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26.4.1からの作業(下水道担当)\経営比較分析表\29\"/>
    </mc:Choice>
  </mc:AlternateContent>
  <workbookProtection workbookPassword="B319" lockStructure="1"/>
  <bookViews>
    <workbookView xWindow="240" yWindow="60" windowWidth="14940" windowHeight="7875"/>
  </bookViews>
  <sheets>
    <sheet name="法適用_下水道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N86" i="4"/>
  <c r="M86" i="4"/>
  <c r="K86" i="4"/>
  <c r="J86" i="4"/>
  <c r="I86" i="4"/>
  <c r="G86" i="4"/>
  <c r="F86" i="4"/>
  <c r="E86" i="4"/>
  <c r="AT10" i="4"/>
  <c r="AL10" i="4"/>
  <c r="I10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<sst xmlns="http://schemas.openxmlformats.org/spreadsheetml/2006/main" count="240" uniqueCount="123">
  <si>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</si>
  <si>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</si>
  <si>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</si>
  <si>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</si>
  <si>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</si>
  <si>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</si>
  <si>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</si>
  <si>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</si>
  <si>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</si>
  <si>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</si>
  <si>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</si>
  <si>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</si>
  <si>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</si>
  <si>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</si>
  <si>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</si>
  <si>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</si>
  <si>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</si>
  <si>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</si>
  <si>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</si>
  <si>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</si>
  <si>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</si>
  <si>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</si>
  <si>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</si>
  <si>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</si>
  <si>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</si>
  <si>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</si>
  <si>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</si>
  <si>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</si>
  <si>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</si>
  <si>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</si>
  <si>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</si>
  <si>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</si>
  <si>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</si>
  <si>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</si>
  <si>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</si>
  <si>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</si>
  <si>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</si>
  <si>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</si>
  <si>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</si>
  <si>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</si>
  <si>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</si>
  <si>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7"/>
  </si>
  <si>
    <t>※　平成24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</si>
  <si>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</si>
  <si>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</si>
  <si>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</si>
  <si>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</si>
  <si>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</si>
  <si>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</si>
  <si>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</si>
  <si>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</si>
  <si>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</si>
  <si>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</si>
  <si>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</si>
  <si>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</si>
  <si>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</si>
  <si>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</si>
  <si>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</si>
  <si>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</si>
  <si>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</si>
  <si>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</si>
  <si>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</si>
  <si>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</si>
  <si>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</si>
  <si>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</si>
  <si>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</si>
  <si>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</si>
  <si>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</si>
  <si>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</si>
  <si>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</si>
  <si>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</si>
  <si>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</si>
  <si>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</si>
  <si>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</si>
  <si>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</si>
  <si>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</si>
  <si>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</si>
  <si>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</si>
  <si>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</si>
  <si>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</si>
  <si>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</si>
  <si>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</si>
  <si>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</si>
  <si>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</si>
  <si>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</si>
  <si>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</si>
  <si>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</si>
  <si>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</si>
  <si>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</si>
  <si>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</si>
  <si>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</si>
  <si>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</si>
  <si>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</si>
  <si>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</si>
  <si>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</si>
  <si>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</si>
  <si>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</si>
  <si>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</si>
  <si>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</si>
  <si>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</si>
  <si>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</si>
  <si>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</si>
  <si>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</si>
  <si>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</si>
  <si>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</si>
  <si>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</si>
  <si>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</si>
  <si>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</si>
  <si>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青森県　藤崎町</t>
  </si>
  <si>
    <t>法適用</t>
  </si>
  <si>
    <t>下水道事業</t>
  </si>
  <si>
    <t>公共下水道</t>
  </si>
  <si>
    <t>Cc2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</si>
  <si>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</si>
  <si>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</si>
  <si>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</si>
  <si>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</si>
  <si>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</si>
  <si>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</si>
  <si>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現時点で耐用年数を過ぎた管渠等は無いため、更新投資はまだ行っていないが、ある程度の老朽化した管渠は存在するため、今後更新計画を策定し更新を検討していく予定である。</t>
    <phoneticPr fontId="4"/>
  </si>
  <si>
    <t>非設置</t>
    <rPh sb="0" eb="1">
      <t>ヒ</t>
    </rPh>
    <rPh sb="1" eb="3">
      <t>セッチ</t>
    </rPh>
    <phoneticPr fontId="4"/>
  </si>
  <si>
    <t>　藤崎町の現状として、使用料収入が逓減している反面、維持管理費等が逓増状況にあり、平成26年、平成27年と経常収支比率が悪化していたが、経費削減等の効果により、平成28年度は改善している。また、制度改正の影響もあり、流動比率は悪化しているが、経費回収率は類似団体や全国平均と比較しても良好であり、累積欠損金も発生しておらず、過度に老朽化した管渠も存在しないことから、今現在において経営上の喫緊の問題点は存在しない。
　しかしながら、今年度より企業債残高対事業規模比率の悪化が見られるように、今後の更なる人口減や設備の老朽化等に伴い、各種経営指標も悪化すると推計されることから、水洗化率の向上や効率的な修繕計画の作成、各種業務の包括的な民間委託などを検討し、効率的な経営を目指していく必要がある。</t>
    <rPh sb="41" eb="43">
      <t>ヘイセイ</t>
    </rPh>
    <rPh sb="45" eb="46">
      <t>ネン</t>
    </rPh>
    <rPh sb="47" eb="49">
      <t>ヘイセイ</t>
    </rPh>
    <rPh sb="51" eb="52">
      <t>ネン</t>
    </rPh>
    <rPh sb="68" eb="70">
      <t>ケイヒ</t>
    </rPh>
    <rPh sb="70" eb="72">
      <t>サクゲン</t>
    </rPh>
    <rPh sb="72" eb="73">
      <t>トウ</t>
    </rPh>
    <rPh sb="74" eb="76">
      <t>コウカ</t>
    </rPh>
    <rPh sb="80" eb="82">
      <t>ヘイセイ</t>
    </rPh>
    <rPh sb="84" eb="86">
      <t>ネンド</t>
    </rPh>
    <rPh sb="87" eb="89">
      <t>カイゼン</t>
    </rPh>
    <rPh sb="121" eb="123">
      <t>ケイヒ</t>
    </rPh>
    <rPh sb="123" eb="125">
      <t>カイシュウ</t>
    </rPh>
    <rPh sb="125" eb="126">
      <t>リツ</t>
    </rPh>
    <rPh sb="127" eb="129">
      <t>ルイジ</t>
    </rPh>
    <rPh sb="129" eb="131">
      <t>ダンタイ</t>
    </rPh>
    <rPh sb="132" eb="134">
      <t>ゼンコク</t>
    </rPh>
    <rPh sb="134" eb="136">
      <t>ヘイキン</t>
    </rPh>
    <rPh sb="137" eb="139">
      <t>ヒカク</t>
    </rPh>
    <rPh sb="142" eb="144">
      <t>リョウコウ</t>
    </rPh>
    <rPh sb="183" eb="186">
      <t>イマゲンザイ</t>
    </rPh>
    <rPh sb="190" eb="192">
      <t>ケイエイ</t>
    </rPh>
    <rPh sb="192" eb="193">
      <t>ジョウ</t>
    </rPh>
    <rPh sb="217" eb="220">
      <t>コンネンド</t>
    </rPh>
    <rPh sb="235" eb="237">
      <t>アッカ</t>
    </rPh>
    <rPh sb="238" eb="239">
      <t>ミ</t>
    </rPh>
    <rPh sb="246" eb="248">
      <t>コンゴ</t>
    </rPh>
    <rPh sb="249" eb="250">
      <t>サラ</t>
    </rPh>
    <rPh sb="262" eb="263">
      <t>トウ</t>
    </rPh>
    <rPh sb="267" eb="269">
      <t>カクシュ</t>
    </rPh>
    <rPh sb="269" eb="271">
      <t>ケイエイ</t>
    </rPh>
    <rPh sb="271" eb="273">
      <t>シヒョウ</t>
    </rPh>
    <rPh sb="274" eb="276">
      <t>アッカ</t>
    </rPh>
    <rPh sb="279" eb="281">
      <t>スイケイ</t>
    </rPh>
    <rPh sb="325" eb="327">
      <t>ケントウ</t>
    </rPh>
    <rPh sb="329" eb="332">
      <t>コウリツテキ</t>
    </rPh>
    <rPh sb="333" eb="335">
      <t>ケイエイ</t>
    </rPh>
    <rPh sb="336" eb="338">
      <t>メザ</t>
    </rPh>
    <rPh sb="342" eb="344">
      <t>ヒツヨウ</t>
    </rPh>
    <phoneticPr fontId="4"/>
  </si>
  <si>
    <t>　現時点では、経営面及び施設の老朽面での大きな問題点は無いものの、更なる水洗化率向上のための啓蒙活動や、適切な使用料徴収、包括的な民間委託、そして一層の経費削減等に努める必要があり、必要ならば今後の安定経営のため、適正な料金収入の算定・改定を行い、経営改善を図っていく必要がある。また、老朽化している管渠の更新を計画的に行うために、下水道ビジョン等の策定を検討し、今後の効率的な更新について準備を進める予定である。</t>
    <rPh sb="91" eb="93">
      <t>ヒツヨウ</t>
    </rPh>
    <rPh sb="96" eb="98">
      <t>コンゴ</t>
    </rPh>
    <rPh sb="99" eb="101">
      <t>アンテイ</t>
    </rPh>
    <rPh sb="101" eb="103">
      <t>ケイエイ</t>
    </rPh>
    <rPh sb="118" eb="120">
      <t>カイテイ</t>
    </rPh>
    <rPh sb="121" eb="122">
      <t>オコナ</t>
    </rPh>
    <rPh sb="124" eb="126">
      <t>ケイエイ</t>
    </rPh>
    <rPh sb="126" eb="128">
      <t>カイゼン</t>
    </rPh>
    <rPh sb="129" eb="130">
      <t>ハカ</t>
    </rPh>
    <rPh sb="201" eb="203">
      <t>ヨテイ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</si>
</sst>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8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2B-47DC-ACF0-0B9533591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991808"/>
        <c:axId val="132002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7.0000000000000007E-2</c:v>
                </c:pt>
                <c:pt idx="2">
                  <c:v>0.04</c:v>
                </c:pt>
                <c:pt idx="3">
                  <c:v>0.11</c:v>
                </c:pt>
                <c:pt idx="4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2B-47DC-ACF0-0B9533591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991808"/>
        <c:axId val="132002176"/>
      </c:lineChart>
      <c:dateAx>
        <c:axId val="131991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002176"/>
        <c:crosses val="autoZero"/>
        <c:auto val="1"/>
        <c:lblOffset val="100"/>
        <c:baseTimeUnit val="years"/>
      </c:dateAx>
      <c:valAx>
        <c:axId val="132002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991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73-4AE8-850A-4468C3BB2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87072"/>
        <c:axId val="140801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55.41</c:v>
                </c:pt>
                <c:pt idx="1">
                  <c:v>55.81</c:v>
                </c:pt>
                <c:pt idx="2">
                  <c:v>54.44</c:v>
                </c:pt>
                <c:pt idx="3">
                  <c:v>54.67</c:v>
                </c:pt>
                <c:pt idx="4">
                  <c:v>53.51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73-4AE8-850A-4468C3BB2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87072"/>
        <c:axId val="140801536"/>
      </c:lineChart>
      <c:dateAx>
        <c:axId val="140787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801536"/>
        <c:crosses val="autoZero"/>
        <c:auto val="1"/>
        <c:lblOffset val="100"/>
        <c:baseTimeUnit val="years"/>
      </c:dateAx>
      <c:valAx>
        <c:axId val="140801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787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72.739999999999995</c:v>
                </c:pt>
                <c:pt idx="1">
                  <c:v>73.41</c:v>
                </c:pt>
                <c:pt idx="2">
                  <c:v>73.69</c:v>
                </c:pt>
                <c:pt idx="3">
                  <c:v>74.83</c:v>
                </c:pt>
                <c:pt idx="4">
                  <c:v>76.16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10-4CD1-AB42-508657A28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815360"/>
        <c:axId val="140829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84.12</c:v>
                </c:pt>
                <c:pt idx="1">
                  <c:v>84.41</c:v>
                </c:pt>
                <c:pt idx="2">
                  <c:v>84.2</c:v>
                </c:pt>
                <c:pt idx="3">
                  <c:v>83.8</c:v>
                </c:pt>
                <c:pt idx="4">
                  <c:v>83.91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10-4CD1-AB42-508657A28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815360"/>
        <c:axId val="140829824"/>
      </c:lineChart>
      <c:dateAx>
        <c:axId val="140815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829824"/>
        <c:crosses val="autoZero"/>
        <c:auto val="1"/>
        <c:lblOffset val="100"/>
        <c:baseTimeUnit val="years"/>
      </c:dateAx>
      <c:valAx>
        <c:axId val="140829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815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104.72</c:v>
                </c:pt>
                <c:pt idx="1">
                  <c:v>105.27</c:v>
                </c:pt>
                <c:pt idx="2">
                  <c:v>101.46</c:v>
                </c:pt>
                <c:pt idx="3">
                  <c:v>99.64</c:v>
                </c:pt>
                <c:pt idx="4">
                  <c:v>102.95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D2-4A2D-A5CA-71B727786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032384"/>
        <c:axId val="13204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102.83</c:v>
                </c:pt>
                <c:pt idx="1">
                  <c:v>102.73</c:v>
                </c:pt>
                <c:pt idx="2">
                  <c:v>108.56</c:v>
                </c:pt>
                <c:pt idx="3">
                  <c:v>109.12</c:v>
                </c:pt>
                <c:pt idx="4">
                  <c:v>106.85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D2-4A2D-A5CA-71B727786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032384"/>
        <c:axId val="132042752"/>
      </c:lineChart>
      <c:dateAx>
        <c:axId val="132032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042752"/>
        <c:crosses val="autoZero"/>
        <c:auto val="1"/>
        <c:lblOffset val="100"/>
        <c:baseTimeUnit val="years"/>
      </c:dateAx>
      <c:valAx>
        <c:axId val="132042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032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6.27</c:v>
                </c:pt>
                <c:pt idx="1">
                  <c:v>7.49</c:v>
                </c:pt>
                <c:pt idx="2">
                  <c:v>18.39</c:v>
                </c:pt>
                <c:pt idx="3">
                  <c:v>20.91</c:v>
                </c:pt>
                <c:pt idx="4">
                  <c:v>23.42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49-4E01-A177-8E2CCE3BE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089344"/>
        <c:axId val="132091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10.46</c:v>
                </c:pt>
                <c:pt idx="1">
                  <c:v>11.39</c:v>
                </c:pt>
                <c:pt idx="2">
                  <c:v>21.28</c:v>
                </c:pt>
                <c:pt idx="3">
                  <c:v>23.95</c:v>
                </c:pt>
                <c:pt idx="4">
                  <c:v>21.09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49-4E01-A177-8E2CCE3BE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089344"/>
        <c:axId val="132091264"/>
      </c:lineChart>
      <c:dateAx>
        <c:axId val="132089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091264"/>
        <c:crosses val="autoZero"/>
        <c:auto val="1"/>
        <c:lblOffset val="100"/>
        <c:baseTimeUnit val="years"/>
      </c:dateAx>
      <c:valAx>
        <c:axId val="132091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089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AA-4777-A8F6-9447D16BE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006528"/>
        <c:axId val="140008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0.66</c:v>
                </c:pt>
                <c:pt idx="1">
                  <c:v>0.78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AA-4777-A8F6-9447D16BE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06528"/>
        <c:axId val="140008448"/>
      </c:lineChart>
      <c:dateAx>
        <c:axId val="140006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008448"/>
        <c:crosses val="autoZero"/>
        <c:auto val="1"/>
        <c:lblOffset val="100"/>
        <c:baseTimeUnit val="years"/>
      </c:dateAx>
      <c:valAx>
        <c:axId val="140008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006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34-4521-9686-F2A56FE7B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039296"/>
        <c:axId val="140041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146.78</c:v>
                </c:pt>
                <c:pt idx="1">
                  <c:v>149.66</c:v>
                </c:pt>
                <c:pt idx="2">
                  <c:v>100.32</c:v>
                </c:pt>
                <c:pt idx="3">
                  <c:v>116.49</c:v>
                </c:pt>
                <c:pt idx="4">
                  <c:v>92.92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34-4521-9686-F2A56FE7B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39296"/>
        <c:axId val="140041216"/>
      </c:lineChart>
      <c:dateAx>
        <c:axId val="140039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041216"/>
        <c:crosses val="autoZero"/>
        <c:auto val="1"/>
        <c:lblOffset val="100"/>
        <c:baseTimeUnit val="years"/>
      </c:dateAx>
      <c:valAx>
        <c:axId val="140041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039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478.46</c:v>
                </c:pt>
                <c:pt idx="1">
                  <c:v>420.4</c:v>
                </c:pt>
                <c:pt idx="2">
                  <c:v>23.4</c:v>
                </c:pt>
                <c:pt idx="3">
                  <c:v>23.19</c:v>
                </c:pt>
                <c:pt idx="4">
                  <c:v>17.61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A1-4B4B-A332-E99E58DC7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215040"/>
        <c:axId val="14021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151.6</c:v>
                </c:pt>
                <c:pt idx="1">
                  <c:v>246.4</c:v>
                </c:pt>
                <c:pt idx="2">
                  <c:v>49.23</c:v>
                </c:pt>
                <c:pt idx="3">
                  <c:v>44.37</c:v>
                </c:pt>
                <c:pt idx="4">
                  <c:v>50.66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A1-4B4B-A332-E99E58DC7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215040"/>
        <c:axId val="140216960"/>
      </c:lineChart>
      <c:dateAx>
        <c:axId val="140215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216960"/>
        <c:crosses val="autoZero"/>
        <c:auto val="1"/>
        <c:lblOffset val="100"/>
        <c:baseTimeUnit val="years"/>
      </c:dateAx>
      <c:valAx>
        <c:axId val="14021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215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1184.52</c:v>
                </c:pt>
                <c:pt idx="1">
                  <c:v>962.99</c:v>
                </c:pt>
                <c:pt idx="2">
                  <c:v>1123.6600000000001</c:v>
                </c:pt>
                <c:pt idx="3">
                  <c:v>1076.2</c:v>
                </c:pt>
                <c:pt idx="4">
                  <c:v>1464.41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54-4576-AC3D-833153B75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534144"/>
        <c:axId val="140536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1273.52</c:v>
                </c:pt>
                <c:pt idx="1">
                  <c:v>1209.95</c:v>
                </c:pt>
                <c:pt idx="2">
                  <c:v>1136.5</c:v>
                </c:pt>
                <c:pt idx="3">
                  <c:v>1118.56</c:v>
                </c:pt>
                <c:pt idx="4">
                  <c:v>1111.31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54-4576-AC3D-833153B75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534144"/>
        <c:axId val="140536064"/>
      </c:lineChart>
      <c:dateAx>
        <c:axId val="140534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536064"/>
        <c:crosses val="autoZero"/>
        <c:auto val="1"/>
        <c:lblOffset val="100"/>
        <c:baseTimeUnit val="years"/>
      </c:dateAx>
      <c:valAx>
        <c:axId val="140536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534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106.13</c:v>
                </c:pt>
                <c:pt idx="2">
                  <c:v>100.12</c:v>
                </c:pt>
                <c:pt idx="3">
                  <c:v>103.29</c:v>
                </c:pt>
                <c:pt idx="4">
                  <c:v>100.12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20-47B5-BC49-C1E53A419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34464"/>
        <c:axId val="140736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67.849999999999994</c:v>
                </c:pt>
                <c:pt idx="1">
                  <c:v>69.48</c:v>
                </c:pt>
                <c:pt idx="2">
                  <c:v>71.650000000000006</c:v>
                </c:pt>
                <c:pt idx="3">
                  <c:v>72.33</c:v>
                </c:pt>
                <c:pt idx="4">
                  <c:v>75.540000000000006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20-47B5-BC49-C1E53A419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34464"/>
        <c:axId val="140736384"/>
      </c:lineChart>
      <c:dateAx>
        <c:axId val="140734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736384"/>
        <c:crosses val="autoZero"/>
        <c:auto val="1"/>
        <c:lblOffset val="100"/>
        <c:baseTimeUnit val="years"/>
      </c:dateAx>
      <c:valAx>
        <c:axId val="140736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734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188.29</c:v>
                </c:pt>
                <c:pt idx="1">
                  <c:v>177.97</c:v>
                </c:pt>
                <c:pt idx="2">
                  <c:v>188.17</c:v>
                </c:pt>
                <c:pt idx="3">
                  <c:v>182.7</c:v>
                </c:pt>
                <c:pt idx="4">
                  <c:v>187.5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43-447A-99D3-EE96074C9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29728"/>
        <c:axId val="140760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224.94</c:v>
                </c:pt>
                <c:pt idx="1">
                  <c:v>220.67</c:v>
                </c:pt>
                <c:pt idx="2">
                  <c:v>217.82</c:v>
                </c:pt>
                <c:pt idx="3">
                  <c:v>215.28</c:v>
                </c:pt>
                <c:pt idx="4">
                  <c:v>207.96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43-447A-99D3-EE96074C9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29728"/>
        <c:axId val="140760576"/>
      </c:lineChart>
      <c:dateAx>
        <c:axId val="140729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760576"/>
        <c:crosses val="autoZero"/>
        <c:auto val="1"/>
        <c:lblOffset val="100"/>
        <c:baseTimeUnit val="years"/>
      </c:dateAx>
      <c:valAx>
        <c:axId val="140760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729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【728.30】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【137.82】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J58" zoomScaleNormal="100" workbookViewId="0">
      <selection activeCell="CA66" sqref="CA66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4" t="str">
        <f>データ!H6</f>
        <v>青森県　藤崎町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4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公共下水道</v>
      </c>
      <c r="Q8" s="49"/>
      <c r="R8" s="49"/>
      <c r="S8" s="49"/>
      <c r="T8" s="49"/>
      <c r="U8" s="49"/>
      <c r="V8" s="49"/>
      <c r="W8" s="49" t="str">
        <f>データ!L6</f>
        <v>Cc2</v>
      </c>
      <c r="X8" s="49"/>
      <c r="Y8" s="49"/>
      <c r="Z8" s="49"/>
      <c r="AA8" s="49"/>
      <c r="AB8" s="49"/>
      <c r="AC8" s="49"/>
      <c r="AD8" s="50" t="s">
        <v>120</v>
      </c>
      <c r="AE8" s="50"/>
      <c r="AF8" s="50"/>
      <c r="AG8" s="50"/>
      <c r="AH8" s="50"/>
      <c r="AI8" s="50"/>
      <c r="AJ8" s="50"/>
      <c r="AK8" s="4"/>
      <c r="AL8" s="51">
        <f>データ!S6</f>
        <v>15306</v>
      </c>
      <c r="AM8" s="51"/>
      <c r="AN8" s="51"/>
      <c r="AO8" s="51"/>
      <c r="AP8" s="51"/>
      <c r="AQ8" s="51"/>
      <c r="AR8" s="51"/>
      <c r="AS8" s="51"/>
      <c r="AT8" s="46">
        <f>データ!T6</f>
        <v>37.29</v>
      </c>
      <c r="AU8" s="46"/>
      <c r="AV8" s="46"/>
      <c r="AW8" s="46"/>
      <c r="AX8" s="46"/>
      <c r="AY8" s="46"/>
      <c r="AZ8" s="46"/>
      <c r="BA8" s="46"/>
      <c r="BB8" s="46">
        <f>データ!U6</f>
        <v>410.46</v>
      </c>
      <c r="BC8" s="46"/>
      <c r="BD8" s="46"/>
      <c r="BE8" s="46"/>
      <c r="BF8" s="46"/>
      <c r="BG8" s="46"/>
      <c r="BH8" s="46"/>
      <c r="BI8" s="46"/>
      <c r="BJ8" s="4"/>
      <c r="BK8" s="4"/>
      <c r="BL8" s="47" t="s">
        <v>10</v>
      </c>
      <c r="BM8" s="48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4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4"/>
      <c r="BK9" s="4"/>
      <c r="BL9" s="52" t="s">
        <v>20</v>
      </c>
      <c r="BM9" s="53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49.66</v>
      </c>
      <c r="J10" s="46"/>
      <c r="K10" s="46"/>
      <c r="L10" s="46"/>
      <c r="M10" s="46"/>
      <c r="N10" s="46"/>
      <c r="O10" s="46"/>
      <c r="P10" s="46">
        <f>データ!P6</f>
        <v>47.77</v>
      </c>
      <c r="Q10" s="46"/>
      <c r="R10" s="46"/>
      <c r="S10" s="46"/>
      <c r="T10" s="46"/>
      <c r="U10" s="46"/>
      <c r="V10" s="46"/>
      <c r="W10" s="46">
        <f>データ!Q6</f>
        <v>82.98</v>
      </c>
      <c r="X10" s="46"/>
      <c r="Y10" s="46"/>
      <c r="Z10" s="46"/>
      <c r="AA10" s="46"/>
      <c r="AB10" s="46"/>
      <c r="AC10" s="46"/>
      <c r="AD10" s="51">
        <f>データ!R6</f>
        <v>3564</v>
      </c>
      <c r="AE10" s="51"/>
      <c r="AF10" s="51"/>
      <c r="AG10" s="51"/>
      <c r="AH10" s="51"/>
      <c r="AI10" s="51"/>
      <c r="AJ10" s="51"/>
      <c r="AK10" s="2"/>
      <c r="AL10" s="51">
        <f>データ!V6</f>
        <v>7275</v>
      </c>
      <c r="AM10" s="51"/>
      <c r="AN10" s="51"/>
      <c r="AO10" s="51"/>
      <c r="AP10" s="51"/>
      <c r="AQ10" s="51"/>
      <c r="AR10" s="51"/>
      <c r="AS10" s="51"/>
      <c r="AT10" s="46">
        <f>データ!W6</f>
        <v>2.75</v>
      </c>
      <c r="AU10" s="46"/>
      <c r="AV10" s="46"/>
      <c r="AW10" s="46"/>
      <c r="AX10" s="46"/>
      <c r="AY10" s="46"/>
      <c r="AZ10" s="46"/>
      <c r="BA10" s="46"/>
      <c r="BB10" s="46">
        <f>データ!X6</f>
        <v>2645.45</v>
      </c>
      <c r="BC10" s="46"/>
      <c r="BD10" s="46"/>
      <c r="BE10" s="46"/>
      <c r="BF10" s="46"/>
      <c r="BG10" s="46"/>
      <c r="BH10" s="46"/>
      <c r="BI10" s="46"/>
      <c r="BJ10" s="2"/>
      <c r="BK10" s="2"/>
      <c r="BL10" s="54" t="s">
        <v>22</v>
      </c>
      <c r="BM10" s="55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64" t="s">
        <v>26</v>
      </c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6"/>
    </row>
    <row r="15" spans="1:78" ht="13.5" customHeight="1" x14ac:dyDescent="0.15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67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9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70" t="s">
        <v>121</v>
      </c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2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70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2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70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2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70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2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70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2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70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2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70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2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70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2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70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2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70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2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70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2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70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2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70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2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70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2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70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2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70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2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70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2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70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2"/>
    </row>
    <row r="34" spans="1:78" ht="13.5" customHeight="1" x14ac:dyDescent="0.15">
      <c r="A34" s="2"/>
      <c r="B34" s="17"/>
      <c r="C34" s="76" t="s">
        <v>27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20"/>
      <c r="R34" s="76" t="s">
        <v>28</v>
      </c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20"/>
      <c r="AG34" s="76" t="s">
        <v>29</v>
      </c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20"/>
      <c r="AV34" s="76" t="s">
        <v>30</v>
      </c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19"/>
      <c r="BK34" s="2"/>
      <c r="BL34" s="70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2"/>
    </row>
    <row r="35" spans="1:78" ht="13.5" customHeight="1" x14ac:dyDescent="0.15">
      <c r="A35" s="2"/>
      <c r="B35" s="17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20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20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20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19"/>
      <c r="BK35" s="2"/>
      <c r="BL35" s="70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2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70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2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70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2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70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2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70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2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70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2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70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2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70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2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70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2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4" t="s">
        <v>31</v>
      </c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6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7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9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70" t="s">
        <v>119</v>
      </c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2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70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2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70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2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70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2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70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2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70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2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70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2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70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2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70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2"/>
    </row>
    <row r="56" spans="1:78" ht="13.5" customHeight="1" x14ac:dyDescent="0.15">
      <c r="A56" s="2"/>
      <c r="B56" s="17"/>
      <c r="C56" s="76" t="s">
        <v>32</v>
      </c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20"/>
      <c r="R56" s="76" t="s">
        <v>33</v>
      </c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20"/>
      <c r="AG56" s="76" t="s">
        <v>34</v>
      </c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20"/>
      <c r="AV56" s="76" t="s">
        <v>35</v>
      </c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19"/>
      <c r="BK56" s="2"/>
      <c r="BL56" s="70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2"/>
    </row>
    <row r="57" spans="1:78" ht="13.5" customHeight="1" x14ac:dyDescent="0.15">
      <c r="A57" s="2"/>
      <c r="B57" s="17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20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20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20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19"/>
      <c r="BK57" s="2"/>
      <c r="BL57" s="70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2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70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2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0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2"/>
    </row>
    <row r="60" spans="1:78" ht="13.5" customHeight="1" x14ac:dyDescent="0.15">
      <c r="A60" s="2"/>
      <c r="B60" s="61" t="s">
        <v>36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70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2"/>
    </row>
    <row r="61" spans="1:78" ht="13.5" customHeight="1" x14ac:dyDescent="0.15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70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2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70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2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4" t="s">
        <v>37</v>
      </c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6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7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9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70" t="s">
        <v>122</v>
      </c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2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70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2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70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2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70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2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70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2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70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2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70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2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70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2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70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2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70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2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70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2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70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2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70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2"/>
    </row>
    <row r="79" spans="1:78" ht="13.5" customHeight="1" x14ac:dyDescent="0.15">
      <c r="A79" s="2"/>
      <c r="B79" s="17"/>
      <c r="C79" s="76" t="s">
        <v>38</v>
      </c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20"/>
      <c r="V79" s="20"/>
      <c r="W79" s="76" t="s">
        <v>39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20"/>
      <c r="AP79" s="20"/>
      <c r="AQ79" s="76" t="s">
        <v>40</v>
      </c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18"/>
      <c r="BJ79" s="19"/>
      <c r="BK79" s="2"/>
      <c r="BL79" s="70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2"/>
    </row>
    <row r="80" spans="1:78" ht="13.5" customHeight="1" x14ac:dyDescent="0.15">
      <c r="A80" s="2"/>
      <c r="B80" s="17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20"/>
      <c r="V80" s="20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20"/>
      <c r="AP80" s="20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18"/>
      <c r="BJ80" s="19"/>
      <c r="BK80" s="2"/>
      <c r="BL80" s="70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2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70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2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3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5"/>
    </row>
    <row r="83" spans="1:78" x14ac:dyDescent="0.15">
      <c r="C83" s="2" t="s">
        <v>41</v>
      </c>
    </row>
    <row r="84" spans="1:78" x14ac:dyDescent="0.15">
      <c r="C84" s="26" t="s">
        <v>42</v>
      </c>
    </row>
    <row r="85" spans="1:78" hidden="1" x14ac:dyDescent="0.15">
      <c r="B85" s="27" t="s">
        <v>43</v>
      </c>
      <c r="C85" s="27"/>
      <c r="D85" s="27"/>
      <c r="E85" s="27" t="s">
        <v>44</v>
      </c>
      <c r="F85" s="27" t="s">
        <v>45</v>
      </c>
      <c r="G85" s="27" t="s">
        <v>46</v>
      </c>
      <c r="H85" s="27" t="s">
        <v>47</v>
      </c>
      <c r="I85" s="27" t="s">
        <v>48</v>
      </c>
      <c r="J85" s="27" t="s">
        <v>49</v>
      </c>
      <c r="K85" s="27" t="s">
        <v>50</v>
      </c>
      <c r="L85" s="27" t="s">
        <v>51</v>
      </c>
      <c r="M85" s="27" t="s">
        <v>52</v>
      </c>
      <c r="N85" s="27" t="s">
        <v>53</v>
      </c>
      <c r="O85" s="27" t="s">
        <v>54</v>
      </c>
    </row>
    <row r="86" spans="1:78" hidden="1" x14ac:dyDescent="0.15">
      <c r="B86" s="27"/>
      <c r="C86" s="27"/>
      <c r="D86" s="27"/>
      <c r="E86" s="27" t="str">
        <f>データ!AI6</f>
        <v>【108.57】</v>
      </c>
      <c r="F86" s="27" t="str">
        <f>データ!AT6</f>
        <v>【4.38】</v>
      </c>
      <c r="G86" s="27" t="str">
        <f>データ!BE6</f>
        <v>【59.95】</v>
      </c>
      <c r="H86" s="27" t="str">
        <f>データ!BP6</f>
        <v>【728.30】</v>
      </c>
      <c r="I86" s="27" t="str">
        <f>データ!CA6</f>
        <v>【100.04】</v>
      </c>
      <c r="J86" s="27" t="str">
        <f>データ!CL6</f>
        <v>【137.82】</v>
      </c>
      <c r="K86" s="27" t="str">
        <f>データ!CW6</f>
        <v>【60.09】</v>
      </c>
      <c r="L86" s="27" t="str">
        <f>データ!DH6</f>
        <v>【94.90】</v>
      </c>
      <c r="M86" s="27" t="str">
        <f>データ!DS6</f>
        <v>【37.36】</v>
      </c>
      <c r="N86" s="27" t="str">
        <f>データ!ED6</f>
        <v>【4.96】</v>
      </c>
      <c r="O86" s="27" t="str">
        <f>データ!EO6</f>
        <v>【0.27】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topLeftCell="DX1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8" x14ac:dyDescent="0.15">
      <c r="A1" s="3" t="s">
        <v>55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>
        <v>1</v>
      </c>
      <c r="AI1" s="28"/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>
        <v>1</v>
      </c>
      <c r="AT1" s="28"/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>
        <v>1</v>
      </c>
      <c r="BE1" s="28"/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>
        <v>1</v>
      </c>
      <c r="BP1" s="28"/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>
        <v>1</v>
      </c>
      <c r="CA1" s="28"/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>
        <v>1</v>
      </c>
      <c r="CL1" s="28"/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>
        <v>1</v>
      </c>
      <c r="CW1" s="28"/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>
        <v>1</v>
      </c>
      <c r="DH1" s="28"/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>
        <v>1</v>
      </c>
      <c r="DS1" s="28"/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>
        <v>1</v>
      </c>
      <c r="ED1" s="28"/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>
        <v>1</v>
      </c>
      <c r="EO1" s="28"/>
    </row>
    <row r="2" spans="1:148" x14ac:dyDescent="0.15">
      <c r="A2" s="29" t="s">
        <v>56</v>
      </c>
      <c r="B2" s="29">
        <f>COLUMN()-1</f>
        <v>1</v>
      </c>
      <c r="C2" s="29">
        <f t="shared" ref="C2:BS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si="0"/>
        <v>70</v>
      </c>
      <c r="BT2" s="29">
        <f t="shared" ref="BT2:EE2" si="1">COLUMN()-1</f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si="1"/>
        <v>134</v>
      </c>
      <c r="EF2" s="29">
        <f t="shared" ref="EF2:EO2" si="2">COLUMN()-1</f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  <c r="EO2" s="29">
        <f t="shared" si="2"/>
        <v>144</v>
      </c>
    </row>
    <row r="3" spans="1:148" x14ac:dyDescent="0.15">
      <c r="A3" s="29" t="s">
        <v>57</v>
      </c>
      <c r="B3" s="30" t="s">
        <v>58</v>
      </c>
      <c r="C3" s="30" t="s">
        <v>59</v>
      </c>
      <c r="D3" s="30" t="s">
        <v>60</v>
      </c>
      <c r="E3" s="30" t="s">
        <v>61</v>
      </c>
      <c r="F3" s="30" t="s">
        <v>62</v>
      </c>
      <c r="G3" s="30" t="s">
        <v>63</v>
      </c>
      <c r="H3" s="78" t="s">
        <v>64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80"/>
      <c r="Y3" s="84" t="s">
        <v>65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 t="s">
        <v>66</v>
      </c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</row>
    <row r="4" spans="1:148" x14ac:dyDescent="0.15">
      <c r="A4" s="29" t="s">
        <v>67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3"/>
      <c r="Y4" s="77" t="s">
        <v>68</v>
      </c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 t="s">
        <v>69</v>
      </c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 t="s">
        <v>70</v>
      </c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 t="s">
        <v>71</v>
      </c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 t="s">
        <v>72</v>
      </c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 t="s">
        <v>73</v>
      </c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 t="s">
        <v>74</v>
      </c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 t="s">
        <v>75</v>
      </c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 t="s">
        <v>76</v>
      </c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 t="s">
        <v>77</v>
      </c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 t="s">
        <v>78</v>
      </c>
      <c r="EF4" s="77"/>
      <c r="EG4" s="77"/>
      <c r="EH4" s="77"/>
      <c r="EI4" s="77"/>
      <c r="EJ4" s="77"/>
      <c r="EK4" s="77"/>
      <c r="EL4" s="77"/>
      <c r="EM4" s="77"/>
      <c r="EN4" s="77"/>
      <c r="EO4" s="77"/>
    </row>
    <row r="5" spans="1:148" x14ac:dyDescent="0.15">
      <c r="A5" s="29" t="s">
        <v>79</v>
      </c>
      <c r="B5" s="32"/>
      <c r="C5" s="32"/>
      <c r="D5" s="32"/>
      <c r="E5" s="32"/>
      <c r="F5" s="32"/>
      <c r="G5" s="32"/>
      <c r="H5" s="33" t="s">
        <v>80</v>
      </c>
      <c r="I5" s="33" t="s">
        <v>81</v>
      </c>
      <c r="J5" s="33" t="s">
        <v>82</v>
      </c>
      <c r="K5" s="33" t="s">
        <v>83</v>
      </c>
      <c r="L5" s="33" t="s">
        <v>84</v>
      </c>
      <c r="M5" s="33" t="s">
        <v>5</v>
      </c>
      <c r="N5" s="33" t="s">
        <v>85</v>
      </c>
      <c r="O5" s="33" t="s">
        <v>86</v>
      </c>
      <c r="P5" s="33" t="s">
        <v>87</v>
      </c>
      <c r="Q5" s="33" t="s">
        <v>88</v>
      </c>
      <c r="R5" s="33" t="s">
        <v>89</v>
      </c>
      <c r="S5" s="33" t="s">
        <v>90</v>
      </c>
      <c r="T5" s="33" t="s">
        <v>91</v>
      </c>
      <c r="U5" s="33" t="s">
        <v>92</v>
      </c>
      <c r="V5" s="33" t="s">
        <v>93</v>
      </c>
      <c r="W5" s="33" t="s">
        <v>94</v>
      </c>
      <c r="X5" s="33" t="s">
        <v>95</v>
      </c>
      <c r="Y5" s="33" t="s">
        <v>96</v>
      </c>
      <c r="Z5" s="33" t="s">
        <v>97</v>
      </c>
      <c r="AA5" s="33" t="s">
        <v>98</v>
      </c>
      <c r="AB5" s="33" t="s">
        <v>99</v>
      </c>
      <c r="AC5" s="33" t="s">
        <v>100</v>
      </c>
      <c r="AD5" s="33" t="s">
        <v>101</v>
      </c>
      <c r="AE5" s="33" t="s">
        <v>102</v>
      </c>
      <c r="AF5" s="33" t="s">
        <v>103</v>
      </c>
      <c r="AG5" s="33" t="s">
        <v>104</v>
      </c>
      <c r="AH5" s="33" t="s">
        <v>105</v>
      </c>
      <c r="AI5" s="33" t="s">
        <v>43</v>
      </c>
      <c r="AJ5" s="33" t="s">
        <v>96</v>
      </c>
      <c r="AK5" s="33" t="s">
        <v>97</v>
      </c>
      <c r="AL5" s="33" t="s">
        <v>98</v>
      </c>
      <c r="AM5" s="33" t="s">
        <v>99</v>
      </c>
      <c r="AN5" s="33" t="s">
        <v>100</v>
      </c>
      <c r="AO5" s="33" t="s">
        <v>101</v>
      </c>
      <c r="AP5" s="33" t="s">
        <v>102</v>
      </c>
      <c r="AQ5" s="33" t="s">
        <v>103</v>
      </c>
      <c r="AR5" s="33" t="s">
        <v>104</v>
      </c>
      <c r="AS5" s="33" t="s">
        <v>105</v>
      </c>
      <c r="AT5" s="33" t="s">
        <v>106</v>
      </c>
      <c r="AU5" s="33" t="s">
        <v>96</v>
      </c>
      <c r="AV5" s="33" t="s">
        <v>97</v>
      </c>
      <c r="AW5" s="33" t="s">
        <v>98</v>
      </c>
      <c r="AX5" s="33" t="s">
        <v>99</v>
      </c>
      <c r="AY5" s="33" t="s">
        <v>100</v>
      </c>
      <c r="AZ5" s="33" t="s">
        <v>101</v>
      </c>
      <c r="BA5" s="33" t="s">
        <v>102</v>
      </c>
      <c r="BB5" s="33" t="s">
        <v>103</v>
      </c>
      <c r="BC5" s="33" t="s">
        <v>104</v>
      </c>
      <c r="BD5" s="33" t="s">
        <v>105</v>
      </c>
      <c r="BE5" s="33" t="s">
        <v>106</v>
      </c>
      <c r="BF5" s="33" t="s">
        <v>96</v>
      </c>
      <c r="BG5" s="33" t="s">
        <v>97</v>
      </c>
      <c r="BH5" s="33" t="s">
        <v>98</v>
      </c>
      <c r="BI5" s="33" t="s">
        <v>99</v>
      </c>
      <c r="BJ5" s="33" t="s">
        <v>100</v>
      </c>
      <c r="BK5" s="33" t="s">
        <v>101</v>
      </c>
      <c r="BL5" s="33" t="s">
        <v>102</v>
      </c>
      <c r="BM5" s="33" t="s">
        <v>103</v>
      </c>
      <c r="BN5" s="33" t="s">
        <v>104</v>
      </c>
      <c r="BO5" s="33" t="s">
        <v>105</v>
      </c>
      <c r="BP5" s="33" t="s">
        <v>106</v>
      </c>
      <c r="BQ5" s="33" t="s">
        <v>96</v>
      </c>
      <c r="BR5" s="33" t="s">
        <v>97</v>
      </c>
      <c r="BS5" s="33" t="s">
        <v>98</v>
      </c>
      <c r="BT5" s="33" t="s">
        <v>99</v>
      </c>
      <c r="BU5" s="33" t="s">
        <v>100</v>
      </c>
      <c r="BV5" s="33" t="s">
        <v>101</v>
      </c>
      <c r="BW5" s="33" t="s">
        <v>102</v>
      </c>
      <c r="BX5" s="33" t="s">
        <v>103</v>
      </c>
      <c r="BY5" s="33" t="s">
        <v>104</v>
      </c>
      <c r="BZ5" s="33" t="s">
        <v>105</v>
      </c>
      <c r="CA5" s="33" t="s">
        <v>106</v>
      </c>
      <c r="CB5" s="33" t="s">
        <v>96</v>
      </c>
      <c r="CC5" s="33" t="s">
        <v>97</v>
      </c>
      <c r="CD5" s="33" t="s">
        <v>98</v>
      </c>
      <c r="CE5" s="33" t="s">
        <v>99</v>
      </c>
      <c r="CF5" s="33" t="s">
        <v>100</v>
      </c>
      <c r="CG5" s="33" t="s">
        <v>101</v>
      </c>
      <c r="CH5" s="33" t="s">
        <v>102</v>
      </c>
      <c r="CI5" s="33" t="s">
        <v>103</v>
      </c>
      <c r="CJ5" s="33" t="s">
        <v>104</v>
      </c>
      <c r="CK5" s="33" t="s">
        <v>105</v>
      </c>
      <c r="CL5" s="33" t="s">
        <v>106</v>
      </c>
      <c r="CM5" s="33" t="s">
        <v>96</v>
      </c>
      <c r="CN5" s="33" t="s">
        <v>97</v>
      </c>
      <c r="CO5" s="33" t="s">
        <v>98</v>
      </c>
      <c r="CP5" s="33" t="s">
        <v>99</v>
      </c>
      <c r="CQ5" s="33" t="s">
        <v>100</v>
      </c>
      <c r="CR5" s="33" t="s">
        <v>101</v>
      </c>
      <c r="CS5" s="33" t="s">
        <v>102</v>
      </c>
      <c r="CT5" s="33" t="s">
        <v>103</v>
      </c>
      <c r="CU5" s="33" t="s">
        <v>104</v>
      </c>
      <c r="CV5" s="33" t="s">
        <v>105</v>
      </c>
      <c r="CW5" s="33" t="s">
        <v>106</v>
      </c>
      <c r="CX5" s="33" t="s">
        <v>96</v>
      </c>
      <c r="CY5" s="33" t="s">
        <v>97</v>
      </c>
      <c r="CZ5" s="33" t="s">
        <v>98</v>
      </c>
      <c r="DA5" s="33" t="s">
        <v>99</v>
      </c>
      <c r="DB5" s="33" t="s">
        <v>100</v>
      </c>
      <c r="DC5" s="33" t="s">
        <v>101</v>
      </c>
      <c r="DD5" s="33" t="s">
        <v>102</v>
      </c>
      <c r="DE5" s="33" t="s">
        <v>103</v>
      </c>
      <c r="DF5" s="33" t="s">
        <v>104</v>
      </c>
      <c r="DG5" s="33" t="s">
        <v>105</v>
      </c>
      <c r="DH5" s="33" t="s">
        <v>106</v>
      </c>
      <c r="DI5" s="33" t="s">
        <v>96</v>
      </c>
      <c r="DJ5" s="33" t="s">
        <v>97</v>
      </c>
      <c r="DK5" s="33" t="s">
        <v>98</v>
      </c>
      <c r="DL5" s="33" t="s">
        <v>99</v>
      </c>
      <c r="DM5" s="33" t="s">
        <v>100</v>
      </c>
      <c r="DN5" s="33" t="s">
        <v>101</v>
      </c>
      <c r="DO5" s="33" t="s">
        <v>102</v>
      </c>
      <c r="DP5" s="33" t="s">
        <v>103</v>
      </c>
      <c r="DQ5" s="33" t="s">
        <v>104</v>
      </c>
      <c r="DR5" s="33" t="s">
        <v>105</v>
      </c>
      <c r="DS5" s="33" t="s">
        <v>106</v>
      </c>
      <c r="DT5" s="33" t="s">
        <v>96</v>
      </c>
      <c r="DU5" s="33" t="s">
        <v>97</v>
      </c>
      <c r="DV5" s="33" t="s">
        <v>98</v>
      </c>
      <c r="DW5" s="33" t="s">
        <v>99</v>
      </c>
      <c r="DX5" s="33" t="s">
        <v>100</v>
      </c>
      <c r="DY5" s="33" t="s">
        <v>101</v>
      </c>
      <c r="DZ5" s="33" t="s">
        <v>102</v>
      </c>
      <c r="EA5" s="33" t="s">
        <v>103</v>
      </c>
      <c r="EB5" s="33" t="s">
        <v>104</v>
      </c>
      <c r="EC5" s="33" t="s">
        <v>105</v>
      </c>
      <c r="ED5" s="33" t="s">
        <v>106</v>
      </c>
      <c r="EE5" s="33" t="s">
        <v>96</v>
      </c>
      <c r="EF5" s="33" t="s">
        <v>97</v>
      </c>
      <c r="EG5" s="33" t="s">
        <v>98</v>
      </c>
      <c r="EH5" s="33" t="s">
        <v>99</v>
      </c>
      <c r="EI5" s="33" t="s">
        <v>100</v>
      </c>
      <c r="EJ5" s="33" t="s">
        <v>101</v>
      </c>
      <c r="EK5" s="33" t="s">
        <v>102</v>
      </c>
      <c r="EL5" s="33" t="s">
        <v>103</v>
      </c>
      <c r="EM5" s="33" t="s">
        <v>104</v>
      </c>
      <c r="EN5" s="33" t="s">
        <v>105</v>
      </c>
      <c r="EO5" s="33" t="s">
        <v>106</v>
      </c>
    </row>
    <row r="6" spans="1:148" s="37" customFormat="1" x14ac:dyDescent="0.15">
      <c r="A6" s="29" t="s">
        <v>107</v>
      </c>
      <c r="B6" s="34">
        <f>B7</f>
        <v>2016</v>
      </c>
      <c r="C6" s="34">
        <f t="shared" ref="C6:X6" si="3">C7</f>
        <v>23612</v>
      </c>
      <c r="D6" s="34">
        <f t="shared" si="3"/>
        <v>46</v>
      </c>
      <c r="E6" s="34">
        <f t="shared" si="3"/>
        <v>17</v>
      </c>
      <c r="F6" s="34">
        <f t="shared" si="3"/>
        <v>1</v>
      </c>
      <c r="G6" s="34">
        <f t="shared" si="3"/>
        <v>0</v>
      </c>
      <c r="H6" s="34" t="str">
        <f t="shared" si="3"/>
        <v>青森県　藤崎町</v>
      </c>
      <c r="I6" s="34" t="str">
        <f t="shared" si="3"/>
        <v>法適用</v>
      </c>
      <c r="J6" s="34" t="str">
        <f t="shared" si="3"/>
        <v>下水道事業</v>
      </c>
      <c r="K6" s="34" t="str">
        <f t="shared" si="3"/>
        <v>公共下水道</v>
      </c>
      <c r="L6" s="34" t="str">
        <f t="shared" si="3"/>
        <v>Cc2</v>
      </c>
      <c r="M6" s="34">
        <f t="shared" si="3"/>
        <v>0</v>
      </c>
      <c r="N6" s="35" t="str">
        <f t="shared" si="3"/>
        <v>-</v>
      </c>
      <c r="O6" s="35">
        <f t="shared" si="3"/>
        <v>49.66</v>
      </c>
      <c r="P6" s="35">
        <f t="shared" si="3"/>
        <v>47.77</v>
      </c>
      <c r="Q6" s="35">
        <f t="shared" si="3"/>
        <v>82.98</v>
      </c>
      <c r="R6" s="35">
        <f t="shared" si="3"/>
        <v>3564</v>
      </c>
      <c r="S6" s="35">
        <f t="shared" si="3"/>
        <v>15306</v>
      </c>
      <c r="T6" s="35">
        <f t="shared" si="3"/>
        <v>37.29</v>
      </c>
      <c r="U6" s="35">
        <f t="shared" si="3"/>
        <v>410.46</v>
      </c>
      <c r="V6" s="35">
        <f t="shared" si="3"/>
        <v>7275</v>
      </c>
      <c r="W6" s="35">
        <f t="shared" si="3"/>
        <v>2.75</v>
      </c>
      <c r="X6" s="35">
        <f t="shared" si="3"/>
        <v>2645.45</v>
      </c>
      <c r="Y6" s="36">
        <f>IF(Y7="",NA(),Y7)</f>
        <v>104.72</v>
      </c>
      <c r="Z6" s="36">
        <f t="shared" ref="Z6:AH6" si="4">IF(Z7="",NA(),Z7)</f>
        <v>105.27</v>
      </c>
      <c r="AA6" s="36">
        <f t="shared" si="4"/>
        <v>101.46</v>
      </c>
      <c r="AB6" s="36">
        <f t="shared" si="4"/>
        <v>99.64</v>
      </c>
      <c r="AC6" s="36">
        <f t="shared" si="4"/>
        <v>102.95</v>
      </c>
      <c r="AD6" s="36">
        <f t="shared" si="4"/>
        <v>102.83</v>
      </c>
      <c r="AE6" s="36">
        <f t="shared" si="4"/>
        <v>102.73</v>
      </c>
      <c r="AF6" s="36">
        <f t="shared" si="4"/>
        <v>108.56</v>
      </c>
      <c r="AG6" s="36">
        <f t="shared" si="4"/>
        <v>109.12</v>
      </c>
      <c r="AH6" s="36">
        <f t="shared" si="4"/>
        <v>106.85</v>
      </c>
      <c r="AI6" s="35" t="str">
        <f>IF(AI7="","",IF(AI7="-","【-】","【"&amp;SUBSTITUTE(TEXT(AI7,"#,##0.00"),"-","△")&amp;"】"))</f>
        <v>【108.57】</v>
      </c>
      <c r="AJ6" s="35">
        <f>IF(AJ7="",NA(),AJ7)</f>
        <v>0</v>
      </c>
      <c r="AK6" s="35">
        <f t="shared" ref="AK6:AS6" si="5">IF(AK7="",NA(),AK7)</f>
        <v>0</v>
      </c>
      <c r="AL6" s="35">
        <f t="shared" si="5"/>
        <v>0</v>
      </c>
      <c r="AM6" s="35">
        <f t="shared" si="5"/>
        <v>0</v>
      </c>
      <c r="AN6" s="35">
        <f t="shared" si="5"/>
        <v>0</v>
      </c>
      <c r="AO6" s="36">
        <f t="shared" si="5"/>
        <v>146.78</v>
      </c>
      <c r="AP6" s="36">
        <f t="shared" si="5"/>
        <v>149.66</v>
      </c>
      <c r="AQ6" s="36">
        <f t="shared" si="5"/>
        <v>100.32</v>
      </c>
      <c r="AR6" s="36">
        <f t="shared" si="5"/>
        <v>116.49</v>
      </c>
      <c r="AS6" s="36">
        <f t="shared" si="5"/>
        <v>92.92</v>
      </c>
      <c r="AT6" s="35" t="str">
        <f>IF(AT7="","",IF(AT7="-","【-】","【"&amp;SUBSTITUTE(TEXT(AT7,"#,##0.00"),"-","△")&amp;"】"))</f>
        <v>【4.38】</v>
      </c>
      <c r="AU6" s="36">
        <f>IF(AU7="",NA(),AU7)</f>
        <v>478.46</v>
      </c>
      <c r="AV6" s="36">
        <f t="shared" ref="AV6:BD6" si="6">IF(AV7="",NA(),AV7)</f>
        <v>420.4</v>
      </c>
      <c r="AW6" s="36">
        <f t="shared" si="6"/>
        <v>23.4</v>
      </c>
      <c r="AX6" s="36">
        <f t="shared" si="6"/>
        <v>23.19</v>
      </c>
      <c r="AY6" s="36">
        <f t="shared" si="6"/>
        <v>17.61</v>
      </c>
      <c r="AZ6" s="36">
        <f t="shared" si="6"/>
        <v>151.6</v>
      </c>
      <c r="BA6" s="36">
        <f t="shared" si="6"/>
        <v>246.4</v>
      </c>
      <c r="BB6" s="36">
        <f t="shared" si="6"/>
        <v>49.23</v>
      </c>
      <c r="BC6" s="36">
        <f t="shared" si="6"/>
        <v>44.37</v>
      </c>
      <c r="BD6" s="36">
        <f t="shared" si="6"/>
        <v>50.66</v>
      </c>
      <c r="BE6" s="35" t="str">
        <f>IF(BE7="","",IF(BE7="-","【-】","【"&amp;SUBSTITUTE(TEXT(BE7,"#,##0.00"),"-","△")&amp;"】"))</f>
        <v>【59.95】</v>
      </c>
      <c r="BF6" s="36">
        <f>IF(BF7="",NA(),BF7)</f>
        <v>1184.52</v>
      </c>
      <c r="BG6" s="36">
        <f t="shared" ref="BG6:BO6" si="7">IF(BG7="",NA(),BG7)</f>
        <v>962.99</v>
      </c>
      <c r="BH6" s="36">
        <f t="shared" si="7"/>
        <v>1123.6600000000001</v>
      </c>
      <c r="BI6" s="36">
        <f t="shared" si="7"/>
        <v>1076.2</v>
      </c>
      <c r="BJ6" s="36">
        <f t="shared" si="7"/>
        <v>1464.41</v>
      </c>
      <c r="BK6" s="36">
        <f t="shared" si="7"/>
        <v>1273.52</v>
      </c>
      <c r="BL6" s="36">
        <f t="shared" si="7"/>
        <v>1209.95</v>
      </c>
      <c r="BM6" s="36">
        <f t="shared" si="7"/>
        <v>1136.5</v>
      </c>
      <c r="BN6" s="36">
        <f t="shared" si="7"/>
        <v>1118.56</v>
      </c>
      <c r="BO6" s="36">
        <f t="shared" si="7"/>
        <v>1111.31</v>
      </c>
      <c r="BP6" s="35" t="str">
        <f>IF(BP7="","",IF(BP7="-","【-】","【"&amp;SUBSTITUTE(TEXT(BP7,"#,##0.00"),"-","△")&amp;"】"))</f>
        <v>【728.30】</v>
      </c>
      <c r="BQ6" s="36">
        <f>IF(BQ7="",NA(),BQ7)</f>
        <v>100</v>
      </c>
      <c r="BR6" s="36">
        <f t="shared" ref="BR6:BZ6" si="8">IF(BR7="",NA(),BR7)</f>
        <v>106.13</v>
      </c>
      <c r="BS6" s="36">
        <f t="shared" si="8"/>
        <v>100.12</v>
      </c>
      <c r="BT6" s="36">
        <f t="shared" si="8"/>
        <v>103.29</v>
      </c>
      <c r="BU6" s="36">
        <f t="shared" si="8"/>
        <v>100.12</v>
      </c>
      <c r="BV6" s="36">
        <f t="shared" si="8"/>
        <v>67.849999999999994</v>
      </c>
      <c r="BW6" s="36">
        <f t="shared" si="8"/>
        <v>69.48</v>
      </c>
      <c r="BX6" s="36">
        <f t="shared" si="8"/>
        <v>71.650000000000006</v>
      </c>
      <c r="BY6" s="36">
        <f t="shared" si="8"/>
        <v>72.33</v>
      </c>
      <c r="BZ6" s="36">
        <f t="shared" si="8"/>
        <v>75.540000000000006</v>
      </c>
      <c r="CA6" s="35" t="str">
        <f>IF(CA7="","",IF(CA7="-","【-】","【"&amp;SUBSTITUTE(TEXT(CA7,"#,##0.00"),"-","△")&amp;"】"))</f>
        <v>【100.04】</v>
      </c>
      <c r="CB6" s="36">
        <f>IF(CB7="",NA(),CB7)</f>
        <v>188.29</v>
      </c>
      <c r="CC6" s="36">
        <f t="shared" ref="CC6:CK6" si="9">IF(CC7="",NA(),CC7)</f>
        <v>177.97</v>
      </c>
      <c r="CD6" s="36">
        <f t="shared" si="9"/>
        <v>188.17</v>
      </c>
      <c r="CE6" s="36">
        <f t="shared" si="9"/>
        <v>182.7</v>
      </c>
      <c r="CF6" s="36">
        <f t="shared" si="9"/>
        <v>187.5</v>
      </c>
      <c r="CG6" s="36">
        <f t="shared" si="9"/>
        <v>224.94</v>
      </c>
      <c r="CH6" s="36">
        <f t="shared" si="9"/>
        <v>220.67</v>
      </c>
      <c r="CI6" s="36">
        <f t="shared" si="9"/>
        <v>217.82</v>
      </c>
      <c r="CJ6" s="36">
        <f t="shared" si="9"/>
        <v>215.28</v>
      </c>
      <c r="CK6" s="36">
        <f t="shared" si="9"/>
        <v>207.96</v>
      </c>
      <c r="CL6" s="35" t="str">
        <f>IF(CL7="","",IF(CL7="-","【-】","【"&amp;SUBSTITUTE(TEXT(CL7,"#,##0.00"),"-","△")&amp;"】"))</f>
        <v>【137.82】</v>
      </c>
      <c r="CM6" s="36" t="str">
        <f>IF(CM7="",NA(),CM7)</f>
        <v>-</v>
      </c>
      <c r="CN6" s="36" t="str">
        <f t="shared" ref="CN6:CV6" si="10">IF(CN7="",NA(),CN7)</f>
        <v>-</v>
      </c>
      <c r="CO6" s="36" t="str">
        <f t="shared" si="10"/>
        <v>-</v>
      </c>
      <c r="CP6" s="36" t="str">
        <f t="shared" si="10"/>
        <v>-</v>
      </c>
      <c r="CQ6" s="36" t="str">
        <f t="shared" si="10"/>
        <v>-</v>
      </c>
      <c r="CR6" s="36">
        <f t="shared" si="10"/>
        <v>55.41</v>
      </c>
      <c r="CS6" s="36">
        <f t="shared" si="10"/>
        <v>55.81</v>
      </c>
      <c r="CT6" s="36">
        <f t="shared" si="10"/>
        <v>54.44</v>
      </c>
      <c r="CU6" s="36">
        <f t="shared" si="10"/>
        <v>54.67</v>
      </c>
      <c r="CV6" s="36">
        <f t="shared" si="10"/>
        <v>53.51</v>
      </c>
      <c r="CW6" s="35" t="str">
        <f>IF(CW7="","",IF(CW7="-","【-】","【"&amp;SUBSTITUTE(TEXT(CW7,"#,##0.00"),"-","△")&amp;"】"))</f>
        <v>【60.09】</v>
      </c>
      <c r="CX6" s="36">
        <f>IF(CX7="",NA(),CX7)</f>
        <v>72.739999999999995</v>
      </c>
      <c r="CY6" s="36">
        <f t="shared" ref="CY6:DG6" si="11">IF(CY7="",NA(),CY7)</f>
        <v>73.41</v>
      </c>
      <c r="CZ6" s="36">
        <f t="shared" si="11"/>
        <v>73.69</v>
      </c>
      <c r="DA6" s="36">
        <f t="shared" si="11"/>
        <v>74.83</v>
      </c>
      <c r="DB6" s="36">
        <f t="shared" si="11"/>
        <v>76.16</v>
      </c>
      <c r="DC6" s="36">
        <f t="shared" si="11"/>
        <v>84.12</v>
      </c>
      <c r="DD6" s="36">
        <f t="shared" si="11"/>
        <v>84.41</v>
      </c>
      <c r="DE6" s="36">
        <f t="shared" si="11"/>
        <v>84.2</v>
      </c>
      <c r="DF6" s="36">
        <f t="shared" si="11"/>
        <v>83.8</v>
      </c>
      <c r="DG6" s="36">
        <f t="shared" si="11"/>
        <v>83.91</v>
      </c>
      <c r="DH6" s="35" t="str">
        <f>IF(DH7="","",IF(DH7="-","【-】","【"&amp;SUBSTITUTE(TEXT(DH7,"#,##0.00"),"-","△")&amp;"】"))</f>
        <v>【94.90】</v>
      </c>
      <c r="DI6" s="36">
        <f>IF(DI7="",NA(),DI7)</f>
        <v>6.27</v>
      </c>
      <c r="DJ6" s="36">
        <f t="shared" ref="DJ6:DR6" si="12">IF(DJ7="",NA(),DJ7)</f>
        <v>7.49</v>
      </c>
      <c r="DK6" s="36">
        <f t="shared" si="12"/>
        <v>18.39</v>
      </c>
      <c r="DL6" s="36">
        <f t="shared" si="12"/>
        <v>20.91</v>
      </c>
      <c r="DM6" s="36">
        <f t="shared" si="12"/>
        <v>23.42</v>
      </c>
      <c r="DN6" s="36">
        <f t="shared" si="12"/>
        <v>10.46</v>
      </c>
      <c r="DO6" s="36">
        <f t="shared" si="12"/>
        <v>11.39</v>
      </c>
      <c r="DP6" s="36">
        <f t="shared" si="12"/>
        <v>21.28</v>
      </c>
      <c r="DQ6" s="36">
        <f t="shared" si="12"/>
        <v>23.95</v>
      </c>
      <c r="DR6" s="36">
        <f t="shared" si="12"/>
        <v>21.09</v>
      </c>
      <c r="DS6" s="35" t="str">
        <f>IF(DS7="","",IF(DS7="-","【-】","【"&amp;SUBSTITUTE(TEXT(DS7,"#,##0.00"),"-","△")&amp;"】"))</f>
        <v>【37.36】</v>
      </c>
      <c r="DT6" s="35">
        <f>IF(DT7="",NA(),DT7)</f>
        <v>0</v>
      </c>
      <c r="DU6" s="35">
        <f t="shared" ref="DU6:EC6" si="13">IF(DU7="",NA(),DU7)</f>
        <v>0</v>
      </c>
      <c r="DV6" s="35">
        <f t="shared" si="13"/>
        <v>0</v>
      </c>
      <c r="DW6" s="35">
        <f t="shared" si="13"/>
        <v>0</v>
      </c>
      <c r="DX6" s="35">
        <f t="shared" si="13"/>
        <v>0</v>
      </c>
      <c r="DY6" s="36">
        <f t="shared" si="13"/>
        <v>0.66</v>
      </c>
      <c r="DZ6" s="36">
        <f t="shared" si="13"/>
        <v>0.78</v>
      </c>
      <c r="EA6" s="35">
        <f t="shared" si="13"/>
        <v>0</v>
      </c>
      <c r="EB6" s="35">
        <f t="shared" si="13"/>
        <v>0</v>
      </c>
      <c r="EC6" s="35">
        <f t="shared" si="13"/>
        <v>0</v>
      </c>
      <c r="ED6" s="35" t="str">
        <f>IF(ED7="","",IF(ED7="-","【-】","【"&amp;SUBSTITUTE(TEXT(ED7,"#,##0.00"),"-","△")&amp;"】"))</f>
        <v>【4.96】</v>
      </c>
      <c r="EE6" s="35">
        <f>IF(EE7="",NA(),EE7)</f>
        <v>0</v>
      </c>
      <c r="EF6" s="35">
        <f t="shared" ref="EF6:EN6" si="14">IF(EF7="",NA(),EF7)</f>
        <v>0</v>
      </c>
      <c r="EG6" s="35">
        <f t="shared" si="14"/>
        <v>0</v>
      </c>
      <c r="EH6" s="35">
        <f t="shared" si="14"/>
        <v>0</v>
      </c>
      <c r="EI6" s="35">
        <f t="shared" si="14"/>
        <v>0</v>
      </c>
      <c r="EJ6" s="36">
        <f t="shared" si="14"/>
        <v>0.1</v>
      </c>
      <c r="EK6" s="36">
        <f t="shared" si="14"/>
        <v>7.0000000000000007E-2</v>
      </c>
      <c r="EL6" s="36">
        <f t="shared" si="14"/>
        <v>0.04</v>
      </c>
      <c r="EM6" s="36">
        <f t="shared" si="14"/>
        <v>0.11</v>
      </c>
      <c r="EN6" s="36">
        <f t="shared" si="14"/>
        <v>0.15</v>
      </c>
      <c r="EO6" s="35" t="str">
        <f>IF(EO7="","",IF(EO7="-","【-】","【"&amp;SUBSTITUTE(TEXT(EO7,"#,##0.00"),"-","△")&amp;"】"))</f>
        <v>【0.27】</v>
      </c>
    </row>
    <row r="7" spans="1:148" s="37" customFormat="1" x14ac:dyDescent="0.15">
      <c r="A7" s="29"/>
      <c r="B7" s="38">
        <v>2016</v>
      </c>
      <c r="C7" s="38">
        <v>23612</v>
      </c>
      <c r="D7" s="38">
        <v>46</v>
      </c>
      <c r="E7" s="38">
        <v>17</v>
      </c>
      <c r="F7" s="38">
        <v>1</v>
      </c>
      <c r="G7" s="38">
        <v>0</v>
      </c>
      <c r="H7" s="38" t="s">
        <v>108</v>
      </c>
      <c r="I7" s="38" t="s">
        <v>109</v>
      </c>
      <c r="J7" s="38" t="s">
        <v>110</v>
      </c>
      <c r="K7" s="38" t="s">
        <v>111</v>
      </c>
      <c r="L7" s="38" t="s">
        <v>112</v>
      </c>
      <c r="M7" s="38"/>
      <c r="N7" s="39" t="s">
        <v>113</v>
      </c>
      <c r="O7" s="39">
        <v>49.66</v>
      </c>
      <c r="P7" s="39">
        <v>47.77</v>
      </c>
      <c r="Q7" s="39">
        <v>82.98</v>
      </c>
      <c r="R7" s="39">
        <v>3564</v>
      </c>
      <c r="S7" s="39">
        <v>15306</v>
      </c>
      <c r="T7" s="39">
        <v>37.29</v>
      </c>
      <c r="U7" s="39">
        <v>410.46</v>
      </c>
      <c r="V7" s="39">
        <v>7275</v>
      </c>
      <c r="W7" s="39">
        <v>2.75</v>
      </c>
      <c r="X7" s="39">
        <v>2645.45</v>
      </c>
      <c r="Y7" s="39">
        <v>104.72</v>
      </c>
      <c r="Z7" s="39">
        <v>105.27</v>
      </c>
      <c r="AA7" s="39">
        <v>101.46</v>
      </c>
      <c r="AB7" s="39">
        <v>99.64</v>
      </c>
      <c r="AC7" s="39">
        <v>102.95</v>
      </c>
      <c r="AD7" s="39">
        <v>102.83</v>
      </c>
      <c r="AE7" s="39">
        <v>102.73</v>
      </c>
      <c r="AF7" s="39">
        <v>108.56</v>
      </c>
      <c r="AG7" s="39">
        <v>109.12</v>
      </c>
      <c r="AH7" s="39">
        <v>106.85</v>
      </c>
      <c r="AI7" s="39">
        <v>108.57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146.78</v>
      </c>
      <c r="AP7" s="39">
        <v>149.66</v>
      </c>
      <c r="AQ7" s="39">
        <v>100.32</v>
      </c>
      <c r="AR7" s="39">
        <v>116.49</v>
      </c>
      <c r="AS7" s="39">
        <v>92.92</v>
      </c>
      <c r="AT7" s="39">
        <v>4.38</v>
      </c>
      <c r="AU7" s="39">
        <v>478.46</v>
      </c>
      <c r="AV7" s="39">
        <v>420.4</v>
      </c>
      <c r="AW7" s="39">
        <v>23.4</v>
      </c>
      <c r="AX7" s="39">
        <v>23.19</v>
      </c>
      <c r="AY7" s="39">
        <v>17.61</v>
      </c>
      <c r="AZ7" s="39">
        <v>151.6</v>
      </c>
      <c r="BA7" s="39">
        <v>246.4</v>
      </c>
      <c r="BB7" s="39">
        <v>49.23</v>
      </c>
      <c r="BC7" s="39">
        <v>44.37</v>
      </c>
      <c r="BD7" s="39">
        <v>50.66</v>
      </c>
      <c r="BE7" s="39">
        <v>59.95</v>
      </c>
      <c r="BF7" s="39">
        <v>1184.52</v>
      </c>
      <c r="BG7" s="39">
        <v>962.99</v>
      </c>
      <c r="BH7" s="39">
        <v>1123.6600000000001</v>
      </c>
      <c r="BI7" s="39">
        <v>1076.2</v>
      </c>
      <c r="BJ7" s="39">
        <v>1464.41</v>
      </c>
      <c r="BK7" s="39">
        <v>1273.52</v>
      </c>
      <c r="BL7" s="39">
        <v>1209.95</v>
      </c>
      <c r="BM7" s="39">
        <v>1136.5</v>
      </c>
      <c r="BN7" s="39">
        <v>1118.56</v>
      </c>
      <c r="BO7" s="39">
        <v>1111.31</v>
      </c>
      <c r="BP7" s="39">
        <v>728.3</v>
      </c>
      <c r="BQ7" s="39">
        <v>100</v>
      </c>
      <c r="BR7" s="39">
        <v>106.13</v>
      </c>
      <c r="BS7" s="39">
        <v>100.12</v>
      </c>
      <c r="BT7" s="39">
        <v>103.29</v>
      </c>
      <c r="BU7" s="39">
        <v>100.12</v>
      </c>
      <c r="BV7" s="39">
        <v>67.849999999999994</v>
      </c>
      <c r="BW7" s="39">
        <v>69.48</v>
      </c>
      <c r="BX7" s="39">
        <v>71.650000000000006</v>
      </c>
      <c r="BY7" s="39">
        <v>72.33</v>
      </c>
      <c r="BZ7" s="39">
        <v>75.540000000000006</v>
      </c>
      <c r="CA7" s="39">
        <v>100.04</v>
      </c>
      <c r="CB7" s="39">
        <v>188.29</v>
      </c>
      <c r="CC7" s="39">
        <v>177.97</v>
      </c>
      <c r="CD7" s="39">
        <v>188.17</v>
      </c>
      <c r="CE7" s="39">
        <v>182.7</v>
      </c>
      <c r="CF7" s="39">
        <v>187.5</v>
      </c>
      <c r="CG7" s="39">
        <v>224.94</v>
      </c>
      <c r="CH7" s="39">
        <v>220.67</v>
      </c>
      <c r="CI7" s="39">
        <v>217.82</v>
      </c>
      <c r="CJ7" s="39">
        <v>215.28</v>
      </c>
      <c r="CK7" s="39">
        <v>207.96</v>
      </c>
      <c r="CL7" s="39">
        <v>137.82</v>
      </c>
      <c r="CM7" s="39" t="s">
        <v>113</v>
      </c>
      <c r="CN7" s="39" t="s">
        <v>113</v>
      </c>
      <c r="CO7" s="39" t="s">
        <v>113</v>
      </c>
      <c r="CP7" s="39" t="s">
        <v>113</v>
      </c>
      <c r="CQ7" s="39" t="s">
        <v>113</v>
      </c>
      <c r="CR7" s="39">
        <v>55.41</v>
      </c>
      <c r="CS7" s="39">
        <v>55.81</v>
      </c>
      <c r="CT7" s="39">
        <v>54.44</v>
      </c>
      <c r="CU7" s="39">
        <v>54.67</v>
      </c>
      <c r="CV7" s="39">
        <v>53.51</v>
      </c>
      <c r="CW7" s="39">
        <v>60.09</v>
      </c>
      <c r="CX7" s="39">
        <v>72.739999999999995</v>
      </c>
      <c r="CY7" s="39">
        <v>73.41</v>
      </c>
      <c r="CZ7" s="39">
        <v>73.69</v>
      </c>
      <c r="DA7" s="39">
        <v>74.83</v>
      </c>
      <c r="DB7" s="39">
        <v>76.16</v>
      </c>
      <c r="DC7" s="39">
        <v>84.12</v>
      </c>
      <c r="DD7" s="39">
        <v>84.41</v>
      </c>
      <c r="DE7" s="39">
        <v>84.2</v>
      </c>
      <c r="DF7" s="39">
        <v>83.8</v>
      </c>
      <c r="DG7" s="39">
        <v>83.91</v>
      </c>
      <c r="DH7" s="39">
        <v>94.9</v>
      </c>
      <c r="DI7" s="39">
        <v>6.27</v>
      </c>
      <c r="DJ7" s="39">
        <v>7.49</v>
      </c>
      <c r="DK7" s="39">
        <v>18.39</v>
      </c>
      <c r="DL7" s="39">
        <v>20.91</v>
      </c>
      <c r="DM7" s="39">
        <v>23.42</v>
      </c>
      <c r="DN7" s="39">
        <v>10.46</v>
      </c>
      <c r="DO7" s="39">
        <v>11.39</v>
      </c>
      <c r="DP7" s="39">
        <v>21.28</v>
      </c>
      <c r="DQ7" s="39">
        <v>23.95</v>
      </c>
      <c r="DR7" s="39">
        <v>21.09</v>
      </c>
      <c r="DS7" s="39">
        <v>37.36</v>
      </c>
      <c r="DT7" s="39">
        <v>0</v>
      </c>
      <c r="DU7" s="39">
        <v>0</v>
      </c>
      <c r="DV7" s="39">
        <v>0</v>
      </c>
      <c r="DW7" s="39">
        <v>0</v>
      </c>
      <c r="DX7" s="39">
        <v>0</v>
      </c>
      <c r="DY7" s="39">
        <v>0.66</v>
      </c>
      <c r="DZ7" s="39">
        <v>0.78</v>
      </c>
      <c r="EA7" s="39">
        <v>0</v>
      </c>
      <c r="EB7" s="39">
        <v>0</v>
      </c>
      <c r="EC7" s="39">
        <v>0</v>
      </c>
      <c r="ED7" s="39">
        <v>4.96</v>
      </c>
      <c r="EE7" s="39">
        <v>0</v>
      </c>
      <c r="EF7" s="39">
        <v>0</v>
      </c>
      <c r="EG7" s="39">
        <v>0</v>
      </c>
      <c r="EH7" s="39">
        <v>0</v>
      </c>
      <c r="EI7" s="39">
        <v>0</v>
      </c>
      <c r="EJ7" s="39">
        <v>0.1</v>
      </c>
      <c r="EK7" s="39">
        <v>7.0000000000000007E-2</v>
      </c>
      <c r="EL7" s="39">
        <v>0.04</v>
      </c>
      <c r="EM7" s="39">
        <v>0.11</v>
      </c>
      <c r="EN7" s="39">
        <v>0.15</v>
      </c>
      <c r="EO7" s="39">
        <v>0.27</v>
      </c>
    </row>
    <row r="8" spans="1:148" x14ac:dyDescent="0.15"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</row>
    <row r="9" spans="1:148" x14ac:dyDescent="0.15">
      <c r="A9" s="41"/>
      <c r="B9" s="41" t="s">
        <v>114</v>
      </c>
      <c r="C9" s="41" t="s">
        <v>115</v>
      </c>
      <c r="D9" s="41" t="s">
        <v>116</v>
      </c>
      <c r="E9" s="41" t="s">
        <v>117</v>
      </c>
      <c r="F9" s="41" t="s">
        <v>118</v>
      </c>
      <c r="R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8" x14ac:dyDescent="0.15">
      <c r="A10" s="41" t="s">
        <v>58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JOHO</cp:lastModifiedBy>
  <cp:lastPrinted>2018-02-05T23:40:57Z</cp:lastPrinted>
  <dcterms:created xsi:type="dcterms:W3CDTF">2017-12-25T01:49:42Z</dcterms:created>
  <dcterms:modified xsi:type="dcterms:W3CDTF">2018-02-06T00:14:24Z</dcterms:modified>
  <cp:category/>
</cp:coreProperties>
</file>