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8vyA4nmTZGtZ7xKcH6PyqlbolDy3VuRVovEjYneDfYOHtFwnWsdz4qBG8IUkD5FuWh0tye0/rebBOgE6khT1cA==" workbookSaltValue="crZvBxIJpfPBDhtysw4qDg=="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<sst xmlns="http://schemas.openxmlformats.org/spreadsheetml/2006/main" xmlns:r="http://schemas.openxmlformats.org/officeDocument/2006/relationships" count="107" uniqueCount="107">
  <si>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人口密度</t>
    <rPh sb="0" eb="2">
      <t>ジンコウ</t>
    </rPh>
    <rPh sb="2" eb="4">
      <t>ミツド</t>
    </rPh>
    <phoneticPr fontId="1"/>
  </si>
  <si>
    <t>⑦施設利用率(％)</t>
    <rPh sb="1" eb="3">
      <t>シセツ</t>
    </rPh>
    <rPh sb="3" eb="6">
      <t>リヨウリツ</t>
    </rPh>
    <phoneticPr fontId="1"/>
  </si>
  <si>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</si>
  <si>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</si>
  <si>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</si>
  <si>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</si>
  <si>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</si>
  <si>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</si>
  <si>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</si>
  <si>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</si>
  <si>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</si>
  <si>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</si>
  <si>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</si>
  <si>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</si>
  <si>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</si>
  <si>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</si>
  <si>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</si>
  <si>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</si>
  <si>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</si>
  <si>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</si>
  <si>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</si>
  <si>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</si>
  <si>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</si>
  <si>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</si>
  <si>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</si>
  <si>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</si>
  <si>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</si>
  <si>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</si>
  <si>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</si>
  <si>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</si>
  <si>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</si>
  <si>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</si>
  <si>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</si>
  <si>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</si>
  <si>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</si>
  <si>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</si>
  <si>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</si>
  <si>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平成30年度全国平均</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</si>
  <si>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</si>
  <si>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</si>
  <si>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</si>
  <si>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</si>
  <si>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</si>
  <si>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</si>
  <si>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</si>
  <si>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</si>
  <si>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</si>
  <si>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</si>
  <si>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</si>
  <si>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</si>
  <si>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</si>
  <si>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</si>
  <si>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</si>
  <si>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</si>
  <si>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</si>
  <si>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</si>
  <si>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</si>
  <si>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</si>
  <si>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</si>
  <si>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</si>
  <si>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</si>
  <si>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</si>
  <si>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</si>
  <si>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</si>
  <si>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</si>
  <si>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</si>
  <si>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</si>
  <si>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</si>
  <si>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</si>
  <si>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</si>
  <si>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</si>
  <si>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</si>
  <si>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</si>
  <si>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</si>
  <si>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</si>
  <si>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</si>
  <si>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</si>
  <si>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</si>
  <si>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</si>
  <si>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</si>
  <si>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</si>
  <si>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</si>
  <si>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</si>
  <si>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</si>
  <si>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</si>
  <si>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</si>
  <si>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</si>
  <si>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</si>
  <si>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</si>
  <si>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</si>
  <si>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</si>
  <si>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</si>
  <si>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</si>
  <si>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外ヶ浜町</t>
  </si>
  <si>
    <t>法適用</t>
  </si>
  <si>
    <t>水道事業</t>
  </si>
  <si>
    <t>簡易水道事業</t>
  </si>
  <si>
    <t>C2</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</si>
  <si>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</si>
  <si>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</si>
  <si>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</si>
  <si>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</si>
  <si>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</si>
  <si>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</si>
  <si>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経営収支比率は全国平均は下回っているものの、類似団体平均は上回っており、１００％を超える状況が続いている。
　流動比率が全国平均および類似団体平均を下回っているのは企業債残高の元金、利子償還金が多額になっている事に加え、給水人口の減少等による給水収益の減少であり、流動資産や流動負債のバランスとフローである現金預金の流入、流出の両面から検討することが求められる。
　料金回収率は、前年に比べ５％ほど上昇している。これは平成２９年度に突発的にな浄水設備の改修を行われ、平成３０年度はそれが無いため、総費用が抑えられた事により、給水原価が下がったことが要因と考えられる。
　また、当町は料金回収率が全国平均および類似団体平均を上回っているが、繰入金等の収入で単年度黒字となっているにすぎず、多額な有形固定資産減価償却費、企業債償還利子が経営を圧迫している状況は変わりない。
　給水人口の減少は給水収益の減少につながり、施設の配水量、有取水量にも影響を与えている。収益の減少傾向は今後も続いていくと見込まれることから修繕等維持管理費用の縮減、業務運営改善が課題となる。
　有収率については昨年から見ると幾分改善されているが、全国平均及び類似団体平均値より依然として下回っている。今後も漏水している世帯への周知や、必要に応じて本管及び管末の漏水調査を実施していく。</t>
    <rPh sb="2" eb="4">
      <t>ケイエイ</t>
    </rPh>
    <rPh sb="4" eb="6">
      <t>シュウシ</t>
    </rPh>
    <rPh sb="6" eb="8">
      <t>ヒリツ</t>
    </rPh>
    <rPh sb="9" eb="11">
      <t>ゼンコク</t>
    </rPh>
    <rPh sb="11" eb="13">
      <t>ヘイキン</t>
    </rPh>
    <rPh sb="14" eb="16">
      <t>シタマワ</t>
    </rPh>
    <rPh sb="24" eb="26">
      <t>ルイジ</t>
    </rPh>
    <rPh sb="26" eb="28">
      <t>ダンタイ</t>
    </rPh>
    <rPh sb="28" eb="30">
      <t>ヘイキン</t>
    </rPh>
    <rPh sb="31" eb="33">
      <t>ウワマワ</t>
    </rPh>
    <rPh sb="43" eb="44">
      <t>コ</t>
    </rPh>
    <rPh sb="46" eb="48">
      <t>ジョウキョウ</t>
    </rPh>
    <rPh sb="49" eb="50">
      <t>ツヅ</t>
    </rPh>
    <rPh sb="57" eb="59">
      <t>リュウドウ</t>
    </rPh>
    <rPh sb="59" eb="61">
      <t>ヒリツ</t>
    </rPh>
    <rPh sb="62" eb="64">
      <t>ゼンコク</t>
    </rPh>
    <rPh sb="64" eb="66">
      <t>ヘイキン</t>
    </rPh>
    <rPh sb="69" eb="71">
      <t>ルイジ</t>
    </rPh>
    <rPh sb="71" eb="73">
      <t>ダンタイ</t>
    </rPh>
    <rPh sb="73" eb="75">
      <t>ヘイキン</t>
    </rPh>
    <rPh sb="76" eb="78">
      <t>シタマワ</t>
    </rPh>
    <rPh sb="84" eb="87">
      <t>キギョウサイ</t>
    </rPh>
    <rPh sb="87" eb="89">
      <t>ザンダカ</t>
    </rPh>
    <rPh sb="90" eb="92">
      <t>ガンキン</t>
    </rPh>
    <rPh sb="93" eb="95">
      <t>リシ</t>
    </rPh>
    <rPh sb="95" eb="98">
      <t>ショウカンキン</t>
    </rPh>
    <rPh sb="99" eb="101">
      <t>タガク</t>
    </rPh>
    <rPh sb="107" eb="108">
      <t>コト</t>
    </rPh>
    <rPh sb="109" eb="110">
      <t>クワ</t>
    </rPh>
    <rPh sb="112" eb="114">
      <t>キュウスイ</t>
    </rPh>
    <rPh sb="114" eb="116">
      <t>ジンコウ</t>
    </rPh>
    <rPh sb="117" eb="119">
      <t>ゲンショウ</t>
    </rPh>
    <rPh sb="119" eb="120">
      <t>トウ</t>
    </rPh>
    <rPh sb="123" eb="125">
      <t>キュウスイ</t>
    </rPh>
    <rPh sb="125" eb="127">
      <t>シュウエキ</t>
    </rPh>
    <rPh sb="128" eb="130">
      <t>ゲンショウ</t>
    </rPh>
    <rPh sb="134" eb="136">
      <t>リュウドウ</t>
    </rPh>
    <rPh sb="136" eb="138">
      <t>シサン</t>
    </rPh>
    <rPh sb="139" eb="141">
      <t>リュウドウ</t>
    </rPh>
    <rPh sb="141" eb="143">
      <t>フサイ</t>
    </rPh>
    <rPh sb="155" eb="157">
      <t>ゲンキン</t>
    </rPh>
    <rPh sb="157" eb="159">
      <t>ヨキン</t>
    </rPh>
    <rPh sb="160" eb="162">
      <t>リュウニュウ</t>
    </rPh>
    <rPh sb="163" eb="165">
      <t>リュウシュツ</t>
    </rPh>
    <rPh sb="166" eb="168">
      <t>リョウメン</t>
    </rPh>
    <rPh sb="170" eb="172">
      <t>ケントウ</t>
    </rPh>
    <rPh sb="177" eb="178">
      <t>モト</t>
    </rPh>
    <rPh sb="185" eb="187">
      <t>リョウキン</t>
    </rPh>
    <rPh sb="187" eb="190">
      <t>カイシュウリツ</t>
    </rPh>
    <rPh sb="192" eb="194">
      <t>ゼンネン</t>
    </rPh>
    <rPh sb="195" eb="196">
      <t>クラ</t>
    </rPh>
    <rPh sb="201" eb="203">
      <t>ジョウショウ</t>
    </rPh>
    <rPh sb="211" eb="213">
      <t>ヘイセイ</t>
    </rPh>
    <rPh sb="215" eb="217">
      <t>ネンド</t>
    </rPh>
    <rPh sb="218" eb="221">
      <t>トッパツテキ</t>
    </rPh>
    <rPh sb="223" eb="225">
      <t>ジョウスイ</t>
    </rPh>
    <rPh sb="225" eb="227">
      <t>セツビ</t>
    </rPh>
    <rPh sb="228" eb="230">
      <t>カイシュウ</t>
    </rPh>
    <rPh sb="231" eb="232">
      <t>オコナ</t>
    </rPh>
    <rPh sb="235" eb="237">
      <t>ヘイセイ</t>
    </rPh>
    <rPh sb="239" eb="241">
      <t>ネンド</t>
    </rPh>
    <rPh sb="245" eb="246">
      <t>ナ</t>
    </rPh>
    <rPh sb="250" eb="253">
      <t>ソウヒヨウ</t>
    </rPh>
    <rPh sb="254" eb="255">
      <t>オサ</t>
    </rPh>
    <rPh sb="259" eb="260">
      <t>コト</t>
    </rPh>
    <rPh sb="264" eb="266">
      <t>キュウスイ</t>
    </rPh>
    <rPh sb="266" eb="268">
      <t>ゲンカ</t>
    </rPh>
    <rPh sb="269" eb="270">
      <t>サ</t>
    </rPh>
    <rPh sb="276" eb="278">
      <t>ヨウイン</t>
    </rPh>
    <rPh sb="279" eb="280">
      <t>カンガ</t>
    </rPh>
    <rPh sb="290" eb="292">
      <t>トウチョウ</t>
    </rPh>
    <rPh sb="293" eb="295">
      <t>リョウキン</t>
    </rPh>
    <rPh sb="295" eb="298">
      <t>カイシュウリツ</t>
    </rPh>
    <rPh sb="299" eb="301">
      <t>ゼンコク</t>
    </rPh>
    <rPh sb="301" eb="303">
      <t>ヘイキン</t>
    </rPh>
    <rPh sb="306" eb="308">
      <t>ルイジ</t>
    </rPh>
    <rPh sb="308" eb="310">
      <t>ダンタイ</t>
    </rPh>
    <rPh sb="310" eb="312">
      <t>ヘイキン</t>
    </rPh>
    <rPh sb="313" eb="315">
      <t>ウワマワ</t>
    </rPh>
    <rPh sb="321" eb="324">
      <t>クリイレキン</t>
    </rPh>
    <rPh sb="324" eb="325">
      <t>トウ</t>
    </rPh>
    <rPh sb="326" eb="328">
      <t>シュウニュウ</t>
    </rPh>
    <rPh sb="329" eb="332">
      <t>タンネンド</t>
    </rPh>
    <rPh sb="332" eb="334">
      <t>クロジ</t>
    </rPh>
    <rPh sb="345" eb="347">
      <t>タガク</t>
    </rPh>
    <rPh sb="348" eb="350">
      <t>ユウケイ</t>
    </rPh>
    <rPh sb="350" eb="354">
      <t>コテイシサン</t>
    </rPh>
    <rPh sb="354" eb="356">
      <t>ゲンカ</t>
    </rPh>
    <rPh sb="356" eb="359">
      <t>ショウキャクヒ</t>
    </rPh>
    <rPh sb="360" eb="363">
      <t>キギョウサイ</t>
    </rPh>
    <rPh sb="363" eb="365">
      <t>ショウカン</t>
    </rPh>
    <rPh sb="365" eb="367">
      <t>リシ</t>
    </rPh>
    <rPh sb="368" eb="370">
      <t>ケイエイ</t>
    </rPh>
    <rPh sb="371" eb="373">
      <t>アッパク</t>
    </rPh>
    <rPh sb="377" eb="379">
      <t>ジョウキョウ</t>
    </rPh>
    <rPh sb="380" eb="381">
      <t>カ</t>
    </rPh>
    <rPh sb="388" eb="390">
      <t>キュウスイ</t>
    </rPh>
    <rPh sb="390" eb="392">
      <t>ジンコウ</t>
    </rPh>
    <rPh sb="393" eb="395">
      <t>ゲンショウ</t>
    </rPh>
    <rPh sb="396" eb="398">
      <t>キュウスイ</t>
    </rPh>
    <rPh sb="398" eb="400">
      <t>シュウエキ</t>
    </rPh>
    <rPh sb="401" eb="403">
      <t>ゲンショウ</t>
    </rPh>
    <rPh sb="409" eb="411">
      <t>シセツ</t>
    </rPh>
    <rPh sb="412" eb="415">
      <t>ハイスイリョウ</t>
    </rPh>
    <rPh sb="416" eb="417">
      <t>ユウ</t>
    </rPh>
    <rPh sb="417" eb="420">
      <t>シュスイリョウ</t>
    </rPh>
    <rPh sb="422" eb="424">
      <t>エイキョウ</t>
    </rPh>
    <rPh sb="425" eb="426">
      <t>アタ</t>
    </rPh>
    <rPh sb="431" eb="433">
      <t>シュウエキ</t>
    </rPh>
    <rPh sb="434" eb="436">
      <t>ゲンショウ</t>
    </rPh>
    <rPh sb="436" eb="438">
      <t>ケイコウ</t>
    </rPh>
    <rPh sb="439" eb="441">
      <t>コンゴ</t>
    </rPh>
    <rPh sb="442" eb="443">
      <t>ツヅ</t>
    </rPh>
    <rPh sb="448" eb="450">
      <t>ミコ</t>
    </rPh>
    <rPh sb="457" eb="459">
      <t>シュウゼン</t>
    </rPh>
    <rPh sb="459" eb="460">
      <t>トウ</t>
    </rPh>
    <rPh sb="460" eb="462">
      <t>イジ</t>
    </rPh>
    <rPh sb="462" eb="464">
      <t>カンリ</t>
    </rPh>
    <rPh sb="464" eb="466">
      <t>ヒヨウ</t>
    </rPh>
    <rPh sb="467" eb="469">
      <t>シュクゲン</t>
    </rPh>
    <rPh sb="470" eb="472">
      <t>ギョウム</t>
    </rPh>
    <rPh sb="472" eb="474">
      <t>ウンエイ</t>
    </rPh>
    <rPh sb="474" eb="476">
      <t>カイゼン</t>
    </rPh>
    <rPh sb="477" eb="479">
      <t>カダイ</t>
    </rPh>
    <rPh sb="485" eb="486">
      <t>ユウ</t>
    </rPh>
    <rPh sb="486" eb="487">
      <t>シュウ</t>
    </rPh>
    <rPh sb="487" eb="488">
      <t>リツ</t>
    </rPh>
    <rPh sb="493" eb="495">
      <t>サクネン</t>
    </rPh>
    <rPh sb="497" eb="498">
      <t>ミ</t>
    </rPh>
    <rPh sb="500" eb="502">
      <t>イクブン</t>
    </rPh>
    <rPh sb="502" eb="504">
      <t>カイゼン</t>
    </rPh>
    <rPh sb="511" eb="513">
      <t>ゼンコク</t>
    </rPh>
    <rPh sb="513" eb="515">
      <t>ヘイキン</t>
    </rPh>
    <rPh sb="515" eb="516">
      <t>オヨ</t>
    </rPh>
    <rPh sb="517" eb="519">
      <t>ルイジ</t>
    </rPh>
    <rPh sb="519" eb="521">
      <t>ダンタイ</t>
    </rPh>
    <rPh sb="521" eb="523">
      <t>ヘイキン</t>
    </rPh>
    <rPh sb="523" eb="524">
      <t>チ</t>
    </rPh>
    <rPh sb="526" eb="528">
      <t>イゼン</t>
    </rPh>
    <rPh sb="531" eb="533">
      <t>シタマワ</t>
    </rPh>
    <rPh sb="538" eb="540">
      <t>コンゴ</t>
    </rPh>
    <rPh sb="541" eb="543">
      <t>ロウスイ</t>
    </rPh>
    <rPh sb="547" eb="549">
      <t>セタイ</t>
    </rPh>
    <rPh sb="551" eb="553">
      <t>シュウチ</t>
    </rPh>
    <rPh sb="555" eb="557">
      <t>ヒツヨウ</t>
    </rPh>
    <rPh sb="558" eb="559">
      <t>オウ</t>
    </rPh>
    <rPh sb="561" eb="563">
      <t>ホンカン</t>
    </rPh>
    <rPh sb="563" eb="564">
      <t>オヨ</t>
    </rPh>
    <rPh sb="565" eb="566">
      <t>カン</t>
    </rPh>
    <rPh sb="566" eb="567">
      <t>マツ</t>
    </rPh>
    <rPh sb="568" eb="570">
      <t>ロウスイ</t>
    </rPh>
    <rPh sb="570" eb="572">
      <t>チョウサ</t>
    </rPh>
    <rPh sb="573" eb="575">
      <t>ジッシ</t>
    </rPh>
    <phoneticPr fontId="1"/>
  </si>
  <si>
    <t>　老朽管の更新は平成２６年度で終了しているが有形固定資産減価償却費率が高く、全国平均及び類似団体平均値をを上回っている。浄水施設の各種計測機器、設備等についても老朽化が懸念される。
　今後見込まれる更新需要については、給水収益の状況を的確に把握し、適切な規模の更新投資にも目を向けながら、事業運営していく必要がある。
　また、新発債の抑制、維持管理費等の固定経費の縮減等を図り、財源確保に努めていく。</t>
    <rPh sb="1" eb="3">
      <t>ロウキュウ</t>
    </rPh>
    <rPh sb="3" eb="4">
      <t>カン</t>
    </rPh>
    <rPh sb="5" eb="7">
      <t>コウシン</t>
    </rPh>
    <rPh sb="8" eb="10">
      <t>ヘイセイ</t>
    </rPh>
    <rPh sb="12" eb="14">
      <t>ネンド</t>
    </rPh>
    <rPh sb="15" eb="17">
      <t>シュウリョウ</t>
    </rPh>
    <rPh sb="22" eb="24">
      <t>ユウケイ</t>
    </rPh>
    <rPh sb="24" eb="28">
      <t>コテイシサン</t>
    </rPh>
    <rPh sb="28" eb="30">
      <t>ゲンカ</t>
    </rPh>
    <rPh sb="30" eb="33">
      <t>ショウキャクヒ</t>
    </rPh>
    <rPh sb="33" eb="34">
      <t>リツ</t>
    </rPh>
    <rPh sb="35" eb="36">
      <t>タカ</t>
    </rPh>
    <rPh sb="38" eb="40">
      <t>ゼンコク</t>
    </rPh>
    <rPh sb="40" eb="42">
      <t>ヘイキン</t>
    </rPh>
    <rPh sb="42" eb="43">
      <t>オヨ</t>
    </rPh>
    <rPh sb="44" eb="46">
      <t>ルイジ</t>
    </rPh>
    <rPh sb="46" eb="48">
      <t>ダンタイ</t>
    </rPh>
    <rPh sb="48" eb="50">
      <t>ヘイキン</t>
    </rPh>
    <rPh sb="50" eb="51">
      <t>チ</t>
    </rPh>
    <rPh sb="53" eb="55">
      <t>ウワマワ</t>
    </rPh>
    <rPh sb="60" eb="62">
      <t>ジョウスイ</t>
    </rPh>
    <rPh sb="62" eb="64">
      <t>シセツ</t>
    </rPh>
    <rPh sb="65" eb="67">
      <t>カクシュ</t>
    </rPh>
    <rPh sb="67" eb="69">
      <t>ケイソク</t>
    </rPh>
    <rPh sb="69" eb="71">
      <t>キキ</t>
    </rPh>
    <rPh sb="72" eb="74">
      <t>セツビ</t>
    </rPh>
    <rPh sb="74" eb="75">
      <t>トウ</t>
    </rPh>
    <rPh sb="80" eb="83">
      <t>ロウキュウカ</t>
    </rPh>
    <rPh sb="84" eb="86">
      <t>ケネン</t>
    </rPh>
    <rPh sb="92" eb="94">
      <t>コンゴ</t>
    </rPh>
    <rPh sb="94" eb="96">
      <t>ミコ</t>
    </rPh>
    <rPh sb="99" eb="101">
      <t>コウシン</t>
    </rPh>
    <rPh sb="101" eb="103">
      <t>ジュヨウ</t>
    </rPh>
    <rPh sb="109" eb="111">
      <t>キュウスイ</t>
    </rPh>
    <rPh sb="111" eb="113">
      <t>シュウエキ</t>
    </rPh>
    <rPh sb="114" eb="116">
      <t>ジョウキョウ</t>
    </rPh>
    <rPh sb="117" eb="119">
      <t>テキカク</t>
    </rPh>
    <rPh sb="120" eb="122">
      <t>ハアク</t>
    </rPh>
    <rPh sb="124" eb="126">
      <t>テキセツ</t>
    </rPh>
    <rPh sb="127" eb="129">
      <t>キボ</t>
    </rPh>
    <rPh sb="130" eb="132">
      <t>コウシン</t>
    </rPh>
    <rPh sb="132" eb="134">
      <t>トウシ</t>
    </rPh>
    <rPh sb="136" eb="137">
      <t>メ</t>
    </rPh>
    <rPh sb="138" eb="139">
      <t>ム</t>
    </rPh>
    <rPh sb="144" eb="146">
      <t>ジギョウ</t>
    </rPh>
    <rPh sb="146" eb="148">
      <t>ウンエイ</t>
    </rPh>
    <rPh sb="152" eb="154">
      <t>ヒツヨウ</t>
    </rPh>
    <rPh sb="163" eb="164">
      <t>シン</t>
    </rPh>
    <rPh sb="164" eb="165">
      <t>ハツ</t>
    </rPh>
    <rPh sb="165" eb="166">
      <t>サイ</t>
    </rPh>
    <rPh sb="167" eb="169">
      <t>ヨクセイ</t>
    </rPh>
    <rPh sb="170" eb="172">
      <t>イジ</t>
    </rPh>
    <rPh sb="172" eb="175">
      <t>カンリヒ</t>
    </rPh>
    <rPh sb="175" eb="176">
      <t>トウ</t>
    </rPh>
    <rPh sb="177" eb="179">
      <t>コテイ</t>
    </rPh>
    <rPh sb="179" eb="181">
      <t>ケイヒ</t>
    </rPh>
    <rPh sb="182" eb="184">
      <t>シュクゲン</t>
    </rPh>
    <rPh sb="184" eb="185">
      <t>トウ</t>
    </rPh>
    <rPh sb="186" eb="187">
      <t>ハカ</t>
    </rPh>
    <rPh sb="189" eb="191">
      <t>ザイゲン</t>
    </rPh>
    <rPh sb="191" eb="193">
      <t>カクホ</t>
    </rPh>
    <rPh sb="194" eb="195">
      <t>ツト</t>
    </rPh>
    <phoneticPr fontId="1"/>
  </si>
  <si>
    <t>　給水人口の減少により給水収益が減少傾向にある中で、人件費や浄水施設の維持管理に伴う固定経費、有形固定資産減価償却費、企業債償還利子等は大幅に減少する見込みはなく、経営環境は厳しさを増しつつある。
　将来の水需要の減少、施設の更新需要の増大を見据え、必要に応じてダウンサイジングによる施設の統廃合、整理合理化等、適切な施設規模を検討する必要がある。施設の適正化を図ることが、施設の有効利用につながっていくことで、経営基盤の強化に努め、持続可能な財政運営に向けた取組を進めていく。</t>
    <rPh sb="1" eb="3">
      <t>キュウスイ</t>
    </rPh>
    <rPh sb="3" eb="5">
      <t>ジンコウ</t>
    </rPh>
    <rPh sb="6" eb="8">
      <t>ゲンショウ</t>
    </rPh>
    <rPh sb="11" eb="13">
      <t>キュウスイ</t>
    </rPh>
    <rPh sb="13" eb="15">
      <t>シュウエキ</t>
    </rPh>
    <rPh sb="16" eb="18">
      <t>ゲンショウ</t>
    </rPh>
    <rPh sb="18" eb="20">
      <t>ケイコウ</t>
    </rPh>
    <rPh sb="23" eb="24">
      <t>ナカ</t>
    </rPh>
    <rPh sb="26" eb="29">
      <t>ジンケンヒ</t>
    </rPh>
    <rPh sb="30" eb="32">
      <t>ジョウスイ</t>
    </rPh>
    <rPh sb="32" eb="34">
      <t>シセツ</t>
    </rPh>
    <rPh sb="35" eb="37">
      <t>イジ</t>
    </rPh>
    <rPh sb="37" eb="39">
      <t>カンリ</t>
    </rPh>
    <rPh sb="40" eb="41">
      <t>トモナ</t>
    </rPh>
    <rPh sb="42" eb="44">
      <t>コテイ</t>
    </rPh>
    <rPh sb="44" eb="46">
      <t>ケイヒ</t>
    </rPh>
    <rPh sb="47" eb="49">
      <t>ユウケイ</t>
    </rPh>
    <rPh sb="49" eb="53">
      <t>コテイシサン</t>
    </rPh>
    <rPh sb="53" eb="55">
      <t>ゲンカ</t>
    </rPh>
    <rPh sb="55" eb="58">
      <t>ショウキャクヒ</t>
    </rPh>
    <rPh sb="59" eb="62">
      <t>キギョウサイ</t>
    </rPh>
    <rPh sb="62" eb="64">
      <t>ショウカン</t>
    </rPh>
    <rPh sb="64" eb="66">
      <t>リシ</t>
    </rPh>
    <rPh sb="66" eb="67">
      <t>トウ</t>
    </rPh>
    <rPh sb="68" eb="70">
      <t>オオハバ</t>
    </rPh>
    <rPh sb="71" eb="73">
      <t>ゲンショウ</t>
    </rPh>
    <rPh sb="75" eb="77">
      <t>ミコ</t>
    </rPh>
    <rPh sb="82" eb="84">
      <t>ケイエイ</t>
    </rPh>
    <rPh sb="84" eb="86">
      <t>カンキョウ</t>
    </rPh>
    <rPh sb="87" eb="88">
      <t>キビ</t>
    </rPh>
    <rPh sb="91" eb="92">
      <t>ゾウ</t>
    </rPh>
    <rPh sb="100" eb="102">
      <t>ショウライ</t>
    </rPh>
    <rPh sb="103" eb="104">
      <t>ミズ</t>
    </rPh>
    <rPh sb="104" eb="106">
      <t>ジュヨウ</t>
    </rPh>
    <rPh sb="107" eb="109">
      <t>ゲンショウ</t>
    </rPh>
    <rPh sb="110" eb="112">
      <t>シセツ</t>
    </rPh>
    <rPh sb="113" eb="115">
      <t>コウシン</t>
    </rPh>
    <rPh sb="115" eb="117">
      <t>ジュヨウ</t>
    </rPh>
    <rPh sb="118" eb="120">
      <t>ゾウダイ</t>
    </rPh>
    <rPh sb="121" eb="123">
      <t>ミス</t>
    </rPh>
    <rPh sb="125" eb="127">
      <t>ヒツヨウ</t>
    </rPh>
    <rPh sb="128" eb="129">
      <t>オウ</t>
    </rPh>
    <rPh sb="142" eb="144">
      <t>シセツ</t>
    </rPh>
    <rPh sb="145" eb="148">
      <t>トウハイゴウ</t>
    </rPh>
    <rPh sb="149" eb="151">
      <t>セイリ</t>
    </rPh>
    <rPh sb="151" eb="154">
      <t>ゴウリカ</t>
    </rPh>
    <rPh sb="154" eb="155">
      <t>トウ</t>
    </rPh>
    <rPh sb="156" eb="158">
      <t>テキセツ</t>
    </rPh>
    <rPh sb="159" eb="161">
      <t>シセツ</t>
    </rPh>
    <rPh sb="161" eb="163">
      <t>キボ</t>
    </rPh>
    <rPh sb="164" eb="166">
      <t>ケントウ</t>
    </rPh>
    <rPh sb="168" eb="170">
      <t>ヒツヨウ</t>
    </rPh>
    <rPh sb="174" eb="176">
      <t>シセツ</t>
    </rPh>
    <rPh sb="177" eb="180">
      <t>テキセイカ</t>
    </rPh>
    <rPh sb="181" eb="182">
      <t>ハカ</t>
    </rPh>
    <rPh sb="187" eb="189">
      <t>シセツ</t>
    </rPh>
    <rPh sb="190" eb="192">
      <t>ユウコウ</t>
    </rPh>
    <rPh sb="192" eb="194">
      <t>リヨウ</t>
    </rPh>
    <rPh sb="206" eb="208">
      <t>ケイエイ</t>
    </rPh>
    <rPh sb="208" eb="210">
      <t>キバン</t>
    </rPh>
    <rPh sb="211" eb="213">
      <t>キョウカ</t>
    </rPh>
    <rPh sb="214" eb="215">
      <t>ツト</t>
    </rPh>
    <rPh sb="217" eb="219">
      <t>ジゾク</t>
    </rPh>
    <rPh sb="219" eb="221">
      <t>カノウ</t>
    </rPh>
    <rPh sb="222" eb="224">
      <t>ザイセイ</t>
    </rPh>
    <rPh sb="224" eb="226">
      <t>ウンエイ</t>
    </rPh>
    <rPh sb="227" eb="228">
      <t>ム</t>
    </rPh>
    <rPh sb="230" eb="232">
      <t>トリクミ</t>
    </rPh>
    <rPh sb="233" eb="234">
      <t>スス</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</si>
</sst>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1.22</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1.61</c:v>
                </c:pt>
                <c:pt idx="1">
                  <c:v>0.23</c:v>
                </c:pt>
                <c:pt idx="2">
                  <c:v>0.63</c:v>
                </c:pt>
                <c:pt idx="3">
                  <c:v>1.e-002</c:v>
                </c:pt>
                <c:pt idx="4">
                  <c:v>4.e-002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60.96</c:v>
                </c:pt>
                <c:pt idx="1">
                  <c:v>61.98</c:v>
                </c:pt>
                <c:pt idx="2">
                  <c:v>55.95</c:v>
                </c:pt>
                <c:pt idx="3">
                  <c:v>55.72</c:v>
                </c:pt>
                <c:pt idx="4">
                  <c:v>51.57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61</c:v>
                </c:pt>
                <c:pt idx="1">
                  <c:v>61.09</c:v>
                </c:pt>
                <c:pt idx="2">
                  <c:v>59.85</c:v>
                </c:pt>
                <c:pt idx="3">
                  <c:v>63.01</c:v>
                </c:pt>
                <c:pt idx="4">
                  <c:v>52.63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70.2</c:v>
                </c:pt>
                <c:pt idx="1">
                  <c:v>69.790000000000006</c:v>
                </c:pt>
                <c:pt idx="2">
                  <c:v>73.84</c:v>
                </c:pt>
                <c:pt idx="3">
                  <c:v>71.599999999999994</c:v>
                </c:pt>
                <c:pt idx="4">
                  <c:v>74.12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84.68</c:v>
                </c:pt>
                <c:pt idx="1">
                  <c:v>84.18</c:v>
                </c:pt>
                <c:pt idx="2">
                  <c:v>83.85</c:v>
                </c:pt>
                <c:pt idx="3">
                  <c:v>77.489999999999995</c:v>
                </c:pt>
                <c:pt idx="4">
                  <c:v>78.83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102.16</c:v>
                </c:pt>
                <c:pt idx="1">
                  <c:v>100.53</c:v>
                </c:pt>
                <c:pt idx="2">
                  <c:v>100.48</c:v>
                </c:pt>
                <c:pt idx="3">
                  <c:v>100.07</c:v>
                </c:pt>
                <c:pt idx="4">
                  <c:v>101.5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86.23</c:v>
                </c:pt>
                <c:pt idx="1">
                  <c:v>88.67</c:v>
                </c:pt>
                <c:pt idx="2">
                  <c:v>95.61</c:v>
                </c:pt>
                <c:pt idx="3">
                  <c:v>105.17</c:v>
                </c:pt>
                <c:pt idx="4">
                  <c:v>99.53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41.04</c:v>
                </c:pt>
                <c:pt idx="1">
                  <c:v>41.11</c:v>
                </c:pt>
                <c:pt idx="2">
                  <c:v>41.11</c:v>
                </c:pt>
                <c:pt idx="3">
                  <c:v>43.08</c:v>
                </c:pt>
                <c:pt idx="4">
                  <c:v>45.2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27.03</c:v>
                </c:pt>
                <c:pt idx="1">
                  <c:v>29.16</c:v>
                </c:pt>
                <c:pt idx="2">
                  <c:v>37.21</c:v>
                </c:pt>
                <c:pt idx="3">
                  <c:v>49.75</c:v>
                </c:pt>
                <c:pt idx="4">
                  <c:v>41.07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4.0999999999999996</c:v>
                </c:pt>
                <c:pt idx="1">
                  <c:v>7.2</c:v>
                </c:pt>
                <c:pt idx="2">
                  <c:v>7.64</c:v>
                </c:pt>
                <c:pt idx="3">
                  <c:v>6.45</c:v>
                </c:pt>
                <c:pt idx="4">
                  <c:v>5.94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44.02</c:v>
                </c:pt>
                <c:pt idx="1">
                  <c:v>62.8</c:v>
                </c:pt>
                <c:pt idx="2">
                  <c:v>58.42</c:v>
                </c:pt>
                <c:pt idx="3" formatCode="#,##0.00;&quot;△&quot;#,##0.00">
                  <c:v>0</c:v>
                </c:pt>
                <c:pt idx="4">
                  <c:v>4.53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78.02</c:v>
                </c:pt>
                <c:pt idx="1">
                  <c:v>95.24</c:v>
                </c:pt>
                <c:pt idx="2">
                  <c:v>78.03</c:v>
                </c:pt>
                <c:pt idx="3">
                  <c:v>85.74</c:v>
                </c:pt>
                <c:pt idx="4">
                  <c:v>85.74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159.97999999999999</c:v>
                </c:pt>
                <c:pt idx="1">
                  <c:v>162.86000000000001</c:v>
                </c:pt>
                <c:pt idx="2">
                  <c:v>135.68</c:v>
                </c:pt>
                <c:pt idx="3">
                  <c:v>155.44999999999999</c:v>
                </c:pt>
                <c:pt idx="4">
                  <c:v>183.95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1002.3</c:v>
                </c:pt>
                <c:pt idx="1">
                  <c:v>999.37</c:v>
                </c:pt>
                <c:pt idx="2">
                  <c:v>1029.3900000000001</c:v>
                </c:pt>
                <c:pt idx="3">
                  <c:v>1008.6</c:v>
                </c:pt>
                <c:pt idx="4">
                  <c:v>991.59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799.86</c:v>
                </c:pt>
                <c:pt idx="1">
                  <c:v>800.75</c:v>
                </c:pt>
                <c:pt idx="2">
                  <c:v>1067.1500000000001</c:v>
                </c:pt>
                <c:pt idx="3">
                  <c:v>1039.78</c:v>
                </c:pt>
                <c:pt idx="4">
                  <c:v>1272.18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87.71</c:v>
                </c:pt>
                <c:pt idx="1">
                  <c:v>88.74</c:v>
                </c:pt>
                <c:pt idx="2">
                  <c:v>86.48</c:v>
                </c:pt>
                <c:pt idx="3">
                  <c:v>86.53</c:v>
                </c:pt>
                <c:pt idx="4">
                  <c:v>92.12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73.56</c:v>
                </c:pt>
                <c:pt idx="1">
                  <c:v>76.05</c:v>
                </c:pt>
                <c:pt idx="2">
                  <c:v>76.23</c:v>
                </c:pt>
                <c:pt idx="3">
                  <c:v>82.35</c:v>
                </c:pt>
                <c:pt idx="4">
                  <c:v>75.83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292.06</c:v>
                </c:pt>
                <c:pt idx="1">
                  <c:v>301.88</c:v>
                </c:pt>
                <c:pt idx="2">
                  <c:v>336.26</c:v>
                </c:pt>
                <c:pt idx="3">
                  <c:v>338.28</c:v>
                </c:pt>
                <c:pt idx="4">
                  <c:v>319.73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239.85</c:v>
                </c:pt>
                <c:pt idx="1">
                  <c:v>235.87</c:v>
                </c:pt>
                <c:pt idx="2">
                  <c:v>235.02</c:v>
                </c:pt>
                <c:pt idx="3">
                  <c:v>181.75</c:v>
                </c:pt>
                <c:pt idx="4">
                  <c:v>181.94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【104.88】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【299.46】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【969.46】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【79.22】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【48.62】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【249.60】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【73.20】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【38.53】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【11.65】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【0.34】</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1"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外ヶ浜町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4"/>
      <c r="P7" s="27" t="s">
        <v>6</v>
      </c>
      <c r="Q7" s="27"/>
      <c r="R7" s="27"/>
      <c r="S7" s="27"/>
      <c r="T7" s="27"/>
      <c r="U7" s="27"/>
      <c r="V7" s="27"/>
      <c r="W7" s="27" t="s">
        <v>14</v>
      </c>
      <c r="X7" s="27"/>
      <c r="Y7" s="27"/>
      <c r="Z7" s="27"/>
      <c r="AA7" s="27"/>
      <c r="AB7" s="27"/>
      <c r="AC7" s="27"/>
      <c r="AD7" s="27" t="s">
        <v>5</v>
      </c>
      <c r="AE7" s="27"/>
      <c r="AF7" s="27"/>
      <c r="AG7" s="27"/>
      <c r="AH7" s="27"/>
      <c r="AI7" s="27"/>
      <c r="AJ7" s="27"/>
      <c r="AK7" s="18"/>
      <c r="AL7" s="27" t="s">
        <v>17</v>
      </c>
      <c r="AM7" s="27"/>
      <c r="AN7" s="27"/>
      <c r="AO7" s="27"/>
      <c r="AP7" s="27"/>
      <c r="AQ7" s="27"/>
      <c r="AR7" s="27"/>
      <c r="AS7" s="27"/>
      <c r="AT7" s="5" t="s">
        <v>11</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簡易水道事業</v>
      </c>
      <c r="Q8" s="28"/>
      <c r="R8" s="28"/>
      <c r="S8" s="28"/>
      <c r="T8" s="28"/>
      <c r="U8" s="28"/>
      <c r="V8" s="28"/>
      <c r="W8" s="28" t="str">
        <f>データ!$L$6</f>
        <v>C2</v>
      </c>
      <c r="X8" s="28"/>
      <c r="Y8" s="28"/>
      <c r="Z8" s="28"/>
      <c r="AA8" s="28"/>
      <c r="AB8" s="28"/>
      <c r="AC8" s="28"/>
      <c r="AD8" s="28" t="str">
        <f>データ!$M$6</f>
        <v>非設置</v>
      </c>
      <c r="AE8" s="28"/>
      <c r="AF8" s="28"/>
      <c r="AG8" s="28"/>
      <c r="AH8" s="28"/>
      <c r="AI8" s="28"/>
      <c r="AJ8" s="28"/>
      <c r="AK8" s="18"/>
      <c r="AL8" s="31">
        <f>データ!$R$6</f>
        <v>6072</v>
      </c>
      <c r="AM8" s="31"/>
      <c r="AN8" s="31"/>
      <c r="AO8" s="31"/>
      <c r="AP8" s="31"/>
      <c r="AQ8" s="31"/>
      <c r="AR8" s="31"/>
      <c r="AS8" s="31"/>
      <c r="AT8" s="7">
        <f>データ!$S$6</f>
        <v>230.3</v>
      </c>
      <c r="AU8" s="15"/>
      <c r="AV8" s="15"/>
      <c r="AW8" s="15"/>
      <c r="AX8" s="15"/>
      <c r="AY8" s="15"/>
      <c r="AZ8" s="15"/>
      <c r="BA8" s="15"/>
      <c r="BB8" s="29">
        <f>データ!$T$6</f>
        <v>26.37</v>
      </c>
      <c r="BC8" s="29"/>
      <c r="BD8" s="29"/>
      <c r="BE8" s="29"/>
      <c r="BF8" s="29"/>
      <c r="BG8" s="29"/>
      <c r="BH8" s="29"/>
      <c r="BI8" s="29"/>
      <c r="BJ8" s="3"/>
      <c r="BK8" s="3"/>
      <c r="BL8" s="38" t="s">
        <v>12</v>
      </c>
      <c r="BM8" s="48"/>
      <c r="BN8" s="55" t="s">
        <v>21</v>
      </c>
      <c r="BO8" s="58"/>
      <c r="BP8" s="58"/>
      <c r="BQ8" s="58"/>
      <c r="BR8" s="58"/>
      <c r="BS8" s="58"/>
      <c r="BT8" s="58"/>
      <c r="BU8" s="58"/>
      <c r="BV8" s="58"/>
      <c r="BW8" s="58"/>
      <c r="BX8" s="58"/>
      <c r="BY8" s="62"/>
    </row>
    <row r="9" spans="1:78" ht="18.75" customHeight="1">
      <c r="A9" s="2"/>
      <c r="B9" s="5" t="s">
        <v>23</v>
      </c>
      <c r="C9" s="13"/>
      <c r="D9" s="13"/>
      <c r="E9" s="13"/>
      <c r="F9" s="13"/>
      <c r="G9" s="13"/>
      <c r="H9" s="13"/>
      <c r="I9" s="5" t="s">
        <v>24</v>
      </c>
      <c r="J9" s="13"/>
      <c r="K9" s="13"/>
      <c r="L9" s="13"/>
      <c r="M9" s="13"/>
      <c r="N9" s="13"/>
      <c r="O9" s="24"/>
      <c r="P9" s="27" t="s">
        <v>26</v>
      </c>
      <c r="Q9" s="27"/>
      <c r="R9" s="27"/>
      <c r="S9" s="27"/>
      <c r="T9" s="27"/>
      <c r="U9" s="27"/>
      <c r="V9" s="27"/>
      <c r="W9" s="27" t="s">
        <v>22</v>
      </c>
      <c r="X9" s="27"/>
      <c r="Y9" s="27"/>
      <c r="Z9" s="27"/>
      <c r="AA9" s="27"/>
      <c r="AB9" s="27"/>
      <c r="AC9" s="27"/>
      <c r="AD9" s="2"/>
      <c r="AE9" s="2"/>
      <c r="AF9" s="2"/>
      <c r="AG9" s="2"/>
      <c r="AH9" s="18"/>
      <c r="AI9" s="18"/>
      <c r="AJ9" s="18"/>
      <c r="AK9" s="18"/>
      <c r="AL9" s="27" t="s">
        <v>27</v>
      </c>
      <c r="AM9" s="27"/>
      <c r="AN9" s="27"/>
      <c r="AO9" s="27"/>
      <c r="AP9" s="27"/>
      <c r="AQ9" s="27"/>
      <c r="AR9" s="27"/>
      <c r="AS9" s="27"/>
      <c r="AT9" s="5" t="s">
        <v>31</v>
      </c>
      <c r="AU9" s="13"/>
      <c r="AV9" s="13"/>
      <c r="AW9" s="13"/>
      <c r="AX9" s="13"/>
      <c r="AY9" s="13"/>
      <c r="AZ9" s="13"/>
      <c r="BA9" s="13"/>
      <c r="BB9" s="27" t="s">
        <v>16</v>
      </c>
      <c r="BC9" s="27"/>
      <c r="BD9" s="27"/>
      <c r="BE9" s="27"/>
      <c r="BF9" s="27"/>
      <c r="BG9" s="27"/>
      <c r="BH9" s="27"/>
      <c r="BI9" s="27"/>
      <c r="BJ9" s="3"/>
      <c r="BK9" s="3"/>
      <c r="BL9" s="39" t="s">
        <v>32</v>
      </c>
      <c r="BM9" s="49"/>
      <c r="BN9" s="56" t="s">
        <v>34</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48.46</v>
      </c>
      <c r="J10" s="15"/>
      <c r="K10" s="15"/>
      <c r="L10" s="15"/>
      <c r="M10" s="15"/>
      <c r="N10" s="15"/>
      <c r="O10" s="26"/>
      <c r="P10" s="29">
        <f>データ!$P$6</f>
        <v>100</v>
      </c>
      <c r="Q10" s="29"/>
      <c r="R10" s="29"/>
      <c r="S10" s="29"/>
      <c r="T10" s="29"/>
      <c r="U10" s="29"/>
      <c r="V10" s="29"/>
      <c r="W10" s="31">
        <f>データ!$Q$6</f>
        <v>5572</v>
      </c>
      <c r="X10" s="31"/>
      <c r="Y10" s="31"/>
      <c r="Z10" s="31"/>
      <c r="AA10" s="31"/>
      <c r="AB10" s="31"/>
      <c r="AC10" s="31"/>
      <c r="AD10" s="2"/>
      <c r="AE10" s="2"/>
      <c r="AF10" s="2"/>
      <c r="AG10" s="2"/>
      <c r="AH10" s="18"/>
      <c r="AI10" s="18"/>
      <c r="AJ10" s="18"/>
      <c r="AK10" s="18"/>
      <c r="AL10" s="31">
        <f>データ!$U$6</f>
        <v>6039</v>
      </c>
      <c r="AM10" s="31"/>
      <c r="AN10" s="31"/>
      <c r="AO10" s="31"/>
      <c r="AP10" s="31"/>
      <c r="AQ10" s="31"/>
      <c r="AR10" s="31"/>
      <c r="AS10" s="31"/>
      <c r="AT10" s="7">
        <f>データ!$V$6</f>
        <v>129.62</v>
      </c>
      <c r="AU10" s="15"/>
      <c r="AV10" s="15"/>
      <c r="AW10" s="15"/>
      <c r="AX10" s="15"/>
      <c r="AY10" s="15"/>
      <c r="AZ10" s="15"/>
      <c r="BA10" s="15"/>
      <c r="BB10" s="29">
        <f>データ!$W$6</f>
        <v>46.59</v>
      </c>
      <c r="BC10" s="29"/>
      <c r="BD10" s="29"/>
      <c r="BE10" s="29"/>
      <c r="BF10" s="29"/>
      <c r="BG10" s="29"/>
      <c r="BH10" s="29"/>
      <c r="BI10" s="29"/>
      <c r="BJ10" s="2"/>
      <c r="BK10" s="2"/>
      <c r="BL10" s="40" t="s">
        <v>36</v>
      </c>
      <c r="BM10" s="50"/>
      <c r="BN10" s="57" t="s">
        <v>37</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104</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43</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105</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9</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106</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44</v>
      </c>
      <c r="C84" s="12"/>
      <c r="D84" s="12"/>
      <c r="E84" s="12" t="s">
        <v>46</v>
      </c>
      <c r="F84" s="12" t="s">
        <v>48</v>
      </c>
      <c r="G84" s="12" t="s">
        <v>49</v>
      </c>
      <c r="H84" s="12" t="s">
        <v>42</v>
      </c>
      <c r="I84" s="12" t="s">
        <v>8</v>
      </c>
      <c r="J84" s="12" t="s">
        <v>29</v>
      </c>
      <c r="K84" s="12" t="s">
        <v>50</v>
      </c>
      <c r="L84" s="12" t="s">
        <v>52</v>
      </c>
      <c r="M84" s="12" t="s">
        <v>33</v>
      </c>
      <c r="N84" s="12" t="s">
        <v>54</v>
      </c>
      <c r="O84" s="12" t="s">
        <v>56</v>
      </c>
    </row>
    <row r="85" spans="1:78" hidden="1">
      <c r="B85" s="12"/>
      <c r="C85" s="12"/>
      <c r="D85" s="12"/>
      <c r="E85" s="12" t="str">
        <f>データ!AH6</f>
        <v>【104.88】</v>
      </c>
      <c r="F85" s="12" t="str">
        <f>データ!AS6</f>
        <v>【13.15】</v>
      </c>
      <c r="G85" s="12" t="str">
        <f>データ!BD6</f>
        <v>【299.46】</v>
      </c>
      <c r="H85" s="12" t="str">
        <f>データ!BO6</f>
        <v>【969.46】</v>
      </c>
      <c r="I85" s="12" t="str">
        <f>データ!BZ6</f>
        <v>【73.20】</v>
      </c>
      <c r="J85" s="12" t="str">
        <f>データ!CK6</f>
        <v>【249.60】</v>
      </c>
      <c r="K85" s="12" t="str">
        <f>データ!CV6</f>
        <v>【48.62】</v>
      </c>
      <c r="L85" s="12" t="str">
        <f>データ!DG6</f>
        <v>【79.22】</v>
      </c>
      <c r="M85" s="12" t="str">
        <f>データ!DR6</f>
        <v>【38.53】</v>
      </c>
      <c r="N85" s="12" t="str">
        <f>データ!EC6</f>
        <v>【11.65】</v>
      </c>
      <c r="O85" s="12" t="str">
        <f>データ!EN6</f>
        <v>【0.34】</v>
      </c>
    </row>
  </sheetData>
  <sheetProtection algorithmName="SHA-512" hashValue="kKUM8oO6DmIzrHTw5poWKdQiPmlMzfvqHtvmfh3WCwUV0GLrllH520/gXlav4xxiTrJIQsQbWPqWAatnbs4FOQ==" saltValue="/KcL9gHSOULdaIWpp7KOT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0"/>
  <sheetViews>
    <sheetView showGridLines="0" workbookViewId="0"/>
  </sheetViews>
  <sheetFormatPr defaultRowHeight="13.5"/>
  <cols>
    <col min="2" max="144" width="11.875" customWidth="1"/>
  </cols>
  <sheetData>
    <row r="1" spans="1:144">
      <c r="A1" t="s">
        <v>47</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57</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51</v>
      </c>
      <c r="C3" s="72" t="s">
        <v>59</v>
      </c>
      <c r="D3" s="72" t="s">
        <v>60</v>
      </c>
      <c r="E3" s="72" t="s">
        <v>4</v>
      </c>
      <c r="F3" s="72" t="s">
        <v>3</v>
      </c>
      <c r="G3" s="72" t="s">
        <v>25</v>
      </c>
      <c r="H3" s="79" t="s">
        <v>30</v>
      </c>
      <c r="I3" s="82"/>
      <c r="J3" s="82"/>
      <c r="K3" s="82"/>
      <c r="L3" s="82"/>
      <c r="M3" s="82"/>
      <c r="N3" s="82"/>
      <c r="O3" s="82"/>
      <c r="P3" s="82"/>
      <c r="Q3" s="82"/>
      <c r="R3" s="82"/>
      <c r="S3" s="82"/>
      <c r="T3" s="82"/>
      <c r="U3" s="82"/>
      <c r="V3" s="82"/>
      <c r="W3" s="86"/>
      <c r="X3" s="88" t="s">
        <v>55</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10</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70" t="s">
        <v>61</v>
      </c>
      <c r="B4" s="73"/>
      <c r="C4" s="73"/>
      <c r="D4" s="73"/>
      <c r="E4" s="73"/>
      <c r="F4" s="73"/>
      <c r="G4" s="73"/>
      <c r="H4" s="80"/>
      <c r="I4" s="83"/>
      <c r="J4" s="83"/>
      <c r="K4" s="83"/>
      <c r="L4" s="83"/>
      <c r="M4" s="83"/>
      <c r="N4" s="83"/>
      <c r="O4" s="83"/>
      <c r="P4" s="83"/>
      <c r="Q4" s="83"/>
      <c r="R4" s="83"/>
      <c r="S4" s="83"/>
      <c r="T4" s="83"/>
      <c r="U4" s="83"/>
      <c r="V4" s="83"/>
      <c r="W4" s="87"/>
      <c r="X4" s="89" t="s">
        <v>53</v>
      </c>
      <c r="Y4" s="89"/>
      <c r="Z4" s="89"/>
      <c r="AA4" s="89"/>
      <c r="AB4" s="89"/>
      <c r="AC4" s="89"/>
      <c r="AD4" s="89"/>
      <c r="AE4" s="89"/>
      <c r="AF4" s="89"/>
      <c r="AG4" s="89"/>
      <c r="AH4" s="89"/>
      <c r="AI4" s="89" t="s">
        <v>45</v>
      </c>
      <c r="AJ4" s="89"/>
      <c r="AK4" s="89"/>
      <c r="AL4" s="89"/>
      <c r="AM4" s="89"/>
      <c r="AN4" s="89"/>
      <c r="AO4" s="89"/>
      <c r="AP4" s="89"/>
      <c r="AQ4" s="89"/>
      <c r="AR4" s="89"/>
      <c r="AS4" s="89"/>
      <c r="AT4" s="89" t="s">
        <v>39</v>
      </c>
      <c r="AU4" s="89"/>
      <c r="AV4" s="89"/>
      <c r="AW4" s="89"/>
      <c r="AX4" s="89"/>
      <c r="AY4" s="89"/>
      <c r="AZ4" s="89"/>
      <c r="BA4" s="89"/>
      <c r="BB4" s="89"/>
      <c r="BC4" s="89"/>
      <c r="BD4" s="89"/>
      <c r="BE4" s="89" t="s">
        <v>63</v>
      </c>
      <c r="BF4" s="89"/>
      <c r="BG4" s="89"/>
      <c r="BH4" s="89"/>
      <c r="BI4" s="89"/>
      <c r="BJ4" s="89"/>
      <c r="BK4" s="89"/>
      <c r="BL4" s="89"/>
      <c r="BM4" s="89"/>
      <c r="BN4" s="89"/>
      <c r="BO4" s="89"/>
      <c r="BP4" s="89" t="s">
        <v>35</v>
      </c>
      <c r="BQ4" s="89"/>
      <c r="BR4" s="89"/>
      <c r="BS4" s="89"/>
      <c r="BT4" s="89"/>
      <c r="BU4" s="89"/>
      <c r="BV4" s="89"/>
      <c r="BW4" s="89"/>
      <c r="BX4" s="89"/>
      <c r="BY4" s="89"/>
      <c r="BZ4" s="89"/>
      <c r="CA4" s="89" t="s">
        <v>64</v>
      </c>
      <c r="CB4" s="89"/>
      <c r="CC4" s="89"/>
      <c r="CD4" s="89"/>
      <c r="CE4" s="89"/>
      <c r="CF4" s="89"/>
      <c r="CG4" s="89"/>
      <c r="CH4" s="89"/>
      <c r="CI4" s="89"/>
      <c r="CJ4" s="89"/>
      <c r="CK4" s="89"/>
      <c r="CL4" s="89" t="s">
        <v>1</v>
      </c>
      <c r="CM4" s="89"/>
      <c r="CN4" s="89"/>
      <c r="CO4" s="89"/>
      <c r="CP4" s="89"/>
      <c r="CQ4" s="89"/>
      <c r="CR4" s="89"/>
      <c r="CS4" s="89"/>
      <c r="CT4" s="89"/>
      <c r="CU4" s="89"/>
      <c r="CV4" s="89"/>
      <c r="CW4" s="89" t="s">
        <v>65</v>
      </c>
      <c r="CX4" s="89"/>
      <c r="CY4" s="89"/>
      <c r="CZ4" s="89"/>
      <c r="DA4" s="89"/>
      <c r="DB4" s="89"/>
      <c r="DC4" s="89"/>
      <c r="DD4" s="89"/>
      <c r="DE4" s="89"/>
      <c r="DF4" s="89"/>
      <c r="DG4" s="89"/>
      <c r="DH4" s="89" t="s">
        <v>66</v>
      </c>
      <c r="DI4" s="89"/>
      <c r="DJ4" s="89"/>
      <c r="DK4" s="89"/>
      <c r="DL4" s="89"/>
      <c r="DM4" s="89"/>
      <c r="DN4" s="89"/>
      <c r="DO4" s="89"/>
      <c r="DP4" s="89"/>
      <c r="DQ4" s="89"/>
      <c r="DR4" s="89"/>
      <c r="DS4" s="89" t="s">
        <v>62</v>
      </c>
      <c r="DT4" s="89"/>
      <c r="DU4" s="89"/>
      <c r="DV4" s="89"/>
      <c r="DW4" s="89"/>
      <c r="DX4" s="89"/>
      <c r="DY4" s="89"/>
      <c r="DZ4" s="89"/>
      <c r="EA4" s="89"/>
      <c r="EB4" s="89"/>
      <c r="EC4" s="89"/>
      <c r="ED4" s="89" t="s">
        <v>67</v>
      </c>
      <c r="EE4" s="89"/>
      <c r="EF4" s="89"/>
      <c r="EG4" s="89"/>
      <c r="EH4" s="89"/>
      <c r="EI4" s="89"/>
      <c r="EJ4" s="89"/>
      <c r="EK4" s="89"/>
      <c r="EL4" s="89"/>
      <c r="EM4" s="89"/>
      <c r="EN4" s="89"/>
    </row>
    <row r="5" spans="1:144">
      <c r="A5" s="70" t="s">
        <v>28</v>
      </c>
      <c r="B5" s="74"/>
      <c r="C5" s="74"/>
      <c r="D5" s="74"/>
      <c r="E5" s="74"/>
      <c r="F5" s="74"/>
      <c r="G5" s="74"/>
      <c r="H5" s="81" t="s">
        <v>58</v>
      </c>
      <c r="I5" s="81" t="s">
        <v>68</v>
      </c>
      <c r="J5" s="81" t="s">
        <v>69</v>
      </c>
      <c r="K5" s="81" t="s">
        <v>70</v>
      </c>
      <c r="L5" s="81" t="s">
        <v>71</v>
      </c>
      <c r="M5" s="81" t="s">
        <v>5</v>
      </c>
      <c r="N5" s="81" t="s">
        <v>72</v>
      </c>
      <c r="O5" s="81" t="s">
        <v>73</v>
      </c>
      <c r="P5" s="81" t="s">
        <v>74</v>
      </c>
      <c r="Q5" s="81" t="s">
        <v>75</v>
      </c>
      <c r="R5" s="81" t="s">
        <v>76</v>
      </c>
      <c r="S5" s="81" t="s">
        <v>77</v>
      </c>
      <c r="T5" s="81" t="s">
        <v>0</v>
      </c>
      <c r="U5" s="81" t="s">
        <v>78</v>
      </c>
      <c r="V5" s="81" t="s">
        <v>79</v>
      </c>
      <c r="W5" s="81" t="s">
        <v>80</v>
      </c>
      <c r="X5" s="81" t="s">
        <v>81</v>
      </c>
      <c r="Y5" s="81" t="s">
        <v>82</v>
      </c>
      <c r="Z5" s="81" t="s">
        <v>83</v>
      </c>
      <c r="AA5" s="81" t="s">
        <v>84</v>
      </c>
      <c r="AB5" s="81" t="s">
        <v>85</v>
      </c>
      <c r="AC5" s="81" t="s">
        <v>87</v>
      </c>
      <c r="AD5" s="81" t="s">
        <v>88</v>
      </c>
      <c r="AE5" s="81" t="s">
        <v>89</v>
      </c>
      <c r="AF5" s="81" t="s">
        <v>90</v>
      </c>
      <c r="AG5" s="81" t="s">
        <v>91</v>
      </c>
      <c r="AH5" s="81" t="s">
        <v>44</v>
      </c>
      <c r="AI5" s="81" t="s">
        <v>81</v>
      </c>
      <c r="AJ5" s="81" t="s">
        <v>82</v>
      </c>
      <c r="AK5" s="81" t="s">
        <v>83</v>
      </c>
      <c r="AL5" s="81" t="s">
        <v>84</v>
      </c>
      <c r="AM5" s="81" t="s">
        <v>85</v>
      </c>
      <c r="AN5" s="81" t="s">
        <v>87</v>
      </c>
      <c r="AO5" s="81" t="s">
        <v>88</v>
      </c>
      <c r="AP5" s="81" t="s">
        <v>89</v>
      </c>
      <c r="AQ5" s="81" t="s">
        <v>90</v>
      </c>
      <c r="AR5" s="81" t="s">
        <v>91</v>
      </c>
      <c r="AS5" s="81" t="s">
        <v>86</v>
      </c>
      <c r="AT5" s="81" t="s">
        <v>81</v>
      </c>
      <c r="AU5" s="81" t="s">
        <v>82</v>
      </c>
      <c r="AV5" s="81" t="s">
        <v>83</v>
      </c>
      <c r="AW5" s="81" t="s">
        <v>84</v>
      </c>
      <c r="AX5" s="81" t="s">
        <v>85</v>
      </c>
      <c r="AY5" s="81" t="s">
        <v>87</v>
      </c>
      <c r="AZ5" s="81" t="s">
        <v>88</v>
      </c>
      <c r="BA5" s="81" t="s">
        <v>89</v>
      </c>
      <c r="BB5" s="81" t="s">
        <v>90</v>
      </c>
      <c r="BC5" s="81" t="s">
        <v>91</v>
      </c>
      <c r="BD5" s="81" t="s">
        <v>86</v>
      </c>
      <c r="BE5" s="81" t="s">
        <v>81</v>
      </c>
      <c r="BF5" s="81" t="s">
        <v>82</v>
      </c>
      <c r="BG5" s="81" t="s">
        <v>83</v>
      </c>
      <c r="BH5" s="81" t="s">
        <v>84</v>
      </c>
      <c r="BI5" s="81" t="s">
        <v>85</v>
      </c>
      <c r="BJ5" s="81" t="s">
        <v>87</v>
      </c>
      <c r="BK5" s="81" t="s">
        <v>88</v>
      </c>
      <c r="BL5" s="81" t="s">
        <v>89</v>
      </c>
      <c r="BM5" s="81" t="s">
        <v>90</v>
      </c>
      <c r="BN5" s="81" t="s">
        <v>91</v>
      </c>
      <c r="BO5" s="81" t="s">
        <v>86</v>
      </c>
      <c r="BP5" s="81" t="s">
        <v>81</v>
      </c>
      <c r="BQ5" s="81" t="s">
        <v>82</v>
      </c>
      <c r="BR5" s="81" t="s">
        <v>83</v>
      </c>
      <c r="BS5" s="81" t="s">
        <v>84</v>
      </c>
      <c r="BT5" s="81" t="s">
        <v>85</v>
      </c>
      <c r="BU5" s="81" t="s">
        <v>87</v>
      </c>
      <c r="BV5" s="81" t="s">
        <v>88</v>
      </c>
      <c r="BW5" s="81" t="s">
        <v>89</v>
      </c>
      <c r="BX5" s="81" t="s">
        <v>90</v>
      </c>
      <c r="BY5" s="81" t="s">
        <v>91</v>
      </c>
      <c r="BZ5" s="81" t="s">
        <v>86</v>
      </c>
      <c r="CA5" s="81" t="s">
        <v>81</v>
      </c>
      <c r="CB5" s="81" t="s">
        <v>82</v>
      </c>
      <c r="CC5" s="81" t="s">
        <v>83</v>
      </c>
      <c r="CD5" s="81" t="s">
        <v>84</v>
      </c>
      <c r="CE5" s="81" t="s">
        <v>85</v>
      </c>
      <c r="CF5" s="81" t="s">
        <v>87</v>
      </c>
      <c r="CG5" s="81" t="s">
        <v>88</v>
      </c>
      <c r="CH5" s="81" t="s">
        <v>89</v>
      </c>
      <c r="CI5" s="81" t="s">
        <v>90</v>
      </c>
      <c r="CJ5" s="81" t="s">
        <v>91</v>
      </c>
      <c r="CK5" s="81" t="s">
        <v>86</v>
      </c>
      <c r="CL5" s="81" t="s">
        <v>81</v>
      </c>
      <c r="CM5" s="81" t="s">
        <v>82</v>
      </c>
      <c r="CN5" s="81" t="s">
        <v>83</v>
      </c>
      <c r="CO5" s="81" t="s">
        <v>84</v>
      </c>
      <c r="CP5" s="81" t="s">
        <v>85</v>
      </c>
      <c r="CQ5" s="81" t="s">
        <v>87</v>
      </c>
      <c r="CR5" s="81" t="s">
        <v>88</v>
      </c>
      <c r="CS5" s="81" t="s">
        <v>89</v>
      </c>
      <c r="CT5" s="81" t="s">
        <v>90</v>
      </c>
      <c r="CU5" s="81" t="s">
        <v>91</v>
      </c>
      <c r="CV5" s="81" t="s">
        <v>86</v>
      </c>
      <c r="CW5" s="81" t="s">
        <v>81</v>
      </c>
      <c r="CX5" s="81" t="s">
        <v>82</v>
      </c>
      <c r="CY5" s="81" t="s">
        <v>83</v>
      </c>
      <c r="CZ5" s="81" t="s">
        <v>84</v>
      </c>
      <c r="DA5" s="81" t="s">
        <v>85</v>
      </c>
      <c r="DB5" s="81" t="s">
        <v>87</v>
      </c>
      <c r="DC5" s="81" t="s">
        <v>88</v>
      </c>
      <c r="DD5" s="81" t="s">
        <v>89</v>
      </c>
      <c r="DE5" s="81" t="s">
        <v>90</v>
      </c>
      <c r="DF5" s="81" t="s">
        <v>91</v>
      </c>
      <c r="DG5" s="81" t="s">
        <v>86</v>
      </c>
      <c r="DH5" s="81" t="s">
        <v>81</v>
      </c>
      <c r="DI5" s="81" t="s">
        <v>82</v>
      </c>
      <c r="DJ5" s="81" t="s">
        <v>83</v>
      </c>
      <c r="DK5" s="81" t="s">
        <v>84</v>
      </c>
      <c r="DL5" s="81" t="s">
        <v>85</v>
      </c>
      <c r="DM5" s="81" t="s">
        <v>87</v>
      </c>
      <c r="DN5" s="81" t="s">
        <v>88</v>
      </c>
      <c r="DO5" s="81" t="s">
        <v>89</v>
      </c>
      <c r="DP5" s="81" t="s">
        <v>90</v>
      </c>
      <c r="DQ5" s="81" t="s">
        <v>91</v>
      </c>
      <c r="DR5" s="81" t="s">
        <v>86</v>
      </c>
      <c r="DS5" s="81" t="s">
        <v>81</v>
      </c>
      <c r="DT5" s="81" t="s">
        <v>82</v>
      </c>
      <c r="DU5" s="81" t="s">
        <v>83</v>
      </c>
      <c r="DV5" s="81" t="s">
        <v>84</v>
      </c>
      <c r="DW5" s="81" t="s">
        <v>85</v>
      </c>
      <c r="DX5" s="81" t="s">
        <v>87</v>
      </c>
      <c r="DY5" s="81" t="s">
        <v>88</v>
      </c>
      <c r="DZ5" s="81" t="s">
        <v>89</v>
      </c>
      <c r="EA5" s="81" t="s">
        <v>90</v>
      </c>
      <c r="EB5" s="81" t="s">
        <v>91</v>
      </c>
      <c r="EC5" s="81" t="s">
        <v>86</v>
      </c>
      <c r="ED5" s="81" t="s">
        <v>81</v>
      </c>
      <c r="EE5" s="81" t="s">
        <v>82</v>
      </c>
      <c r="EF5" s="81" t="s">
        <v>83</v>
      </c>
      <c r="EG5" s="81" t="s">
        <v>84</v>
      </c>
      <c r="EH5" s="81" t="s">
        <v>85</v>
      </c>
      <c r="EI5" s="81" t="s">
        <v>87</v>
      </c>
      <c r="EJ5" s="81" t="s">
        <v>88</v>
      </c>
      <c r="EK5" s="81" t="s">
        <v>89</v>
      </c>
      <c r="EL5" s="81" t="s">
        <v>90</v>
      </c>
      <c r="EM5" s="81" t="s">
        <v>91</v>
      </c>
      <c r="EN5" s="81" t="s">
        <v>86</v>
      </c>
    </row>
    <row r="6" spans="1:144" s="69" customFormat="1">
      <c r="A6" s="70" t="s">
        <v>92</v>
      </c>
      <c r="B6" s="75">
        <f t="shared" ref="B6:W6" si="1">B7</f>
        <v>2018</v>
      </c>
      <c r="C6" s="75">
        <f t="shared" si="1"/>
        <v>23078</v>
      </c>
      <c r="D6" s="75">
        <f t="shared" si="1"/>
        <v>46</v>
      </c>
      <c r="E6" s="75">
        <f t="shared" si="1"/>
        <v>1</v>
      </c>
      <c r="F6" s="75">
        <f t="shared" si="1"/>
        <v>0</v>
      </c>
      <c r="G6" s="75">
        <f t="shared" si="1"/>
        <v>5</v>
      </c>
      <c r="H6" s="75" t="str">
        <f t="shared" si="1"/>
        <v>青森県　外ヶ浜町</v>
      </c>
      <c r="I6" s="75" t="str">
        <f t="shared" si="1"/>
        <v>法適用</v>
      </c>
      <c r="J6" s="75" t="str">
        <f t="shared" si="1"/>
        <v>水道事業</v>
      </c>
      <c r="K6" s="75" t="str">
        <f t="shared" si="1"/>
        <v>簡易水道事業</v>
      </c>
      <c r="L6" s="75" t="str">
        <f t="shared" si="1"/>
        <v>C2</v>
      </c>
      <c r="M6" s="75" t="str">
        <f t="shared" si="1"/>
        <v>非設置</v>
      </c>
      <c r="N6" s="84" t="str">
        <f t="shared" si="1"/>
        <v>-</v>
      </c>
      <c r="O6" s="84">
        <f t="shared" si="1"/>
        <v>48.46</v>
      </c>
      <c r="P6" s="84">
        <f t="shared" si="1"/>
        <v>100</v>
      </c>
      <c r="Q6" s="84">
        <f t="shared" si="1"/>
        <v>5572</v>
      </c>
      <c r="R6" s="84">
        <f t="shared" si="1"/>
        <v>6072</v>
      </c>
      <c r="S6" s="84">
        <f t="shared" si="1"/>
        <v>230.3</v>
      </c>
      <c r="T6" s="84">
        <f t="shared" si="1"/>
        <v>26.37</v>
      </c>
      <c r="U6" s="84">
        <f t="shared" si="1"/>
        <v>6039</v>
      </c>
      <c r="V6" s="84">
        <f t="shared" si="1"/>
        <v>129.62</v>
      </c>
      <c r="W6" s="84">
        <f t="shared" si="1"/>
        <v>46.59</v>
      </c>
      <c r="X6" s="90">
        <f t="shared" ref="X6:AG6" si="2">IF(X7="",NA(),X7)</f>
        <v>102.16</v>
      </c>
      <c r="Y6" s="90">
        <f t="shared" si="2"/>
        <v>100.53</v>
      </c>
      <c r="Z6" s="90">
        <f t="shared" si="2"/>
        <v>100.48</v>
      </c>
      <c r="AA6" s="90">
        <f t="shared" si="2"/>
        <v>100.07</v>
      </c>
      <c r="AB6" s="90">
        <f t="shared" si="2"/>
        <v>101.5</v>
      </c>
      <c r="AC6" s="90">
        <f t="shared" si="2"/>
        <v>86.23</v>
      </c>
      <c r="AD6" s="90">
        <f t="shared" si="2"/>
        <v>88.67</v>
      </c>
      <c r="AE6" s="90">
        <f t="shared" si="2"/>
        <v>95.61</v>
      </c>
      <c r="AF6" s="90">
        <f t="shared" si="2"/>
        <v>105.17</v>
      </c>
      <c r="AG6" s="90">
        <f t="shared" si="2"/>
        <v>99.53</v>
      </c>
      <c r="AH6" s="84" t="str">
        <f>IF(AH7="","",IF(AH7="-","【-】","【"&amp;SUBSTITUTE(TEXT(AH7,"#,##0.00"),"-","△")&amp;"】"))</f>
        <v>【104.88】</v>
      </c>
      <c r="AI6" s="84">
        <f t="shared" ref="AI6:AR6" si="3">IF(AI7="",NA(),AI7)</f>
        <v>0</v>
      </c>
      <c r="AJ6" s="84">
        <f t="shared" si="3"/>
        <v>0</v>
      </c>
      <c r="AK6" s="84">
        <f t="shared" si="3"/>
        <v>0</v>
      </c>
      <c r="AL6" s="84">
        <f t="shared" si="3"/>
        <v>0</v>
      </c>
      <c r="AM6" s="84">
        <f t="shared" si="3"/>
        <v>0</v>
      </c>
      <c r="AN6" s="90">
        <f t="shared" si="3"/>
        <v>44.02</v>
      </c>
      <c r="AO6" s="90">
        <f t="shared" si="3"/>
        <v>62.8</v>
      </c>
      <c r="AP6" s="90">
        <f t="shared" si="3"/>
        <v>58.42</v>
      </c>
      <c r="AQ6" s="84">
        <f t="shared" si="3"/>
        <v>0</v>
      </c>
      <c r="AR6" s="90">
        <f t="shared" si="3"/>
        <v>4.53</v>
      </c>
      <c r="AS6" s="84" t="str">
        <f>IF(AS7="","",IF(AS7="-","【-】","【"&amp;SUBSTITUTE(TEXT(AS7,"#,##0.00"),"-","△")&amp;"】"))</f>
        <v>【13.15】</v>
      </c>
      <c r="AT6" s="90">
        <f t="shared" ref="AT6:BC6" si="4">IF(AT7="",NA(),AT7)</f>
        <v>78.02</v>
      </c>
      <c r="AU6" s="90">
        <f t="shared" si="4"/>
        <v>95.24</v>
      </c>
      <c r="AV6" s="90">
        <f t="shared" si="4"/>
        <v>78.03</v>
      </c>
      <c r="AW6" s="90">
        <f t="shared" si="4"/>
        <v>85.74</v>
      </c>
      <c r="AX6" s="90">
        <f t="shared" si="4"/>
        <v>85.74</v>
      </c>
      <c r="AY6" s="90">
        <f t="shared" si="4"/>
        <v>159.97999999999999</v>
      </c>
      <c r="AZ6" s="90">
        <f t="shared" si="4"/>
        <v>162.86000000000001</v>
      </c>
      <c r="BA6" s="90">
        <f t="shared" si="4"/>
        <v>135.68</v>
      </c>
      <c r="BB6" s="90">
        <f t="shared" si="4"/>
        <v>155.44999999999999</v>
      </c>
      <c r="BC6" s="90">
        <f t="shared" si="4"/>
        <v>183.95</v>
      </c>
      <c r="BD6" s="84" t="str">
        <f>IF(BD7="","",IF(BD7="-","【-】","【"&amp;SUBSTITUTE(TEXT(BD7,"#,##0.00"),"-","△")&amp;"】"))</f>
        <v>【299.46】</v>
      </c>
      <c r="BE6" s="90">
        <f t="shared" ref="BE6:BN6" si="5">IF(BE7="",NA(),BE7)</f>
        <v>1002.3</v>
      </c>
      <c r="BF6" s="90">
        <f t="shared" si="5"/>
        <v>999.37</v>
      </c>
      <c r="BG6" s="90">
        <f t="shared" si="5"/>
        <v>1029.3900000000001</v>
      </c>
      <c r="BH6" s="90">
        <f t="shared" si="5"/>
        <v>1008.6</v>
      </c>
      <c r="BI6" s="90">
        <f t="shared" si="5"/>
        <v>991.59</v>
      </c>
      <c r="BJ6" s="90">
        <f t="shared" si="5"/>
        <v>799.86</v>
      </c>
      <c r="BK6" s="90">
        <f t="shared" si="5"/>
        <v>800.75</v>
      </c>
      <c r="BL6" s="90">
        <f t="shared" si="5"/>
        <v>1067.1500000000001</v>
      </c>
      <c r="BM6" s="90">
        <f t="shared" si="5"/>
        <v>1039.78</v>
      </c>
      <c r="BN6" s="90">
        <f t="shared" si="5"/>
        <v>1272.18</v>
      </c>
      <c r="BO6" s="84" t="str">
        <f>IF(BO7="","",IF(BO7="-","【-】","【"&amp;SUBSTITUTE(TEXT(BO7,"#,##0.00"),"-","△")&amp;"】"))</f>
        <v>【969.46】</v>
      </c>
      <c r="BP6" s="90">
        <f t="shared" ref="BP6:BY6" si="6">IF(BP7="",NA(),BP7)</f>
        <v>87.71</v>
      </c>
      <c r="BQ6" s="90">
        <f t="shared" si="6"/>
        <v>88.74</v>
      </c>
      <c r="BR6" s="90">
        <f t="shared" si="6"/>
        <v>86.48</v>
      </c>
      <c r="BS6" s="90">
        <f t="shared" si="6"/>
        <v>86.53</v>
      </c>
      <c r="BT6" s="90">
        <f t="shared" si="6"/>
        <v>92.12</v>
      </c>
      <c r="BU6" s="90">
        <f t="shared" si="6"/>
        <v>73.56</v>
      </c>
      <c r="BV6" s="90">
        <f t="shared" si="6"/>
        <v>76.05</v>
      </c>
      <c r="BW6" s="90">
        <f t="shared" si="6"/>
        <v>76.23</v>
      </c>
      <c r="BX6" s="90">
        <f t="shared" si="6"/>
        <v>82.35</v>
      </c>
      <c r="BY6" s="90">
        <f t="shared" si="6"/>
        <v>75.83</v>
      </c>
      <c r="BZ6" s="84" t="str">
        <f>IF(BZ7="","",IF(BZ7="-","【-】","【"&amp;SUBSTITUTE(TEXT(BZ7,"#,##0.00"),"-","△")&amp;"】"))</f>
        <v>【73.20】</v>
      </c>
      <c r="CA6" s="90">
        <f t="shared" ref="CA6:CJ6" si="7">IF(CA7="",NA(),CA7)</f>
        <v>292.06</v>
      </c>
      <c r="CB6" s="90">
        <f t="shared" si="7"/>
        <v>301.88</v>
      </c>
      <c r="CC6" s="90">
        <f t="shared" si="7"/>
        <v>336.26</v>
      </c>
      <c r="CD6" s="90">
        <f t="shared" si="7"/>
        <v>338.28</v>
      </c>
      <c r="CE6" s="90">
        <f t="shared" si="7"/>
        <v>319.73</v>
      </c>
      <c r="CF6" s="90">
        <f t="shared" si="7"/>
        <v>239.85</v>
      </c>
      <c r="CG6" s="90">
        <f t="shared" si="7"/>
        <v>235.87</v>
      </c>
      <c r="CH6" s="90">
        <f t="shared" si="7"/>
        <v>235.02</v>
      </c>
      <c r="CI6" s="90">
        <f t="shared" si="7"/>
        <v>181.75</v>
      </c>
      <c r="CJ6" s="90">
        <f t="shared" si="7"/>
        <v>181.94</v>
      </c>
      <c r="CK6" s="84" t="str">
        <f>IF(CK7="","",IF(CK7="-","【-】","【"&amp;SUBSTITUTE(TEXT(CK7,"#,##0.00"),"-","△")&amp;"】"))</f>
        <v>【249.60】</v>
      </c>
      <c r="CL6" s="90">
        <f t="shared" ref="CL6:CU6" si="8">IF(CL7="",NA(),CL7)</f>
        <v>60.96</v>
      </c>
      <c r="CM6" s="90">
        <f t="shared" si="8"/>
        <v>61.98</v>
      </c>
      <c r="CN6" s="90">
        <f t="shared" si="8"/>
        <v>55.95</v>
      </c>
      <c r="CO6" s="90">
        <f t="shared" si="8"/>
        <v>55.72</v>
      </c>
      <c r="CP6" s="90">
        <f t="shared" si="8"/>
        <v>51.57</v>
      </c>
      <c r="CQ6" s="90">
        <f t="shared" si="8"/>
        <v>61</v>
      </c>
      <c r="CR6" s="90">
        <f t="shared" si="8"/>
        <v>61.09</v>
      </c>
      <c r="CS6" s="90">
        <f t="shared" si="8"/>
        <v>59.85</v>
      </c>
      <c r="CT6" s="90">
        <f t="shared" si="8"/>
        <v>63.01</v>
      </c>
      <c r="CU6" s="90">
        <f t="shared" si="8"/>
        <v>52.63</v>
      </c>
      <c r="CV6" s="84" t="str">
        <f>IF(CV7="","",IF(CV7="-","【-】","【"&amp;SUBSTITUTE(TEXT(CV7,"#,##0.00"),"-","△")&amp;"】"))</f>
        <v>【48.62】</v>
      </c>
      <c r="CW6" s="90">
        <f t="shared" ref="CW6:DF6" si="9">IF(CW7="",NA(),CW7)</f>
        <v>70.2</v>
      </c>
      <c r="CX6" s="90">
        <f t="shared" si="9"/>
        <v>69.790000000000006</v>
      </c>
      <c r="CY6" s="90">
        <f t="shared" si="9"/>
        <v>73.84</v>
      </c>
      <c r="CZ6" s="90">
        <f t="shared" si="9"/>
        <v>71.599999999999994</v>
      </c>
      <c r="DA6" s="90">
        <f t="shared" si="9"/>
        <v>74.12</v>
      </c>
      <c r="DB6" s="90">
        <f t="shared" si="9"/>
        <v>84.68</v>
      </c>
      <c r="DC6" s="90">
        <f t="shared" si="9"/>
        <v>84.18</v>
      </c>
      <c r="DD6" s="90">
        <f t="shared" si="9"/>
        <v>83.85</v>
      </c>
      <c r="DE6" s="90">
        <f t="shared" si="9"/>
        <v>77.489999999999995</v>
      </c>
      <c r="DF6" s="90">
        <f t="shared" si="9"/>
        <v>78.83</v>
      </c>
      <c r="DG6" s="84" t="str">
        <f>IF(DG7="","",IF(DG7="-","【-】","【"&amp;SUBSTITUTE(TEXT(DG7,"#,##0.00"),"-","△")&amp;"】"))</f>
        <v>【79.22】</v>
      </c>
      <c r="DH6" s="90">
        <f t="shared" ref="DH6:DQ6" si="10">IF(DH7="",NA(),DH7)</f>
        <v>41.04</v>
      </c>
      <c r="DI6" s="90">
        <f t="shared" si="10"/>
        <v>41.11</v>
      </c>
      <c r="DJ6" s="90">
        <f t="shared" si="10"/>
        <v>41.11</v>
      </c>
      <c r="DK6" s="90">
        <f t="shared" si="10"/>
        <v>43.08</v>
      </c>
      <c r="DL6" s="90">
        <f t="shared" si="10"/>
        <v>45.2</v>
      </c>
      <c r="DM6" s="90">
        <f t="shared" si="10"/>
        <v>27.03</v>
      </c>
      <c r="DN6" s="90">
        <f t="shared" si="10"/>
        <v>29.16</v>
      </c>
      <c r="DO6" s="90">
        <f t="shared" si="10"/>
        <v>37.21</v>
      </c>
      <c r="DP6" s="90">
        <f t="shared" si="10"/>
        <v>49.75</v>
      </c>
      <c r="DQ6" s="90">
        <f t="shared" si="10"/>
        <v>41.07</v>
      </c>
      <c r="DR6" s="84" t="str">
        <f>IF(DR7="","",IF(DR7="-","【-】","【"&amp;SUBSTITUTE(TEXT(DR7,"#,##0.00"),"-","△")&amp;"】"))</f>
        <v>【38.53】</v>
      </c>
      <c r="DS6" s="84">
        <f t="shared" ref="DS6:EB6" si="11">IF(DS7="",NA(),DS7)</f>
        <v>0</v>
      </c>
      <c r="DT6" s="84">
        <f t="shared" si="11"/>
        <v>0</v>
      </c>
      <c r="DU6" s="84">
        <f t="shared" si="11"/>
        <v>0</v>
      </c>
      <c r="DV6" s="84">
        <f t="shared" si="11"/>
        <v>0</v>
      </c>
      <c r="DW6" s="84">
        <f t="shared" si="11"/>
        <v>0</v>
      </c>
      <c r="DX6" s="90">
        <f t="shared" si="11"/>
        <v>4.0999999999999996</v>
      </c>
      <c r="DY6" s="90">
        <f t="shared" si="11"/>
        <v>7.2</v>
      </c>
      <c r="DZ6" s="90">
        <f t="shared" si="11"/>
        <v>7.64</v>
      </c>
      <c r="EA6" s="90">
        <f t="shared" si="11"/>
        <v>6.45</v>
      </c>
      <c r="EB6" s="90">
        <f t="shared" si="11"/>
        <v>5.94</v>
      </c>
      <c r="EC6" s="84" t="str">
        <f>IF(EC7="","",IF(EC7="-","【-】","【"&amp;SUBSTITUTE(TEXT(EC7,"#,##0.00"),"-","△")&amp;"】"))</f>
        <v>【11.65】</v>
      </c>
      <c r="ED6" s="90">
        <f t="shared" ref="ED6:EM6" si="12">IF(ED7="",NA(),ED7)</f>
        <v>1.22</v>
      </c>
      <c r="EE6" s="84">
        <f t="shared" si="12"/>
        <v>0</v>
      </c>
      <c r="EF6" s="84">
        <f t="shared" si="12"/>
        <v>0</v>
      </c>
      <c r="EG6" s="84">
        <f t="shared" si="12"/>
        <v>0</v>
      </c>
      <c r="EH6" s="84">
        <f t="shared" si="12"/>
        <v>0</v>
      </c>
      <c r="EI6" s="90">
        <f t="shared" si="12"/>
        <v>1.61</v>
      </c>
      <c r="EJ6" s="90">
        <f t="shared" si="12"/>
        <v>0.23</v>
      </c>
      <c r="EK6" s="90">
        <f t="shared" si="12"/>
        <v>0.63</v>
      </c>
      <c r="EL6" s="90">
        <f t="shared" si="12"/>
        <v>1.e-002</v>
      </c>
      <c r="EM6" s="90">
        <f t="shared" si="12"/>
        <v>4.e-002</v>
      </c>
      <c r="EN6" s="84" t="str">
        <f>IF(EN7="","",IF(EN7="-","【-】","【"&amp;SUBSTITUTE(TEXT(EN7,"#,##0.00"),"-","△")&amp;"】"))</f>
        <v>【0.34】</v>
      </c>
    </row>
    <row r="7" spans="1:144" s="69" customFormat="1">
      <c r="A7" s="70"/>
      <c r="B7" s="76">
        <v>2018</v>
      </c>
      <c r="C7" s="76">
        <v>23078</v>
      </c>
      <c r="D7" s="76">
        <v>46</v>
      </c>
      <c r="E7" s="76">
        <v>1</v>
      </c>
      <c r="F7" s="76">
        <v>0</v>
      </c>
      <c r="G7" s="76">
        <v>5</v>
      </c>
      <c r="H7" s="76" t="s">
        <v>93</v>
      </c>
      <c r="I7" s="76" t="s">
        <v>94</v>
      </c>
      <c r="J7" s="76" t="s">
        <v>95</v>
      </c>
      <c r="K7" s="76" t="s">
        <v>96</v>
      </c>
      <c r="L7" s="76" t="s">
        <v>97</v>
      </c>
      <c r="M7" s="76" t="s">
        <v>15</v>
      </c>
      <c r="N7" s="85" t="s">
        <v>98</v>
      </c>
      <c r="O7" s="85">
        <v>48.46</v>
      </c>
      <c r="P7" s="85">
        <v>100</v>
      </c>
      <c r="Q7" s="85">
        <v>5572</v>
      </c>
      <c r="R7" s="85">
        <v>6072</v>
      </c>
      <c r="S7" s="85">
        <v>230.3</v>
      </c>
      <c r="T7" s="85">
        <v>26.37</v>
      </c>
      <c r="U7" s="85">
        <v>6039</v>
      </c>
      <c r="V7" s="85">
        <v>129.62</v>
      </c>
      <c r="W7" s="85">
        <v>46.59</v>
      </c>
      <c r="X7" s="85">
        <v>102.16</v>
      </c>
      <c r="Y7" s="85">
        <v>100.53</v>
      </c>
      <c r="Z7" s="85">
        <v>100.48</v>
      </c>
      <c r="AA7" s="85">
        <v>100.07</v>
      </c>
      <c r="AB7" s="85">
        <v>101.5</v>
      </c>
      <c r="AC7" s="85">
        <v>86.23</v>
      </c>
      <c r="AD7" s="85">
        <v>88.67</v>
      </c>
      <c r="AE7" s="85">
        <v>95.61</v>
      </c>
      <c r="AF7" s="85">
        <v>105.17</v>
      </c>
      <c r="AG7" s="85">
        <v>99.53</v>
      </c>
      <c r="AH7" s="85">
        <v>104.88</v>
      </c>
      <c r="AI7" s="85">
        <v>0</v>
      </c>
      <c r="AJ7" s="85">
        <v>0</v>
      </c>
      <c r="AK7" s="85">
        <v>0</v>
      </c>
      <c r="AL7" s="85">
        <v>0</v>
      </c>
      <c r="AM7" s="85">
        <v>0</v>
      </c>
      <c r="AN7" s="85">
        <v>44.02</v>
      </c>
      <c r="AO7" s="85">
        <v>62.8</v>
      </c>
      <c r="AP7" s="85">
        <v>58.42</v>
      </c>
      <c r="AQ7" s="85">
        <v>0</v>
      </c>
      <c r="AR7" s="85">
        <v>4.53</v>
      </c>
      <c r="AS7" s="85">
        <v>13.15</v>
      </c>
      <c r="AT7" s="85">
        <v>78.02</v>
      </c>
      <c r="AU7" s="85">
        <v>95.24</v>
      </c>
      <c r="AV7" s="85">
        <v>78.03</v>
      </c>
      <c r="AW7" s="85">
        <v>85.74</v>
      </c>
      <c r="AX7" s="85">
        <v>85.74</v>
      </c>
      <c r="AY7" s="85">
        <v>159.97999999999999</v>
      </c>
      <c r="AZ7" s="85">
        <v>162.86000000000001</v>
      </c>
      <c r="BA7" s="85">
        <v>135.68</v>
      </c>
      <c r="BB7" s="85">
        <v>155.44999999999999</v>
      </c>
      <c r="BC7" s="85">
        <v>183.95</v>
      </c>
      <c r="BD7" s="85">
        <v>299.45999999999998</v>
      </c>
      <c r="BE7" s="85">
        <v>1002.3</v>
      </c>
      <c r="BF7" s="85">
        <v>999.37</v>
      </c>
      <c r="BG7" s="85">
        <v>1029.3900000000001</v>
      </c>
      <c r="BH7" s="85">
        <v>1008.6</v>
      </c>
      <c r="BI7" s="85">
        <v>991.59</v>
      </c>
      <c r="BJ7" s="85">
        <v>799.86</v>
      </c>
      <c r="BK7" s="85">
        <v>800.75</v>
      </c>
      <c r="BL7" s="85">
        <v>1067.1500000000001</v>
      </c>
      <c r="BM7" s="85">
        <v>1039.78</v>
      </c>
      <c r="BN7" s="85">
        <v>1272.18</v>
      </c>
      <c r="BO7" s="85">
        <v>969.46</v>
      </c>
      <c r="BP7" s="85">
        <v>87.71</v>
      </c>
      <c r="BQ7" s="85">
        <v>88.74</v>
      </c>
      <c r="BR7" s="85">
        <v>86.48</v>
      </c>
      <c r="BS7" s="85">
        <v>86.53</v>
      </c>
      <c r="BT7" s="85">
        <v>92.12</v>
      </c>
      <c r="BU7" s="85">
        <v>73.56</v>
      </c>
      <c r="BV7" s="85">
        <v>76.05</v>
      </c>
      <c r="BW7" s="85">
        <v>76.23</v>
      </c>
      <c r="BX7" s="85">
        <v>82.35</v>
      </c>
      <c r="BY7" s="85">
        <v>75.83</v>
      </c>
      <c r="BZ7" s="85">
        <v>73.2</v>
      </c>
      <c r="CA7" s="85">
        <v>292.06</v>
      </c>
      <c r="CB7" s="85">
        <v>301.88</v>
      </c>
      <c r="CC7" s="85">
        <v>336.26</v>
      </c>
      <c r="CD7" s="85">
        <v>338.28</v>
      </c>
      <c r="CE7" s="85">
        <v>319.73</v>
      </c>
      <c r="CF7" s="85">
        <v>239.85</v>
      </c>
      <c r="CG7" s="85">
        <v>235.87</v>
      </c>
      <c r="CH7" s="85">
        <v>235.02</v>
      </c>
      <c r="CI7" s="85">
        <v>181.75</v>
      </c>
      <c r="CJ7" s="85">
        <v>181.94</v>
      </c>
      <c r="CK7" s="85">
        <v>249.6</v>
      </c>
      <c r="CL7" s="85">
        <v>60.96</v>
      </c>
      <c r="CM7" s="85">
        <v>61.98</v>
      </c>
      <c r="CN7" s="85">
        <v>55.95</v>
      </c>
      <c r="CO7" s="85">
        <v>55.72</v>
      </c>
      <c r="CP7" s="85">
        <v>51.57</v>
      </c>
      <c r="CQ7" s="85">
        <v>61</v>
      </c>
      <c r="CR7" s="85">
        <v>61.09</v>
      </c>
      <c r="CS7" s="85">
        <v>59.85</v>
      </c>
      <c r="CT7" s="85">
        <v>63.01</v>
      </c>
      <c r="CU7" s="85">
        <v>52.63</v>
      </c>
      <c r="CV7" s="85">
        <v>48.62</v>
      </c>
      <c r="CW7" s="85">
        <v>70.2</v>
      </c>
      <c r="CX7" s="85">
        <v>69.790000000000006</v>
      </c>
      <c r="CY7" s="85">
        <v>73.84</v>
      </c>
      <c r="CZ7" s="85">
        <v>71.599999999999994</v>
      </c>
      <c r="DA7" s="85">
        <v>74.12</v>
      </c>
      <c r="DB7" s="85">
        <v>84.68</v>
      </c>
      <c r="DC7" s="85">
        <v>84.18</v>
      </c>
      <c r="DD7" s="85">
        <v>83.85</v>
      </c>
      <c r="DE7" s="85">
        <v>77.489999999999995</v>
      </c>
      <c r="DF7" s="85">
        <v>78.83</v>
      </c>
      <c r="DG7" s="85">
        <v>79.22</v>
      </c>
      <c r="DH7" s="85">
        <v>41.04</v>
      </c>
      <c r="DI7" s="85">
        <v>41.11</v>
      </c>
      <c r="DJ7" s="85">
        <v>41.11</v>
      </c>
      <c r="DK7" s="85">
        <v>43.08</v>
      </c>
      <c r="DL7" s="85">
        <v>45.2</v>
      </c>
      <c r="DM7" s="85">
        <v>27.03</v>
      </c>
      <c r="DN7" s="85">
        <v>29.16</v>
      </c>
      <c r="DO7" s="85">
        <v>37.21</v>
      </c>
      <c r="DP7" s="85">
        <v>49.75</v>
      </c>
      <c r="DQ7" s="85">
        <v>41.07</v>
      </c>
      <c r="DR7" s="85">
        <v>38.53</v>
      </c>
      <c r="DS7" s="85">
        <v>0</v>
      </c>
      <c r="DT7" s="85">
        <v>0</v>
      </c>
      <c r="DU7" s="85">
        <v>0</v>
      </c>
      <c r="DV7" s="85">
        <v>0</v>
      </c>
      <c r="DW7" s="85">
        <v>0</v>
      </c>
      <c r="DX7" s="85">
        <v>4.0999999999999996</v>
      </c>
      <c r="DY7" s="85">
        <v>7.2</v>
      </c>
      <c r="DZ7" s="85">
        <v>7.64</v>
      </c>
      <c r="EA7" s="85">
        <v>6.45</v>
      </c>
      <c r="EB7" s="85">
        <v>5.94</v>
      </c>
      <c r="EC7" s="85">
        <v>11.65</v>
      </c>
      <c r="ED7" s="85">
        <v>1.22</v>
      </c>
      <c r="EE7" s="85">
        <v>0</v>
      </c>
      <c r="EF7" s="85">
        <v>0</v>
      </c>
      <c r="EG7" s="85">
        <v>0</v>
      </c>
      <c r="EH7" s="85">
        <v>0</v>
      </c>
      <c r="EI7" s="85">
        <v>1.61</v>
      </c>
      <c r="EJ7" s="85">
        <v>0.23</v>
      </c>
      <c r="EK7" s="85">
        <v>0.63</v>
      </c>
      <c r="EL7" s="85">
        <v>1.e-002</v>
      </c>
      <c r="EM7" s="85">
        <v>4.e-002</v>
      </c>
      <c r="EN7" s="85">
        <v>0.34</v>
      </c>
    </row>
    <row r="8" spans="1:144">
      <c r="X8" s="91"/>
      <c r="Y8" s="91"/>
      <c r="Z8" s="91"/>
      <c r="AA8" s="91"/>
      <c r="AB8" s="91"/>
      <c r="AC8" s="91"/>
      <c r="AD8" s="91"/>
      <c r="AE8" s="91"/>
      <c r="AF8" s="91"/>
      <c r="AG8" s="91"/>
      <c r="AH8" s="92"/>
      <c r="AI8" s="91"/>
      <c r="AJ8" s="91"/>
      <c r="AK8" s="91"/>
      <c r="AL8" s="91"/>
      <c r="AM8" s="91"/>
      <c r="AN8" s="91"/>
      <c r="AO8" s="91"/>
      <c r="AP8" s="91"/>
      <c r="AQ8" s="91"/>
      <c r="AR8" s="91"/>
      <c r="AS8" s="92"/>
      <c r="AT8" s="91"/>
      <c r="AU8" s="91"/>
      <c r="AV8" s="91"/>
      <c r="AW8" s="91"/>
      <c r="AX8" s="91"/>
      <c r="AY8" s="91"/>
      <c r="AZ8" s="91"/>
      <c r="BA8" s="91"/>
      <c r="BB8" s="91"/>
      <c r="BC8" s="91"/>
      <c r="BD8" s="92"/>
      <c r="BE8" s="91"/>
      <c r="BF8" s="91"/>
      <c r="BG8" s="91"/>
      <c r="BH8" s="91"/>
      <c r="BI8" s="91"/>
      <c r="BJ8" s="91"/>
      <c r="BK8" s="91"/>
      <c r="BL8" s="91"/>
      <c r="BM8" s="91"/>
      <c r="BN8" s="91"/>
      <c r="BO8" s="92"/>
      <c r="BP8" s="91"/>
      <c r="BQ8" s="91"/>
      <c r="BR8" s="91"/>
      <c r="BS8" s="91"/>
      <c r="BT8" s="91"/>
      <c r="BU8" s="91"/>
      <c r="BV8" s="91"/>
      <c r="BW8" s="91"/>
      <c r="BX8" s="91"/>
      <c r="BY8" s="91"/>
      <c r="BZ8" s="92"/>
      <c r="CA8" s="91"/>
      <c r="CB8" s="91"/>
      <c r="CC8" s="91"/>
      <c r="CD8" s="91"/>
      <c r="CE8" s="91"/>
      <c r="CF8" s="91"/>
      <c r="CG8" s="91"/>
      <c r="CH8" s="91"/>
      <c r="CI8" s="91"/>
      <c r="CJ8" s="91"/>
      <c r="CK8" s="92"/>
      <c r="CL8" s="91"/>
      <c r="CM8" s="91"/>
      <c r="CN8" s="91"/>
      <c r="CO8" s="91"/>
      <c r="CP8" s="91"/>
      <c r="CQ8" s="91"/>
      <c r="CR8" s="91"/>
      <c r="CS8" s="91"/>
      <c r="CT8" s="91"/>
      <c r="CU8" s="91"/>
      <c r="CV8" s="92"/>
      <c r="CW8" s="91"/>
      <c r="CX8" s="91"/>
      <c r="CY8" s="91"/>
      <c r="CZ8" s="91"/>
      <c r="DA8" s="91"/>
      <c r="DB8" s="91"/>
      <c r="DC8" s="91"/>
      <c r="DD8" s="91"/>
      <c r="DE8" s="91"/>
      <c r="DF8" s="91"/>
      <c r="DG8" s="92"/>
      <c r="DH8" s="91"/>
      <c r="DI8" s="91"/>
      <c r="DJ8" s="91"/>
      <c r="DK8" s="91"/>
      <c r="DL8" s="91"/>
      <c r="DM8" s="91"/>
      <c r="DN8" s="91"/>
      <c r="DO8" s="91"/>
      <c r="DP8" s="91"/>
      <c r="DQ8" s="91"/>
      <c r="DR8" s="92"/>
      <c r="DS8" s="91"/>
      <c r="DT8" s="91"/>
      <c r="DU8" s="91"/>
      <c r="DV8" s="91"/>
      <c r="DW8" s="91"/>
      <c r="DX8" s="91"/>
      <c r="DY8" s="91"/>
      <c r="DZ8" s="91"/>
      <c r="EA8" s="91"/>
      <c r="EB8" s="91"/>
      <c r="EC8" s="92"/>
      <c r="ED8" s="91"/>
      <c r="EE8" s="91"/>
      <c r="EF8" s="91"/>
      <c r="EG8" s="91"/>
      <c r="EH8" s="91"/>
      <c r="EI8" s="91"/>
      <c r="EJ8" s="91"/>
      <c r="EK8" s="91"/>
      <c r="EL8" s="91"/>
      <c r="EM8" s="91"/>
      <c r="EN8" s="92"/>
    </row>
    <row r="9" spans="1:144">
      <c r="A9" s="71"/>
      <c r="B9" s="71" t="s">
        <v>99</v>
      </c>
      <c r="C9" s="71" t="s">
        <v>100</v>
      </c>
      <c r="D9" s="71" t="s">
        <v>101</v>
      </c>
      <c r="E9" s="71" t="s">
        <v>102</v>
      </c>
      <c r="F9" s="71" t="s">
        <v>103</v>
      </c>
      <c r="X9" s="91"/>
      <c r="Y9" s="91"/>
      <c r="Z9" s="91"/>
      <c r="AA9" s="91"/>
      <c r="AB9" s="91"/>
      <c r="AC9" s="91"/>
      <c r="AD9" s="91"/>
      <c r="AE9" s="91"/>
      <c r="AF9" s="91"/>
      <c r="AG9" s="91"/>
      <c r="AI9" s="91"/>
      <c r="AJ9" s="91"/>
      <c r="AK9" s="91"/>
      <c r="AL9" s="91"/>
      <c r="AM9" s="91"/>
      <c r="AN9" s="91"/>
      <c r="AO9" s="91"/>
      <c r="AP9" s="91"/>
      <c r="AQ9" s="91"/>
      <c r="AR9" s="91"/>
      <c r="AT9" s="91"/>
      <c r="AU9" s="91"/>
      <c r="AV9" s="91"/>
      <c r="AW9" s="91"/>
      <c r="AX9" s="91"/>
      <c r="AY9" s="91"/>
      <c r="AZ9" s="91"/>
      <c r="BA9" s="91"/>
      <c r="BB9" s="91"/>
      <c r="BC9" s="91"/>
      <c r="BE9" s="91"/>
      <c r="BF9" s="91"/>
      <c r="BG9" s="91"/>
      <c r="BH9" s="91"/>
      <c r="BI9" s="91"/>
      <c r="BJ9" s="91"/>
      <c r="BK9" s="91"/>
      <c r="BL9" s="91"/>
      <c r="BM9" s="91"/>
      <c r="BN9" s="91"/>
      <c r="BP9" s="91"/>
      <c r="BQ9" s="91"/>
      <c r="BR9" s="91"/>
      <c r="BS9" s="91"/>
      <c r="BT9" s="91"/>
      <c r="BU9" s="91"/>
      <c r="BV9" s="91"/>
      <c r="BW9" s="91"/>
      <c r="BX9" s="91"/>
      <c r="BY9" s="91"/>
      <c r="CA9" s="91"/>
      <c r="CB9" s="91"/>
      <c r="CC9" s="91"/>
      <c r="CD9" s="91"/>
      <c r="CE9" s="91"/>
      <c r="CF9" s="91"/>
      <c r="CG9" s="91"/>
      <c r="CH9" s="91"/>
      <c r="CI9" s="91"/>
      <c r="CJ9" s="91"/>
      <c r="CL9" s="91"/>
      <c r="CM9" s="91"/>
      <c r="CN9" s="91"/>
      <c r="CO9" s="91"/>
      <c r="CP9" s="91"/>
      <c r="CQ9" s="91"/>
      <c r="CR9" s="91"/>
      <c r="CS9" s="91"/>
      <c r="CT9" s="91"/>
      <c r="CU9" s="91"/>
      <c r="CW9" s="91"/>
      <c r="CX9" s="91"/>
      <c r="CY9" s="91"/>
      <c r="CZ9" s="91"/>
      <c r="DA9" s="91"/>
      <c r="DB9" s="91"/>
      <c r="DC9" s="91"/>
      <c r="DD9" s="91"/>
      <c r="DE9" s="91"/>
      <c r="DF9" s="91"/>
      <c r="DH9" s="91"/>
      <c r="DI9" s="91"/>
      <c r="DJ9" s="91"/>
      <c r="DK9" s="91"/>
      <c r="DL9" s="91"/>
      <c r="DM9" s="91"/>
      <c r="DN9" s="91"/>
      <c r="DO9" s="91"/>
      <c r="DP9" s="91"/>
      <c r="DQ9" s="91"/>
      <c r="DS9" s="91"/>
      <c r="DT9" s="91"/>
      <c r="DU9" s="91"/>
      <c r="DV9" s="91"/>
      <c r="DW9" s="91"/>
      <c r="DX9" s="91"/>
      <c r="DY9" s="91"/>
      <c r="DZ9" s="91"/>
      <c r="EA9" s="91"/>
      <c r="EB9" s="91"/>
      <c r="ED9" s="91"/>
      <c r="EE9" s="91"/>
      <c r="EF9" s="91"/>
      <c r="EG9" s="91"/>
      <c r="EH9" s="91"/>
      <c r="EI9" s="91"/>
      <c r="EJ9" s="91"/>
      <c r="EK9" s="91"/>
      <c r="EL9" s="91"/>
      <c r="EM9" s="91"/>
    </row>
    <row r="10" spans="1:144">
      <c r="A10" s="71" t="s">
        <v>51</v>
      </c>
      <c r="B10" s="77">
        <f>DATEVALUE($B$6-4&amp;"年1月1日")</f>
        <v>41640</v>
      </c>
      <c r="C10" s="77">
        <f>DATEVALUE($B$6-3&amp;"年1月1日")</f>
        <v>42005</v>
      </c>
      <c r="D10" s="77">
        <f>DATEVALUE($B$6-2&amp;"年1月1日")</f>
        <v>42370</v>
      </c>
      <c r="E10" s="77">
        <f>DATEVALUE($B$6-1&amp;"年1月1日")</f>
        <v>42736</v>
      </c>
      <c r="F10" s="7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303</cp:lastModifiedBy>
  <dcterms:created xsi:type="dcterms:W3CDTF">2019-12-05T04:08:27Z</dcterms:created>
  <dcterms:modified xsi:type="dcterms:W3CDTF">2020-01-28T01:02:02Z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2020-01-28T01:02:02Z</vt:filetime>
  </property>
</Properties>
</file>