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5_確認作業完了データ\17_下水\38南部町　〇\"/>
    </mc:Choice>
  </mc:AlternateContent>
  <workbookProtection workbookAlgorithmName="SHA-512" workbookHashValue="Ar99fRMKgC6cxWPwxqWkDLO869wIl2AFKOdqZ3e47G8hkTqUsrXoFx1VnpsQfj2iNQRWTq2AO7OTjnyT8DqcSA==" workbookSaltValue="kF/Cg+wLIexMGJd8IpmyJA==" workbookSpinCount="100000" lockStructure="1"/>
  <bookViews>
    <workbookView xWindow="0" yWindow="0" windowWidth="28800" windowHeight="121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AD10" i="4" s="1"/>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P10" i="4"/>
  <c r="I10" i="4"/>
  <c r="B10" i="4"/>
  <c r="P8" i="4"/>
  <c r="I8" i="4"/>
</calcChain>
</file>

<file path=xl/sharedStrings.xml><?xml version="1.0" encoding="utf-8"?>
<sst xmlns="http://schemas.openxmlformats.org/spreadsheetml/2006/main" count="288" uniqueCount="121">
  <si>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</si>
  <si>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</si>
  <si>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</si>
  <si>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</si>
  <si>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</si>
  <si>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</si>
  <si>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</si>
  <si>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</si>
  <si>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</si>
  <si>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</si>
  <si>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</si>
  <si>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</si>
  <si>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</si>
  <si>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</si>
  <si>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</si>
  <si>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</si>
  <si>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</si>
  <si>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</si>
  <si>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</si>
  <si>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</si>
  <si>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</si>
  <si>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</si>
  <si>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</si>
  <si>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</si>
  <si>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</si>
  <si>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</si>
  <si>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</si>
  <si>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</si>
  <si>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</si>
  <si>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</si>
  <si>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</si>
  <si>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</si>
  <si>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</si>
  <si>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</si>
  <si>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</si>
  <si>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</si>
  <si>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</si>
  <si>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</si>
  <si>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</si>
  <si>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</si>
  <si>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</si>
  <si>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</si>
  <si>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</si>
  <si>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</si>
  <si>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</si>
  <si>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</si>
  <si>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</si>
  <si>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</si>
  <si>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</si>
  <si>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</si>
  <si>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</si>
  <si>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</si>
  <si>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</si>
  <si>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</si>
  <si>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</si>
  <si>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</si>
  <si>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</si>
  <si>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</si>
  <si>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</si>
  <si>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</si>
  <si>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</si>
  <si>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</si>
  <si>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</si>
  <si>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</si>
  <si>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</si>
  <si>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</si>
  <si>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</si>
  <si>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</si>
  <si>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</si>
  <si>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</si>
  <si>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</si>
  <si>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</si>
  <si>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</si>
  <si>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</si>
  <si>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</si>
  <si>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</si>
  <si>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</si>
  <si>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</si>
  <si>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</si>
  <si>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</si>
  <si>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</si>
  <si>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</si>
  <si>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</si>
  <si>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</si>
  <si>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</si>
  <si>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</si>
  <si>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</si>
  <si>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</si>
  <si>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</si>
  <si>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</si>
  <si>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</si>
  <si>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</si>
  <si>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</si>
  <si>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</si>
  <si>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</si>
  <si>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</si>
  <si>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</si>
  <si>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</si>
  <si>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南部町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</si>
  <si>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</si>
  <si>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</si>
  <si>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</si>
  <si>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</si>
  <si>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</si>
  <si>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</si>
  <si>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</si>
  <si>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</si>
  <si>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</si>
  <si>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</si>
  <si>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</si>
  <si>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</si>
  <si>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</si>
  <si>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</si>
  <si>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</si>
  <si>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</si>
  <si>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</si>
  <si>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</si>
  <si>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</si>
  <si>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管渠改善率については、現在低い水準である。
　しかし、管渠については標準耐用年数を超えているため、令和3年度のカメラ調査により一部改築が必要な管渠も把握しており令和4年度から更新事業に取り掛かる予定である。
　管渠改善率は今後上昇すると予想する。
　また、老朽化している現終末処理場については、令和6年供用開始に向け水処理施設及び汚泥処理施設を建設中である。
　今後、管渠については、ストックマネジメント計画による効率的な調査点検、経済的な管更正工法の選定、適正な維持管理運営が必要である。</t>
    <rPh sb="1" eb="3">
      <t>カンキョ</t>
    </rPh>
    <rPh sb="3" eb="5">
      <t>カイゼン</t>
    </rPh>
    <rPh sb="5" eb="6">
      <t>リツ</t>
    </rPh>
    <rPh sb="12" eb="14">
      <t>ゲンザイ</t>
    </rPh>
    <rPh sb="14" eb="15">
      <t>ヒク</t>
    </rPh>
    <rPh sb="16" eb="18">
      <t>スイジュン</t>
    </rPh>
    <rPh sb="28" eb="30">
      <t>カンキョ</t>
    </rPh>
    <rPh sb="35" eb="37">
      <t>ヒョウジュン</t>
    </rPh>
    <rPh sb="37" eb="39">
      <t>タイヨウ</t>
    </rPh>
    <rPh sb="39" eb="41">
      <t>ネンスウ</t>
    </rPh>
    <rPh sb="42" eb="43">
      <t>コ</t>
    </rPh>
    <rPh sb="50" eb="52">
      <t>レイワ</t>
    </rPh>
    <rPh sb="53" eb="55">
      <t>ネンド</t>
    </rPh>
    <rPh sb="59" eb="61">
      <t>チョウサ</t>
    </rPh>
    <rPh sb="64" eb="66">
      <t>イチブ</t>
    </rPh>
    <rPh sb="66" eb="68">
      <t>カイチク</t>
    </rPh>
    <rPh sb="69" eb="71">
      <t>ヒツヨウ</t>
    </rPh>
    <rPh sb="72" eb="74">
      <t>カンキョ</t>
    </rPh>
    <rPh sb="75" eb="77">
      <t>ハアク</t>
    </rPh>
    <rPh sb="81" eb="83">
      <t>レイワ</t>
    </rPh>
    <rPh sb="84" eb="86">
      <t>ネンド</t>
    </rPh>
    <rPh sb="88" eb="90">
      <t>コウシン</t>
    </rPh>
    <rPh sb="90" eb="92">
      <t>ジギョウ</t>
    </rPh>
    <rPh sb="93" eb="94">
      <t>ト</t>
    </rPh>
    <rPh sb="95" eb="96">
      <t>カ</t>
    </rPh>
    <rPh sb="98" eb="100">
      <t>ヨテイ</t>
    </rPh>
    <rPh sb="106" eb="108">
      <t>カンキョ</t>
    </rPh>
    <rPh sb="108" eb="110">
      <t>カイゼン</t>
    </rPh>
    <rPh sb="110" eb="111">
      <t>リツ</t>
    </rPh>
    <rPh sb="112" eb="114">
      <t>コンゴ</t>
    </rPh>
    <rPh sb="114" eb="116">
      <t>ジョウショウ</t>
    </rPh>
    <rPh sb="119" eb="121">
      <t>ヨソウ</t>
    </rPh>
    <rPh sb="129" eb="132">
      <t>ロウキュウカ</t>
    </rPh>
    <rPh sb="136" eb="137">
      <t>ゲン</t>
    </rPh>
    <rPh sb="137" eb="139">
      <t>シュウマツ</t>
    </rPh>
    <rPh sb="139" eb="142">
      <t>ショリジョウ</t>
    </rPh>
    <rPh sb="148" eb="150">
      <t>レイワ</t>
    </rPh>
    <rPh sb="159" eb="160">
      <t>ミズ</t>
    </rPh>
    <rPh sb="160" eb="162">
      <t>ショリ</t>
    </rPh>
    <rPh sb="162" eb="164">
      <t>シセツ</t>
    </rPh>
    <rPh sb="164" eb="165">
      <t>オヨ</t>
    </rPh>
    <rPh sb="166" eb="168">
      <t>オデイ</t>
    </rPh>
    <rPh sb="168" eb="170">
      <t>ショリ</t>
    </rPh>
    <rPh sb="170" eb="172">
      <t>シセツ</t>
    </rPh>
    <rPh sb="173" eb="175">
      <t>ケンセツ</t>
    </rPh>
    <rPh sb="185" eb="187">
      <t>カンキョ</t>
    </rPh>
    <rPh sb="207" eb="209">
      <t>ケイカク</t>
    </rPh>
    <rPh sb="212" eb="215">
      <t>コウリツテキ</t>
    </rPh>
    <rPh sb="217" eb="220">
      <t>ケイザイテキ</t>
    </rPh>
    <rPh sb="221" eb="222">
      <t>カン</t>
    </rPh>
    <rPh sb="222" eb="224">
      <t>コウセイ</t>
    </rPh>
    <rPh sb="224" eb="226">
      <t>コウホウ</t>
    </rPh>
    <rPh sb="227" eb="229">
      <t>センテイ</t>
    </rPh>
    <rPh sb="230" eb="232">
      <t>テンケン</t>
    </rPh>
    <rPh sb="234" eb="236">
      <t>テキセイ</t>
    </rPh>
    <rPh sb="237" eb="239">
      <t>イジ</t>
    </rPh>
    <rPh sb="239" eb="241">
      <t>カンリ</t>
    </rPh>
    <rPh sb="241" eb="243">
      <t>ウンエイ</t>
    </rPh>
    <rPh sb="244" eb="246">
      <t>ヒツヨウ</t>
    </rPh>
    <phoneticPr fontId="4"/>
  </si>
  <si>
    <t>　供用開始から48年経過しており、建設事業継続中であるため、企業債及び他会計繰入金の依存度が高くなるが、水洗化率は100%である。
　今後は、下水道使用料の見直しによる使用料金収入の増加、ストックマネジメント計画による効率的な調査点検及び管更正工法、適正な維持管理運営により、平均値に近づけていけるよう努めることが必要である。</t>
    <rPh sb="30" eb="32">
      <t>キギョウ</t>
    </rPh>
    <rPh sb="32" eb="33">
      <t>サイ</t>
    </rPh>
    <rPh sb="33" eb="34">
      <t>オヨ</t>
    </rPh>
    <rPh sb="71" eb="74">
      <t>ゲスイドウ</t>
    </rPh>
    <rPh sb="74" eb="77">
      <t>シヨウリョウ</t>
    </rPh>
    <rPh sb="78" eb="80">
      <t>ミナオ</t>
    </rPh>
    <rPh sb="117" eb="118">
      <t>オヨ</t>
    </rPh>
    <rPh sb="142" eb="143">
      <t>チカ</t>
    </rPh>
    <rPh sb="157" eb="159">
      <t>ヒツヨウ</t>
    </rPh>
    <phoneticPr fontId="15"/>
  </si>
  <si>
    <r>
      <t xml:space="preserve">　昭和47年に民間事業者が設置し供用開始したが、昭和48年に本町へ寄付され、維持管理運営をするようになった。
　寄付を受けてから48年が経過しており、老朽化により平成30年に特定環境保全公共下水道事業として位置付け、現在、建設事業継続中である。
　水洗化率については100%である。
　企業債残高については終末処理場建設事業費による企業債及び他会計繰入金の増加が想定される。
　今後は、下水道使用料の見直し、適正な維持管理運営による汚水処理原価の逓減、施設利用率の向上を目標に長期的に収支の均衡を図っていくことが求められる。
</t>
    </r>
    <r>
      <rPr>
        <sz val="11"/>
        <color rgb="FFC00000"/>
        <rFont val="ＭＳ ゴシック"/>
        <family val="3"/>
        <charset val="128"/>
      </rPr>
      <t>※施設利用率のR2「当該値」は以下のとおり訂正
　　　   正　 　誤
　  R2  28.0　　0.0</t>
    </r>
    <rPh sb="1" eb="3">
      <t>ショウワ</t>
    </rPh>
    <rPh sb="5" eb="6">
      <t>ネン</t>
    </rPh>
    <rPh sb="7" eb="9">
      <t>ミンカン</t>
    </rPh>
    <rPh sb="9" eb="12">
      <t>ジギョウシャ</t>
    </rPh>
    <rPh sb="13" eb="15">
      <t>セッチ</t>
    </rPh>
    <rPh sb="16" eb="18">
      <t>キョウヨウ</t>
    </rPh>
    <rPh sb="18" eb="20">
      <t>カイシ</t>
    </rPh>
    <rPh sb="24" eb="26">
      <t>ショウワ</t>
    </rPh>
    <rPh sb="28" eb="29">
      <t>ネン</t>
    </rPh>
    <rPh sb="30" eb="32">
      <t>ホンチョウ</t>
    </rPh>
    <rPh sb="33" eb="35">
      <t>キフ</t>
    </rPh>
    <rPh sb="38" eb="40">
      <t>イジ</t>
    </rPh>
    <rPh sb="40" eb="42">
      <t>カンリ</t>
    </rPh>
    <rPh sb="42" eb="44">
      <t>ウンエイ</t>
    </rPh>
    <rPh sb="56" eb="58">
      <t>キフ</t>
    </rPh>
    <rPh sb="59" eb="60">
      <t>ウ</t>
    </rPh>
    <rPh sb="66" eb="67">
      <t>ネン</t>
    </rPh>
    <rPh sb="68" eb="70">
      <t>ケイカ</t>
    </rPh>
    <rPh sb="75" eb="78">
      <t>ロウキュウカ</t>
    </rPh>
    <rPh sb="81" eb="83">
      <t>ヘイセイ</t>
    </rPh>
    <rPh sb="85" eb="86">
      <t>ネン</t>
    </rPh>
    <rPh sb="87" eb="100">
      <t>トクテイカンキョウホゼンコウキョウゲスイドウジギョウ</t>
    </rPh>
    <rPh sb="103" eb="106">
      <t>イチヅ</t>
    </rPh>
    <rPh sb="108" eb="110">
      <t>ゲンザイ</t>
    </rPh>
    <rPh sb="124" eb="127">
      <t>スイセンカ</t>
    </rPh>
    <rPh sb="127" eb="128">
      <t>リツ</t>
    </rPh>
    <rPh sb="143" eb="145">
      <t>キギョウ</t>
    </rPh>
    <rPh sb="145" eb="146">
      <t>サイ</t>
    </rPh>
    <rPh sb="146" eb="148">
      <t>ザンダカ</t>
    </rPh>
    <rPh sb="153" eb="155">
      <t>シュウマツ</t>
    </rPh>
    <rPh sb="155" eb="158">
      <t>ショリジョウ</t>
    </rPh>
    <rPh sb="158" eb="160">
      <t>ケンセツ</t>
    </rPh>
    <rPh sb="160" eb="163">
      <t>ジギョウヒ</t>
    </rPh>
    <rPh sb="166" eb="168">
      <t>キギョウ</t>
    </rPh>
    <rPh sb="168" eb="169">
      <t>サイ</t>
    </rPh>
    <rPh sb="169" eb="170">
      <t>オヨ</t>
    </rPh>
    <rPh sb="171" eb="172">
      <t>タ</t>
    </rPh>
    <rPh sb="172" eb="174">
      <t>カイケイ</t>
    </rPh>
    <rPh sb="174" eb="176">
      <t>クリイレ</t>
    </rPh>
    <rPh sb="176" eb="177">
      <t>キン</t>
    </rPh>
    <rPh sb="178" eb="180">
      <t>ゾウカ</t>
    </rPh>
    <rPh sb="181" eb="183">
      <t>ソウテイ</t>
    </rPh>
    <rPh sb="193" eb="196">
      <t>ゲスイドウ</t>
    </rPh>
    <rPh sb="196" eb="199">
      <t>シヨウリョウ</t>
    </rPh>
    <rPh sb="200" eb="202">
      <t>ミナオ</t>
    </rPh>
    <rPh sb="265" eb="267">
      <t>シセツ</t>
    </rPh>
    <rPh sb="267" eb="269">
      <t>リヨウ</t>
    </rPh>
    <rPh sb="269" eb="270">
      <t>リツ</t>
    </rPh>
    <rPh sb="274" eb="276">
      <t>トウガイ</t>
    </rPh>
    <rPh sb="294" eb="295">
      <t>セイ</t>
    </rPh>
    <rPh sb="298" eb="299">
      <t>アヤマ</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</si>
</sst>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C0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22A-4B2A-9B7D-F1215E01495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F22A-4B2A-9B7D-F1215E01495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38-444E-A50B-BA29143B3D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36.71</c:v>
                </c:pt>
              </c:numCache>
            </c:numRef>
          </c:val>
          <c:smooth val="0"/>
          <c:extLst>
            <c:ext xmlns:c16="http://schemas.microsoft.com/office/drawing/2014/chart" uri="{C3380CC4-5D6E-409C-BE32-E72D297353CC}">
              <c16:uniqueId val="{00000001-FB38-444E-A50B-BA29143B3D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2E25-47A2-A2CE-499896D6D26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70.05</c:v>
                </c:pt>
              </c:numCache>
            </c:numRef>
          </c:val>
          <c:smooth val="0"/>
          <c:extLst>
            <c:ext xmlns:c16="http://schemas.microsoft.com/office/drawing/2014/chart" uri="{C3380CC4-5D6E-409C-BE32-E72D297353CC}">
              <c16:uniqueId val="{00000001-2E25-47A2-A2CE-499896D6D26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371.53</c:v>
                </c:pt>
              </c:numCache>
            </c:numRef>
          </c:val>
          <c:extLst>
            <c:ext xmlns:c16="http://schemas.microsoft.com/office/drawing/2014/chart" uri="{C3380CC4-5D6E-409C-BE32-E72D297353CC}">
              <c16:uniqueId val="{00000000-DC3F-4DED-80BF-D7D2BB00E02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3F-4DED-80BF-D7D2BB00E02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7C-41EF-B50C-FF367BA4805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7C-41EF-B50C-FF367BA4805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9C-49F7-89F9-A3409981042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9C-49F7-89F9-A3409981042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62-4D08-B1C8-7D44470493C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62-4D08-B1C8-7D44470493C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C2-4401-BFAD-6C875C5E945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C2-4401-BFAD-6C875C5E945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7B-4BCE-9168-F1CC0899887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1209.45</c:v>
                </c:pt>
              </c:numCache>
            </c:numRef>
          </c:val>
          <c:smooth val="0"/>
          <c:extLst>
            <c:ext xmlns:c16="http://schemas.microsoft.com/office/drawing/2014/chart" uri="{C3380CC4-5D6E-409C-BE32-E72D297353CC}">
              <c16:uniqueId val="{00000001-927B-4BCE-9168-F1CC0899887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82.26</c:v>
                </c:pt>
              </c:numCache>
            </c:numRef>
          </c:val>
          <c:extLst>
            <c:ext xmlns:c16="http://schemas.microsoft.com/office/drawing/2014/chart" uri="{C3380CC4-5D6E-409C-BE32-E72D297353CC}">
              <c16:uniqueId val="{00000000-D55D-4846-BE79-789CC266000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55.93</c:v>
                </c:pt>
              </c:numCache>
            </c:numRef>
          </c:val>
          <c:smooth val="0"/>
          <c:extLst>
            <c:ext xmlns:c16="http://schemas.microsoft.com/office/drawing/2014/chart" uri="{C3380CC4-5D6E-409C-BE32-E72D297353CC}">
              <c16:uniqueId val="{00000001-D55D-4846-BE79-789CC266000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110.89</c:v>
                </c:pt>
              </c:numCache>
            </c:numRef>
          </c:val>
          <c:extLst>
            <c:ext xmlns:c16="http://schemas.microsoft.com/office/drawing/2014/chart" uri="{C3380CC4-5D6E-409C-BE32-E72D297353CC}">
              <c16:uniqueId val="{00000000-15B3-462A-A600-13BDBBB06DB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289.60000000000002</c:v>
                </c:pt>
              </c:numCache>
            </c:numRef>
          </c:val>
          <c:smooth val="0"/>
          <c:extLst>
            <c:ext xmlns:c16="http://schemas.microsoft.com/office/drawing/2014/chart" uri="{C3380CC4-5D6E-409C-BE32-E72D297353CC}">
              <c16:uniqueId val="{00000001-15B3-462A-A600-13BDBBB06DB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Q1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青森県　南部町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17569</v>
      </c>
      <c r="AM8" s="51"/>
      <c r="AN8" s="51"/>
      <c r="AO8" s="51"/>
      <c r="AP8" s="51"/>
      <c r="AQ8" s="51"/>
      <c r="AR8" s="51"/>
      <c r="AS8" s="51"/>
      <c r="AT8" s="46">
        <f>データ!T6</f>
        <v>153.12</v>
      </c>
      <c r="AU8" s="46"/>
      <c r="AV8" s="46"/>
      <c r="AW8" s="46"/>
      <c r="AX8" s="46"/>
      <c r="AY8" s="46"/>
      <c r="AZ8" s="46"/>
      <c r="BA8" s="46"/>
      <c r="BB8" s="46">
        <f>データ!U6</f>
        <v>114.74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7.84</v>
      </c>
      <c r="Q10" s="46"/>
      <c r="R10" s="46"/>
      <c r="S10" s="46"/>
      <c r="T10" s="46"/>
      <c r="U10" s="46"/>
      <c r="V10" s="46"/>
      <c r="W10" s="46">
        <f>データ!Q6</f>
        <v>105.26</v>
      </c>
      <c r="X10" s="46"/>
      <c r="Y10" s="46"/>
      <c r="Z10" s="46"/>
      <c r="AA10" s="46"/>
      <c r="AB10" s="46"/>
      <c r="AC10" s="46"/>
      <c r="AD10" s="51">
        <f>データ!R6</f>
        <v>1730</v>
      </c>
      <c r="AE10" s="51"/>
      <c r="AF10" s="51"/>
      <c r="AG10" s="51"/>
      <c r="AH10" s="51"/>
      <c r="AI10" s="51"/>
      <c r="AJ10" s="51"/>
      <c r="AK10" s="2"/>
      <c r="AL10" s="51">
        <f>データ!V6</f>
        <v>1371</v>
      </c>
      <c r="AM10" s="51"/>
      <c r="AN10" s="51"/>
      <c r="AO10" s="51"/>
      <c r="AP10" s="51"/>
      <c r="AQ10" s="51"/>
      <c r="AR10" s="51"/>
      <c r="AS10" s="51"/>
      <c r="AT10" s="46">
        <f>データ!W6</f>
        <v>0.33</v>
      </c>
      <c r="AU10" s="46"/>
      <c r="AV10" s="46"/>
      <c r="AW10" s="46"/>
      <c r="AX10" s="46"/>
      <c r="AY10" s="46"/>
      <c r="AZ10" s="46"/>
      <c r="BA10" s="46"/>
      <c r="BB10" s="46">
        <f>データ!X6</f>
        <v>4154.55</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119</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【1,260.21】</v>
      </c>
      <c r="I86" s="26" t="str">
        <f>データ!CA6</f>
        <v>【75.29】</v>
      </c>
      <c r="J86" s="26" t="str">
        <f>データ!CL6</f>
        <v>【215.41】</v>
      </c>
      <c r="K86" s="26" t="str">
        <f>データ!CW6</f>
        <v>【42.90】</v>
      </c>
      <c r="L86" s="26" t="str">
        <f>データ!DH6</f>
        <v>【84.75】</v>
      </c>
      <c r="M86" s="26" t="s">
        <v>45</v>
      </c>
      <c r="N86" s="26" t="s">
        <v>44</v>
      </c>
      <c r="O86" s="26" t="str">
        <f>データ!EO6</f>
        <v>【0.30】</v>
      </c>
    </row>
  </sheetData>
  <sheetProtection algorithmName="SHA-512" hashValue="vAlocK5vo5QHF4itgHnEgvxApjKKH3C+lPjKBj/ZuMmPQ4VxVzlXXFjRL4fQDx1YNVpCgk6rF7Gf5i8ABoxx/A==" saltValue="83/a2n9hvWrnJ7Ppqr6nt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24457</v>
      </c>
      <c r="D6" s="33">
        <f t="shared" si="3"/>
        <v>47</v>
      </c>
      <c r="E6" s="33">
        <f t="shared" si="3"/>
        <v>17</v>
      </c>
      <c r="F6" s="33">
        <f t="shared" si="3"/>
        <v>4</v>
      </c>
      <c r="G6" s="33">
        <f t="shared" si="3"/>
        <v>0</v>
      </c>
      <c r="H6" s="33" t="str">
        <f t="shared" si="3"/>
        <v>青森県　南部町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7.84</v>
      </c>
      <c r="Q6" s="34">
        <f t="shared" si="3"/>
        <v>105.26</v>
      </c>
      <c r="R6" s="34">
        <f t="shared" si="3"/>
        <v>1730</v>
      </c>
      <c r="S6" s="34">
        <f t="shared" si="3"/>
        <v>17569</v>
      </c>
      <c r="T6" s="34">
        <f t="shared" si="3"/>
        <v>153.12</v>
      </c>
      <c r="U6" s="34">
        <f t="shared" si="3"/>
        <v>114.74</v>
      </c>
      <c r="V6" s="34">
        <f t="shared" si="3"/>
        <v>1371</v>
      </c>
      <c r="W6" s="34">
        <f t="shared" si="3"/>
        <v>0.33</v>
      </c>
      <c r="X6" s="34">
        <f t="shared" si="3"/>
        <v>4154.55</v>
      </c>
      <c r="Y6" s="35" t="str">
        <f>IF(Y7="",NA(),Y7)</f>
        <v>-</v>
      </c>
      <c r="Z6" s="35" t="str">
        <f t="shared" ref="Z6:AH6" si="4">IF(Z7="",NA(),Z7)</f>
        <v>-</v>
      </c>
      <c r="AA6" s="35" t="str">
        <f t="shared" si="4"/>
        <v>-</v>
      </c>
      <c r="AB6" s="35" t="str">
        <f t="shared" si="4"/>
        <v>-</v>
      </c>
      <c r="AC6" s="35">
        <f t="shared" si="4"/>
        <v>371.53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1209.45</v>
      </c>
      <c r="BP6" s="34" t="str">
        <f>IF(BP7="","",IF(BP7="-","【-】","【"&amp;SUBSTITUTE(TEXT(BP7,"#,##0.00"),"-","△")&amp;"】"))</f>
        <v>【1,260.21】</v>
      </c>
      <c r="BQ6" s="35" t="str">
        <f>IF(BQ7="",NA(),BQ7)</f>
        <v>-</v>
      </c>
      <c r="BR6" s="35" t="str">
        <f t="shared" ref="BR6:BZ6" si="8">IF(BR7="",NA(),BR7)</f>
        <v>-</v>
      </c>
      <c r="BS6" s="35" t="str">
        <f t="shared" si="8"/>
        <v>-</v>
      </c>
      <c r="BT6" s="35" t="str">
        <f t="shared" si="8"/>
        <v>-</v>
      </c>
      <c r="BU6" s="35">
        <f t="shared" si="8"/>
        <v>82.26</v>
      </c>
      <c r="BV6" s="35" t="str">
        <f t="shared" si="8"/>
        <v>-</v>
      </c>
      <c r="BW6" s="35" t="str">
        <f t="shared" si="8"/>
        <v>-</v>
      </c>
      <c r="BX6" s="35" t="str">
        <f t="shared" si="8"/>
        <v>-</v>
      </c>
      <c r="BY6" s="35" t="str">
        <f t="shared" si="8"/>
        <v>-</v>
      </c>
      <c r="BZ6" s="35">
        <f t="shared" si="8"/>
        <v>55.93</v>
      </c>
      <c r="CA6" s="34" t="str">
        <f>IF(CA7="","",IF(CA7="-","【-】","【"&amp;SUBSTITUTE(TEXT(CA7,"#,##0.00"),"-","△")&amp;"】"))</f>
        <v>【75.29】</v>
      </c>
      <c r="CB6" s="35" t="str">
        <f>IF(CB7="",NA(),CB7)</f>
        <v>-</v>
      </c>
      <c r="CC6" s="35" t="str">
        <f t="shared" ref="CC6:CK6" si="9">IF(CC7="",NA(),CC7)</f>
        <v>-</v>
      </c>
      <c r="CD6" s="35" t="str">
        <f t="shared" si="9"/>
        <v>-</v>
      </c>
      <c r="CE6" s="35" t="str">
        <f t="shared" si="9"/>
        <v>-</v>
      </c>
      <c r="CF6" s="35">
        <f t="shared" si="9"/>
        <v>110.89</v>
      </c>
      <c r="CG6" s="35" t="str">
        <f t="shared" si="9"/>
        <v>-</v>
      </c>
      <c r="CH6" s="35" t="str">
        <f t="shared" si="9"/>
        <v>-</v>
      </c>
      <c r="CI6" s="35" t="str">
        <f t="shared" si="9"/>
        <v>-</v>
      </c>
      <c r="CJ6" s="35" t="str">
        <f t="shared" si="9"/>
        <v>-</v>
      </c>
      <c r="CK6" s="35">
        <f t="shared" si="9"/>
        <v>289.60000000000002</v>
      </c>
      <c r="CL6" s="34" t="str">
        <f>IF(CL7="","",IF(CL7="-","【-】","【"&amp;SUBSTITUTE(TEXT(CL7,"#,##0.00"),"-","△")&amp;"】"))</f>
        <v>【215.41】</v>
      </c>
      <c r="CM6" s="35" t="str">
        <f>IF(CM7="",NA(),CM7)</f>
        <v>-</v>
      </c>
      <c r="CN6" s="35" t="str">
        <f t="shared" ref="CN6:CV6" si="10">IF(CN7="",NA(),CN7)</f>
        <v>-</v>
      </c>
      <c r="CO6" s="35" t="str">
        <f t="shared" si="10"/>
        <v>-</v>
      </c>
      <c r="CP6" s="35" t="str">
        <f t="shared" si="10"/>
        <v>-</v>
      </c>
      <c r="CQ6" s="34">
        <f t="shared" si="10"/>
        <v>0</v>
      </c>
      <c r="CR6" s="35" t="str">
        <f t="shared" si="10"/>
        <v>-</v>
      </c>
      <c r="CS6" s="35" t="str">
        <f t="shared" si="10"/>
        <v>-</v>
      </c>
      <c r="CT6" s="35" t="str">
        <f t="shared" si="10"/>
        <v>-</v>
      </c>
      <c r="CU6" s="35" t="str">
        <f t="shared" si="10"/>
        <v>-</v>
      </c>
      <c r="CV6" s="35">
        <f t="shared" si="10"/>
        <v>36.71</v>
      </c>
      <c r="CW6" s="34" t="str">
        <f>IF(CW7="","",IF(CW7="-","【-】","【"&amp;SUBSTITUTE(TEXT(CW7,"#,##0.00"),"-","△")&amp;"】"))</f>
        <v>【42.90】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70.05</v>
      </c>
      <c r="DH6" s="34" t="str">
        <f>IF(DH7="","",IF(DH7="-","【-】","【"&amp;SUBSTITUTE(TEXT(DH7,"#,##0.00"),"-","△")&amp;"】"))</f>
        <v>【84.75】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【0.30】</v>
      </c>
    </row>
    <row r="7" spans="1:145" s="36" customFormat="1" x14ac:dyDescent="0.15">
      <c r="A7" s="28"/>
      <c r="B7" s="37">
        <v>2020</v>
      </c>
      <c r="C7" s="37">
        <v>24457</v>
      </c>
      <c r="D7" s="37">
        <v>47</v>
      </c>
      <c r="E7" s="37">
        <v>17</v>
      </c>
      <c r="F7" s="37">
        <v>4</v>
      </c>
      <c r="G7" s="37">
        <v>0</v>
      </c>
      <c r="H7" s="37" t="s">
        <v>98</v>
      </c>
      <c r="I7" s="37" t="s">
        <v>99</v>
      </c>
      <c r="J7" s="37" t="s">
        <v>100</v>
      </c>
      <c r="K7" s="37" t="s">
        <v>101</v>
      </c>
      <c r="L7" s="37" t="s">
        <v>102</v>
      </c>
      <c r="M7" s="37" t="s">
        <v>103</v>
      </c>
      <c r="N7" s="38" t="s">
        <v>104</v>
      </c>
      <c r="O7" s="38" t="s">
        <v>105</v>
      </c>
      <c r="P7" s="38">
        <v>7.84</v>
      </c>
      <c r="Q7" s="38">
        <v>105.26</v>
      </c>
      <c r="R7" s="38">
        <v>1730</v>
      </c>
      <c r="S7" s="38">
        <v>17569</v>
      </c>
      <c r="T7" s="38">
        <v>153.12</v>
      </c>
      <c r="U7" s="38">
        <v>114.74</v>
      </c>
      <c r="V7" s="38">
        <v>1371</v>
      </c>
      <c r="W7" s="38">
        <v>0.33</v>
      </c>
      <c r="X7" s="38">
        <v>4154.55</v>
      </c>
      <c r="Y7" s="38" t="s">
        <v>104</v>
      </c>
      <c r="Z7" s="38" t="s">
        <v>104</v>
      </c>
      <c r="AA7" s="38" t="s">
        <v>104</v>
      </c>
      <c r="AB7" s="38" t="s">
        <v>104</v>
      </c>
      <c r="AC7" s="38">
        <v>371.53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t="s">
        <v>104</v>
      </c>
      <c r="BG7" s="38" t="s">
        <v>104</v>
      </c>
      <c r="BH7" s="38" t="s">
        <v>104</v>
      </c>
      <c r="BI7" s="38" t="s">
        <v>104</v>
      </c>
      <c r="BJ7" s="38">
        <v>0</v>
      </c>
      <c r="BK7" s="38" t="s">
        <v>104</v>
      </c>
      <c r="BL7" s="38" t="s">
        <v>104</v>
      </c>
      <c r="BM7" s="38" t="s">
        <v>104</v>
      </c>
      <c r="BN7" s="38" t="s">
        <v>104</v>
      </c>
      <c r="BO7" s="38">
        <v>1209.45</v>
      </c>
      <c r="BP7" s="38">
        <v>1260.21</v>
      </c>
      <c r="BQ7" s="38" t="s">
        <v>104</v>
      </c>
      <c r="BR7" s="38" t="s">
        <v>104</v>
      </c>
      <c r="BS7" s="38" t="s">
        <v>104</v>
      </c>
      <c r="BT7" s="38" t="s">
        <v>104</v>
      </c>
      <c r="BU7" s="38">
        <v>82.26</v>
      </c>
      <c r="BV7" s="38" t="s">
        <v>104</v>
      </c>
      <c r="BW7" s="38" t="s">
        <v>104</v>
      </c>
      <c r="BX7" s="38" t="s">
        <v>104</v>
      </c>
      <c r="BY7" s="38" t="s">
        <v>104</v>
      </c>
      <c r="BZ7" s="38">
        <v>55.93</v>
      </c>
      <c r="CA7" s="38">
        <v>75.290000000000006</v>
      </c>
      <c r="CB7" s="38" t="s">
        <v>104</v>
      </c>
      <c r="CC7" s="38" t="s">
        <v>104</v>
      </c>
      <c r="CD7" s="38" t="s">
        <v>104</v>
      </c>
      <c r="CE7" s="38" t="s">
        <v>104</v>
      </c>
      <c r="CF7" s="38">
        <v>110.89</v>
      </c>
      <c r="CG7" s="38" t="s">
        <v>104</v>
      </c>
      <c r="CH7" s="38" t="s">
        <v>104</v>
      </c>
      <c r="CI7" s="38" t="s">
        <v>104</v>
      </c>
      <c r="CJ7" s="38" t="s">
        <v>104</v>
      </c>
      <c r="CK7" s="38">
        <v>289.60000000000002</v>
      </c>
      <c r="CL7" s="38">
        <v>215.41</v>
      </c>
      <c r="CM7" s="38" t="s">
        <v>104</v>
      </c>
      <c r="CN7" s="38" t="s">
        <v>104</v>
      </c>
      <c r="CO7" s="38" t="s">
        <v>104</v>
      </c>
      <c r="CP7" s="38" t="s">
        <v>104</v>
      </c>
      <c r="CQ7" s="38">
        <v>0</v>
      </c>
      <c r="CR7" s="38" t="s">
        <v>104</v>
      </c>
      <c r="CS7" s="38" t="s">
        <v>104</v>
      </c>
      <c r="CT7" s="38" t="s">
        <v>104</v>
      </c>
      <c r="CU7" s="38" t="s">
        <v>104</v>
      </c>
      <c r="CV7" s="38">
        <v>36.71</v>
      </c>
      <c r="CW7" s="38">
        <v>42.9</v>
      </c>
      <c r="CX7" s="38" t="s">
        <v>104</v>
      </c>
      <c r="CY7" s="38" t="s">
        <v>104</v>
      </c>
      <c r="CZ7" s="38" t="s">
        <v>104</v>
      </c>
      <c r="DA7" s="38" t="s">
        <v>104</v>
      </c>
      <c r="DB7" s="38">
        <v>100</v>
      </c>
      <c r="DC7" s="38" t="s">
        <v>104</v>
      </c>
      <c r="DD7" s="38" t="s">
        <v>104</v>
      </c>
      <c r="DE7" s="38" t="s">
        <v>104</v>
      </c>
      <c r="DF7" s="38" t="s">
        <v>104</v>
      </c>
      <c r="DG7" s="38">
        <v>70.05</v>
      </c>
      <c r="DH7" s="38">
        <v>84.75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v>0</v>
      </c>
      <c r="EJ7" s="38" t="s">
        <v>104</v>
      </c>
      <c r="EK7" s="38" t="s">
        <v>104</v>
      </c>
      <c r="EL7" s="38" t="s">
        <v>104</v>
      </c>
      <c r="EM7" s="38" t="s">
        <v>104</v>
      </c>
      <c r="EN7" s="38">
        <v>0.02</v>
      </c>
      <c r="EO7" s="38">
        <v>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2022-02-07T01:19:21Z</cp:lastPrinted>
  <dcterms:created xsi:type="dcterms:W3CDTF">2021-12-03T07:49:17Z</dcterms:created>
  <dcterms:modified xsi:type="dcterms:W3CDTF">2022-02-10T05:39:33Z</dcterms:modified>
  <cp:category/>
</cp:coreProperties>
</file>