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2op\Desktop\経営比較分析表\01_下水\36五戸町　△\02_確認\03_確認②\"/>
    </mc:Choice>
  </mc:AlternateContent>
  <workbookProtection workbookAlgorithmName="SHA-512" workbookHashValue="02k1USUXQFLrLa/Rkti94/bJ6S3MAXMVa2Nj8VXLI82v86uktu+BmW3mUdCJ8ZJqGeGJDztQwlGklXNLPJgDUg==" workbookSaltValue="ZXqzf0advVLzfePllSn5ug==" workbookSpinCount="100000" lockStructure="1"/>
  <bookViews>
    <workbookView xWindow="0" yWindow="0" windowWidth="20490" windowHeight="7620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E86" i="4"/>
  <c r="AT10" i="4"/>
  <c r="AL10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<sst xmlns="http://schemas.openxmlformats.org/spreadsheetml/2006/main" count="236" uniqueCount="118">
  <si>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</si>
  <si>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</si>
  <si>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</si>
  <si>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</si>
  <si>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</si>
  <si>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</si>
  <si>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</si>
  <si>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</si>
  <si>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</si>
  <si>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</si>
  <si>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</si>
  <si>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</si>
  <si>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</si>
  <si>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</si>
  <si>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</si>
  <si>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</si>
  <si>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</si>
  <si>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</si>
  <si>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</si>
  <si>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</si>
  <si>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</si>
  <si>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</si>
  <si>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</si>
  <si>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</si>
  <si>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</si>
  <si>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</si>
  <si>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</si>
  <si>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</si>
  <si>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</si>
  <si>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</si>
  <si>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</si>
  <si>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</si>
  <si>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</si>
  <si>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</si>
  <si>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</si>
  <si>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</si>
  <si>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</si>
  <si>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</si>
  <si>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</si>
  <si>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</si>
  <si>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</si>
  <si>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</si>
  <si>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</si>
  <si>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</si>
  <si>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</si>
  <si>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</si>
  <si>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</si>
  <si>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</si>
  <si>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</si>
  <si>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</si>
  <si>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</si>
  <si>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</si>
  <si>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</si>
  <si>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</si>
  <si>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</si>
  <si>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</si>
  <si>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</si>
  <si>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</si>
  <si>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</si>
  <si>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</si>
  <si>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</si>
  <si>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</si>
  <si>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</si>
  <si>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</si>
  <si>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</si>
  <si>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</si>
  <si>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</si>
  <si>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</si>
  <si>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</si>
  <si>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</si>
  <si>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</si>
  <si>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</si>
  <si>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</si>
  <si>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</si>
  <si>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</si>
  <si>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</si>
  <si>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</si>
  <si>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</si>
  <si>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</si>
  <si>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</si>
  <si>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</si>
  <si>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</si>
  <si>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</si>
  <si>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</si>
  <si>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</si>
  <si>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</si>
  <si>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</si>
  <si>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</si>
  <si>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</si>
  <si>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</si>
  <si>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</si>
  <si>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</si>
  <si>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</si>
  <si>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</si>
  <si>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</si>
  <si>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</si>
  <si>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</si>
  <si>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五戸町</t>
  </si>
  <si>
    <t>法非適用</t>
  </si>
  <si>
    <t>下水道事業</t>
  </si>
  <si>
    <t>農業集落排水</t>
  </si>
  <si>
    <t>F1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</si>
  <si>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</si>
  <si>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</si>
  <si>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</si>
  <si>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</si>
  <si>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</si>
  <si>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</si>
  <si>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</si>
  <si>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</si>
  <si>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</si>
  <si>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</si>
  <si>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</si>
  <si>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</si>
  <si>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</si>
  <si>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農業集落排水事業は類似団体を下回る経営状況にあるといえる。
使用料以外の収入に依存している部分が大きいため、料金水準の適正化、汚水処理コストの削減を行い健全な経営に努める。
平成29年度に策定した「五戸町農業集落排水事業経営戦略」に即した経営改善に取り組んでいく。</t>
    <rPh sb="0" eb="2">
      <t>ノウギョウ</t>
    </rPh>
    <rPh sb="2" eb="4">
      <t>シュウラク</t>
    </rPh>
    <rPh sb="4" eb="6">
      <t>ハイスイ</t>
    </rPh>
    <rPh sb="6" eb="8">
      <t>ジギョウ</t>
    </rPh>
    <rPh sb="9" eb="11">
      <t>ルイジ</t>
    </rPh>
    <rPh sb="11" eb="13">
      <t>ダンタイ</t>
    </rPh>
    <rPh sb="14" eb="16">
      <t>シタマワ</t>
    </rPh>
    <rPh sb="17" eb="19">
      <t>ケイエイ</t>
    </rPh>
    <rPh sb="19" eb="21">
      <t>ジョウキョウ</t>
    </rPh>
    <rPh sb="30" eb="33">
      <t>シヨウリョウ</t>
    </rPh>
    <rPh sb="33" eb="35">
      <t>イガイ</t>
    </rPh>
    <rPh sb="36" eb="38">
      <t>シュウニュウ</t>
    </rPh>
    <rPh sb="39" eb="41">
      <t>イゾン</t>
    </rPh>
    <rPh sb="45" eb="47">
      <t>ブブン</t>
    </rPh>
    <rPh sb="48" eb="49">
      <t>オオ</t>
    </rPh>
    <rPh sb="74" eb="75">
      <t>オコナ</t>
    </rPh>
    <rPh sb="76" eb="78">
      <t>ケンゼン</t>
    </rPh>
    <rPh sb="79" eb="81">
      <t>ケイエイ</t>
    </rPh>
    <rPh sb="82" eb="83">
      <t>ツト</t>
    </rPh>
    <rPh sb="87" eb="89">
      <t>ヘイセイ</t>
    </rPh>
    <rPh sb="91" eb="92">
      <t>ネン</t>
    </rPh>
    <rPh sb="92" eb="93">
      <t>ド</t>
    </rPh>
    <rPh sb="99" eb="102">
      <t>ゴノヘマチ</t>
    </rPh>
    <rPh sb="102" eb="104">
      <t>ノウギョウ</t>
    </rPh>
    <rPh sb="104" eb="106">
      <t>シュウラク</t>
    </rPh>
    <rPh sb="106" eb="108">
      <t>ハイスイ</t>
    </rPh>
    <rPh sb="108" eb="110">
      <t>ジギョウ</t>
    </rPh>
    <rPh sb="110" eb="112">
      <t>ケイエイ</t>
    </rPh>
    <rPh sb="112" eb="114">
      <t>センリャク</t>
    </rPh>
    <rPh sb="116" eb="117">
      <t>ソク</t>
    </rPh>
    <rPh sb="119" eb="121">
      <t>ケイエイ</t>
    </rPh>
    <rPh sb="121" eb="123">
      <t>カイゼン</t>
    </rPh>
    <rPh sb="124" eb="125">
      <t>ト</t>
    </rPh>
    <rPh sb="126" eb="127">
      <t>ク</t>
    </rPh>
    <phoneticPr fontId="4"/>
  </si>
  <si>
    <t>①100%を下回る赤字経営が続いてるため、料金水準の適正化に努める。
④建設改良に係る事業は終了したものの、接続率が低いため、類似団体よりも高い比率で推移している。
⑤類似団体の平均を下回っている状況が続いており、経費を使用料以外の収入（一般会計繰入金）に依存している。
⑥有収水量1㎥にかかる汚水処理原価は、類似団体平均を上回っており、汚水処理コストの削減や、接続率の向上によって、経営改善に努める。
⑦類似団体を下回っているので、適切な施設稼働規模になるよう努める。
⑧70%前後の数値で推移しており、類似団体を下回っている。
以上のことから、類似団体を下回る経営状況にあるため、料金水準の適正化、汚水処理コストの削減、接続率の向上といった経営改善を図っていく。</t>
    <rPh sb="6" eb="8">
      <t>シタマワ</t>
    </rPh>
    <rPh sb="9" eb="11">
      <t>アカジ</t>
    </rPh>
    <rPh sb="11" eb="13">
      <t>ケイエイ</t>
    </rPh>
    <rPh sb="14" eb="15">
      <t>ツヅ</t>
    </rPh>
    <rPh sb="21" eb="23">
      <t>リョウキン</t>
    </rPh>
    <rPh sb="23" eb="25">
      <t>スイジュン</t>
    </rPh>
    <rPh sb="26" eb="29">
      <t>テキセイカ</t>
    </rPh>
    <rPh sb="30" eb="31">
      <t>ツト</t>
    </rPh>
    <rPh sb="41" eb="42">
      <t>カカ</t>
    </rPh>
    <rPh sb="43" eb="45">
      <t>ジギョウ</t>
    </rPh>
    <rPh sb="72" eb="74">
      <t>ヒリツ</t>
    </rPh>
    <rPh sb="84" eb="86">
      <t>ルイジ</t>
    </rPh>
    <rPh sb="86" eb="88">
      <t>ダンタイ</t>
    </rPh>
    <rPh sb="89" eb="91">
      <t>ヘイキン</t>
    </rPh>
    <rPh sb="92" eb="94">
      <t>シタマワ</t>
    </rPh>
    <rPh sb="98" eb="100">
      <t>ジョウキョウ</t>
    </rPh>
    <rPh sb="101" eb="102">
      <t>ツヅ</t>
    </rPh>
    <rPh sb="107" eb="109">
      <t>ケイヒ</t>
    </rPh>
    <rPh sb="110" eb="113">
      <t>シヨウリョウ</t>
    </rPh>
    <rPh sb="113" eb="115">
      <t>イガイ</t>
    </rPh>
    <rPh sb="116" eb="118">
      <t>シュウニュウ</t>
    </rPh>
    <rPh sb="119" eb="121">
      <t>イッパン</t>
    </rPh>
    <rPh sb="121" eb="123">
      <t>カイケイ</t>
    </rPh>
    <rPh sb="123" eb="125">
      <t>クリイレ</t>
    </rPh>
    <rPh sb="125" eb="126">
      <t>キン</t>
    </rPh>
    <rPh sb="128" eb="130">
      <t>イゾン</t>
    </rPh>
    <rPh sb="137" eb="139">
      <t>ユウシュウ</t>
    </rPh>
    <rPh sb="139" eb="141">
      <t>スイリョウ</t>
    </rPh>
    <rPh sb="147" eb="149">
      <t>オスイ</t>
    </rPh>
    <rPh sb="149" eb="151">
      <t>ショリ</t>
    </rPh>
    <rPh sb="151" eb="153">
      <t>ゲンカ</t>
    </rPh>
    <rPh sb="155" eb="157">
      <t>ルイジ</t>
    </rPh>
    <rPh sb="157" eb="159">
      <t>ダンタイ</t>
    </rPh>
    <rPh sb="159" eb="161">
      <t>ヘイキン</t>
    </rPh>
    <rPh sb="162" eb="164">
      <t>ウワマワ</t>
    </rPh>
    <rPh sb="169" eb="171">
      <t>オスイ</t>
    </rPh>
    <rPh sb="171" eb="173">
      <t>ショリ</t>
    </rPh>
    <rPh sb="177" eb="179">
      <t>サクゲン</t>
    </rPh>
    <rPh sb="181" eb="183">
      <t>セツゾク</t>
    </rPh>
    <rPh sb="183" eb="184">
      <t>リツ</t>
    </rPh>
    <rPh sb="185" eb="187">
      <t>コウジョウ</t>
    </rPh>
    <rPh sb="192" eb="194">
      <t>ケイエイ</t>
    </rPh>
    <rPh sb="194" eb="196">
      <t>カイゼン</t>
    </rPh>
    <rPh sb="197" eb="198">
      <t>ツト</t>
    </rPh>
    <rPh sb="203" eb="205">
      <t>ルイジ</t>
    </rPh>
    <rPh sb="205" eb="207">
      <t>ダンタイ</t>
    </rPh>
    <rPh sb="208" eb="210">
      <t>シタマワ</t>
    </rPh>
    <rPh sb="217" eb="219">
      <t>テキセツ</t>
    </rPh>
    <rPh sb="220" eb="222">
      <t>シセツ</t>
    </rPh>
    <rPh sb="222" eb="224">
      <t>カドウ</t>
    </rPh>
    <rPh sb="224" eb="226">
      <t>キボ</t>
    </rPh>
    <rPh sb="231" eb="232">
      <t>ツト</t>
    </rPh>
    <rPh sb="240" eb="242">
      <t>ゼンゴ</t>
    </rPh>
    <rPh sb="243" eb="245">
      <t>スウチ</t>
    </rPh>
    <rPh sb="246" eb="248">
      <t>スイイ</t>
    </rPh>
    <rPh sb="253" eb="255">
      <t>ルイジ</t>
    </rPh>
    <rPh sb="255" eb="257">
      <t>ダンタイ</t>
    </rPh>
    <rPh sb="258" eb="260">
      <t>シタマワ</t>
    </rPh>
    <rPh sb="266" eb="268">
      <t>イジョウ</t>
    </rPh>
    <rPh sb="274" eb="276">
      <t>ルイジ</t>
    </rPh>
    <rPh sb="276" eb="278">
      <t>ダンタイ</t>
    </rPh>
    <rPh sb="279" eb="281">
      <t>シタマワ</t>
    </rPh>
    <rPh sb="292" eb="294">
      <t>リョウキン</t>
    </rPh>
    <rPh sb="294" eb="296">
      <t>スイジュン</t>
    </rPh>
    <rPh sb="297" eb="300">
      <t>テキセイカ</t>
    </rPh>
    <rPh sb="301" eb="303">
      <t>オスイ</t>
    </rPh>
    <rPh sb="303" eb="305">
      <t>ショリ</t>
    </rPh>
    <rPh sb="309" eb="311">
      <t>サクゲン</t>
    </rPh>
    <rPh sb="312" eb="314">
      <t>セツゾク</t>
    </rPh>
    <rPh sb="314" eb="315">
      <t>リツ</t>
    </rPh>
    <rPh sb="316" eb="318">
      <t>コウジョウ</t>
    </rPh>
    <rPh sb="322" eb="324">
      <t>ケイエイ</t>
    </rPh>
    <rPh sb="324" eb="326">
      <t>カイゼン</t>
    </rPh>
    <rPh sb="327" eb="328">
      <t>ハカ</t>
    </rPh>
    <phoneticPr fontId="4"/>
  </si>
  <si>
    <t>③類似団体と下回っている。
農業集落排水の管渠については、法定耐用年数（50年）が経過するまで、期間があるため、計画的な更新が必要な時期は未定である。</t>
    <rPh sb="1" eb="3">
      <t>ルイジ</t>
    </rPh>
    <rPh sb="3" eb="5">
      <t>ダンタイ</t>
    </rPh>
    <rPh sb="6" eb="8">
      <t>シタマワ</t>
    </rPh>
    <rPh sb="14" eb="16">
      <t>ノウギョウ</t>
    </rPh>
    <rPh sb="16" eb="18">
      <t>シュウラク</t>
    </rPh>
    <rPh sb="18" eb="20">
      <t>ハイスイ</t>
    </rPh>
    <rPh sb="21" eb="23">
      <t>カンキョ</t>
    </rPh>
    <rPh sb="29" eb="31">
      <t>ホウテイ</t>
    </rPh>
    <rPh sb="31" eb="33">
      <t>タイヨウ</t>
    </rPh>
    <rPh sb="33" eb="35">
      <t>ネンスウ</t>
    </rPh>
    <rPh sb="38" eb="39">
      <t>ネン</t>
    </rPh>
    <rPh sb="41" eb="43">
      <t>ケイカ</t>
    </rPh>
    <rPh sb="48" eb="50">
      <t>キカン</t>
    </rPh>
    <rPh sb="56" eb="59">
      <t>ケイカクテキ</t>
    </rPh>
    <rPh sb="60" eb="62">
      <t>コウシン</t>
    </rPh>
    <rPh sb="63" eb="65">
      <t>ヒツヨウ</t>
    </rPh>
    <rPh sb="66" eb="68">
      <t>ジキ</t>
    </rPh>
    <rPh sb="69" eb="71">
      <t>ミテイ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</si>
</sst>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33-410A-99A5-9E7944A3D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0.44</c:v>
                </c:pt>
                <c:pt idx="2">
                  <c:v>0.04</c:v>
                </c:pt>
                <c:pt idx="3">
                  <c:v>0.02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33-410A-99A5-9E7944A3D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42.63</c:v>
                </c:pt>
                <c:pt idx="1">
                  <c:v>42.63</c:v>
                </c:pt>
                <c:pt idx="2">
                  <c:v>42.63</c:v>
                </c:pt>
                <c:pt idx="3">
                  <c:v>42.63</c:v>
                </c:pt>
                <c:pt idx="4">
                  <c:v>42.63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D-48C8-9416-2E8C5E2E2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56</c:v>
                </c:pt>
                <c:pt idx="1">
                  <c:v>56.01</c:v>
                </c:pt>
                <c:pt idx="2">
                  <c:v>56.72</c:v>
                </c:pt>
                <c:pt idx="3">
                  <c:v>54.06</c:v>
                </c:pt>
                <c:pt idx="4">
                  <c:v>55.26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6D-48C8-9416-2E8C5E2E2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70.98</c:v>
                </c:pt>
                <c:pt idx="1">
                  <c:v>71.23</c:v>
                </c:pt>
                <c:pt idx="2">
                  <c:v>71.150000000000006</c:v>
                </c:pt>
                <c:pt idx="3">
                  <c:v>71</c:v>
                </c:pt>
                <c:pt idx="4">
                  <c:v>70.69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C9-47BE-AE13-CBD56D32F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89.51</c:v>
                </c:pt>
                <c:pt idx="1">
                  <c:v>89.77</c:v>
                </c:pt>
                <c:pt idx="2">
                  <c:v>90.04</c:v>
                </c:pt>
                <c:pt idx="3">
                  <c:v>90.11</c:v>
                </c:pt>
                <c:pt idx="4">
                  <c:v>90.52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C9-47BE-AE13-CBD56D32F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52.96</c:v>
                </c:pt>
                <c:pt idx="1">
                  <c:v>53.14</c:v>
                </c:pt>
                <c:pt idx="2">
                  <c:v>50.7</c:v>
                </c:pt>
                <c:pt idx="3">
                  <c:v>49.91</c:v>
                </c:pt>
                <c:pt idx="4">
                  <c:v>52.29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B3-4F21-8AD9-EE1DC6965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B3-4F21-8AD9-EE1DC6965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FB-44CD-BD41-693636B90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FB-44CD-BD41-693636B90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BF-40EF-936C-D5A27A892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BF-40EF-936C-D5A27A892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C8-44D6-B3AE-5EE430428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C8-44D6-B3AE-5EE430428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58-4E19-B58E-374548F82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58-4E19-B58E-374548F82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1783.02</c:v>
                </c:pt>
                <c:pt idx="1">
                  <c:v>1612.27</c:v>
                </c:pt>
                <c:pt idx="2">
                  <c:v>1600.06</c:v>
                </c:pt>
                <c:pt idx="3">
                  <c:v>1339.46</c:v>
                </c:pt>
                <c:pt idx="4">
                  <c:v>1182.81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01-47D7-8692-12B820F4B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685.34</c:v>
                </c:pt>
                <c:pt idx="1">
                  <c:v>684.74</c:v>
                </c:pt>
                <c:pt idx="2">
                  <c:v>654.91999999999996</c:v>
                </c:pt>
                <c:pt idx="3">
                  <c:v>654.71</c:v>
                </c:pt>
                <c:pt idx="4">
                  <c:v>783.8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01-47D7-8692-12B820F4B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32.450000000000003</c:v>
                </c:pt>
                <c:pt idx="1">
                  <c:v>31.97</c:v>
                </c:pt>
                <c:pt idx="2">
                  <c:v>32.01</c:v>
                </c:pt>
                <c:pt idx="3">
                  <c:v>28.83</c:v>
                </c:pt>
                <c:pt idx="4">
                  <c:v>31.31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3-4E16-B4C2-A3A0B552E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59.83</c:v>
                </c:pt>
                <c:pt idx="1">
                  <c:v>65.33</c:v>
                </c:pt>
                <c:pt idx="2">
                  <c:v>65.39</c:v>
                </c:pt>
                <c:pt idx="3">
                  <c:v>65.37</c:v>
                </c:pt>
                <c:pt idx="4">
                  <c:v>68.11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93-4E16-B4C2-A3A0B552E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413.6</c:v>
                </c:pt>
                <c:pt idx="1">
                  <c:v>421.6</c:v>
                </c:pt>
                <c:pt idx="2">
                  <c:v>422.33</c:v>
                </c:pt>
                <c:pt idx="3">
                  <c:v>472.97</c:v>
                </c:pt>
                <c:pt idx="4">
                  <c:v>451.35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EC-4564-BF6C-6D4ABBE9E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246.66</c:v>
                </c:pt>
                <c:pt idx="1">
                  <c:v>227.43</c:v>
                </c:pt>
                <c:pt idx="2">
                  <c:v>230.88</c:v>
                </c:pt>
                <c:pt idx="3">
                  <c:v>228.99</c:v>
                </c:pt>
                <c:pt idx="4">
                  <c:v>222.41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EC-4564-BF6C-6D4ABBE9E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【832.52】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【253.04】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U40" zoomScaleNormal="100" workbookViewId="0">
      <selection activeCell="BL64" sqref="BL64:BZ6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青森県　五戸町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農業集落排水</v>
      </c>
      <c r="Q8" s="72"/>
      <c r="R8" s="72"/>
      <c r="S8" s="72"/>
      <c r="T8" s="72"/>
      <c r="U8" s="72"/>
      <c r="V8" s="72"/>
      <c r="W8" s="72" t="str">
        <f>データ!L6</f>
        <v>F1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16679</v>
      </c>
      <c r="AM8" s="69"/>
      <c r="AN8" s="69"/>
      <c r="AO8" s="69"/>
      <c r="AP8" s="69"/>
      <c r="AQ8" s="69"/>
      <c r="AR8" s="69"/>
      <c r="AS8" s="69"/>
      <c r="AT8" s="68">
        <f>データ!T6</f>
        <v>177.67</v>
      </c>
      <c r="AU8" s="68"/>
      <c r="AV8" s="68"/>
      <c r="AW8" s="68"/>
      <c r="AX8" s="68"/>
      <c r="AY8" s="68"/>
      <c r="AZ8" s="68"/>
      <c r="BA8" s="68"/>
      <c r="BB8" s="68">
        <f>データ!U6</f>
        <v>93.88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16.53</v>
      </c>
      <c r="Q10" s="68"/>
      <c r="R10" s="68"/>
      <c r="S10" s="68"/>
      <c r="T10" s="68"/>
      <c r="U10" s="68"/>
      <c r="V10" s="68"/>
      <c r="W10" s="68">
        <f>データ!Q6</f>
        <v>95.52</v>
      </c>
      <c r="X10" s="68"/>
      <c r="Y10" s="68"/>
      <c r="Z10" s="68"/>
      <c r="AA10" s="68"/>
      <c r="AB10" s="68"/>
      <c r="AC10" s="68"/>
      <c r="AD10" s="69">
        <f>データ!R6</f>
        <v>2860</v>
      </c>
      <c r="AE10" s="69"/>
      <c r="AF10" s="69"/>
      <c r="AG10" s="69"/>
      <c r="AH10" s="69"/>
      <c r="AI10" s="69"/>
      <c r="AJ10" s="69"/>
      <c r="AK10" s="2"/>
      <c r="AL10" s="69">
        <f>データ!V6</f>
        <v>2740</v>
      </c>
      <c r="AM10" s="69"/>
      <c r="AN10" s="69"/>
      <c r="AO10" s="69"/>
      <c r="AP10" s="69"/>
      <c r="AQ10" s="69"/>
      <c r="AR10" s="69"/>
      <c r="AS10" s="69"/>
      <c r="AT10" s="68">
        <f>データ!W6</f>
        <v>2.69</v>
      </c>
      <c r="AU10" s="68"/>
      <c r="AV10" s="68"/>
      <c r="AW10" s="68"/>
      <c r="AX10" s="68"/>
      <c r="AY10" s="68"/>
      <c r="AZ10" s="68"/>
      <c r="BA10" s="68"/>
      <c r="BB10" s="68">
        <f>データ!X6</f>
        <v>1018.59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116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117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115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【832.52】</v>
      </c>
      <c r="I86" s="26" t="str">
        <f>データ!CA6</f>
        <v>【60.94】</v>
      </c>
      <c r="J86" s="26" t="str">
        <f>データ!CL6</f>
        <v>【253.04】</v>
      </c>
      <c r="K86" s="26" t="str">
        <f>データ!CW6</f>
        <v>【54.84】</v>
      </c>
      <c r="L86" s="26" t="str">
        <f>データ!DH6</f>
        <v>【86.60】</v>
      </c>
      <c r="M86" s="26" t="s">
        <v>43</v>
      </c>
      <c r="N86" s="26" t="s">
        <v>43</v>
      </c>
      <c r="O86" s="26" t="str">
        <f>データ!EO6</f>
        <v>【0.16】</v>
      </c>
    </row>
  </sheetData>
  <sheetProtection algorithmName="SHA-512" hashValue="prIGzNnVVYrwH6VcCCD2aPtBZNgffqD5p4GCRc1pBfAf1Y+AGwKUbF3Tzy57rjL44lUZUc0zjGS24W25+kFvyQ==" saltValue="EaTuyHKMnJ9BIc/fXqdsrw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7" t="s">
        <v>53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54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55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57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58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59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60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61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62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63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64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65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66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67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2020</v>
      </c>
      <c r="C6" s="33">
        <f t="shared" ref="C6:X6" si="3">C7</f>
        <v>24422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青森県　五戸町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F1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16.53</v>
      </c>
      <c r="Q6" s="34">
        <f t="shared" si="3"/>
        <v>95.52</v>
      </c>
      <c r="R6" s="34">
        <f t="shared" si="3"/>
        <v>2860</v>
      </c>
      <c r="S6" s="34">
        <f t="shared" si="3"/>
        <v>16679</v>
      </c>
      <c r="T6" s="34">
        <f t="shared" si="3"/>
        <v>177.67</v>
      </c>
      <c r="U6" s="34">
        <f t="shared" si="3"/>
        <v>93.88</v>
      </c>
      <c r="V6" s="34">
        <f t="shared" si="3"/>
        <v>2740</v>
      </c>
      <c r="W6" s="34">
        <f t="shared" si="3"/>
        <v>2.69</v>
      </c>
      <c r="X6" s="34">
        <f t="shared" si="3"/>
        <v>1018.59</v>
      </c>
      <c r="Y6" s="35">
        <f>IF(Y7="",NA(),Y7)</f>
        <v>52.96</v>
      </c>
      <c r="Z6" s="35">
        <f t="shared" ref="Z6:AH6" si="4">IF(Z7="",NA(),Z7)</f>
        <v>53.14</v>
      </c>
      <c r="AA6" s="35">
        <f t="shared" si="4"/>
        <v>50.7</v>
      </c>
      <c r="AB6" s="35">
        <f t="shared" si="4"/>
        <v>49.91</v>
      </c>
      <c r="AC6" s="35">
        <f t="shared" si="4"/>
        <v>52.29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1783.02</v>
      </c>
      <c r="BG6" s="35">
        <f t="shared" ref="BG6:BO6" si="7">IF(BG7="",NA(),BG7)</f>
        <v>1612.27</v>
      </c>
      <c r="BH6" s="35">
        <f t="shared" si="7"/>
        <v>1600.06</v>
      </c>
      <c r="BI6" s="35">
        <f t="shared" si="7"/>
        <v>1339.46</v>
      </c>
      <c r="BJ6" s="35">
        <f t="shared" si="7"/>
        <v>1182.81</v>
      </c>
      <c r="BK6" s="35">
        <f t="shared" si="7"/>
        <v>685.34</v>
      </c>
      <c r="BL6" s="35">
        <f t="shared" si="7"/>
        <v>684.74</v>
      </c>
      <c r="BM6" s="35">
        <f t="shared" si="7"/>
        <v>654.91999999999996</v>
      </c>
      <c r="BN6" s="35">
        <f t="shared" si="7"/>
        <v>654.71</v>
      </c>
      <c r="BO6" s="35">
        <f t="shared" si="7"/>
        <v>783.8</v>
      </c>
      <c r="BP6" s="34" t="str">
        <f>IF(BP7="","",IF(BP7="-","【-】","【"&amp;SUBSTITUTE(TEXT(BP7,"#,##0.00"),"-","△")&amp;"】"))</f>
        <v>【832.52】</v>
      </c>
      <c r="BQ6" s="35">
        <f>IF(BQ7="",NA(),BQ7)</f>
        <v>32.450000000000003</v>
      </c>
      <c r="BR6" s="35">
        <f t="shared" ref="BR6:BZ6" si="8">IF(BR7="",NA(),BR7)</f>
        <v>31.97</v>
      </c>
      <c r="BS6" s="35">
        <f t="shared" si="8"/>
        <v>32.01</v>
      </c>
      <c r="BT6" s="35">
        <f t="shared" si="8"/>
        <v>28.83</v>
      </c>
      <c r="BU6" s="35">
        <f t="shared" si="8"/>
        <v>31.31</v>
      </c>
      <c r="BV6" s="35">
        <f t="shared" si="8"/>
        <v>59.83</v>
      </c>
      <c r="BW6" s="35">
        <f t="shared" si="8"/>
        <v>65.33</v>
      </c>
      <c r="BX6" s="35">
        <f t="shared" si="8"/>
        <v>65.39</v>
      </c>
      <c r="BY6" s="35">
        <f t="shared" si="8"/>
        <v>65.37</v>
      </c>
      <c r="BZ6" s="35">
        <f t="shared" si="8"/>
        <v>68.11</v>
      </c>
      <c r="CA6" s="34" t="str">
        <f>IF(CA7="","",IF(CA7="-","【-】","【"&amp;SUBSTITUTE(TEXT(CA7,"#,##0.00"),"-","△")&amp;"】"))</f>
        <v>【60.94】</v>
      </c>
      <c r="CB6" s="35">
        <f>IF(CB7="",NA(),CB7)</f>
        <v>413.6</v>
      </c>
      <c r="CC6" s="35">
        <f t="shared" ref="CC6:CK6" si="9">IF(CC7="",NA(),CC7)</f>
        <v>421.6</v>
      </c>
      <c r="CD6" s="35">
        <f t="shared" si="9"/>
        <v>422.33</v>
      </c>
      <c r="CE6" s="35">
        <f t="shared" si="9"/>
        <v>472.97</v>
      </c>
      <c r="CF6" s="35">
        <f t="shared" si="9"/>
        <v>451.35</v>
      </c>
      <c r="CG6" s="35">
        <f t="shared" si="9"/>
        <v>246.66</v>
      </c>
      <c r="CH6" s="35">
        <f t="shared" si="9"/>
        <v>227.43</v>
      </c>
      <c r="CI6" s="35">
        <f t="shared" si="9"/>
        <v>230.88</v>
      </c>
      <c r="CJ6" s="35">
        <f t="shared" si="9"/>
        <v>228.99</v>
      </c>
      <c r="CK6" s="35">
        <f t="shared" si="9"/>
        <v>222.41</v>
      </c>
      <c r="CL6" s="34" t="str">
        <f>IF(CL7="","",IF(CL7="-","【-】","【"&amp;SUBSTITUTE(TEXT(CL7,"#,##0.00"),"-","△")&amp;"】"))</f>
        <v>【253.04】</v>
      </c>
      <c r="CM6" s="35">
        <f>IF(CM7="",NA(),CM7)</f>
        <v>42.63</v>
      </c>
      <c r="CN6" s="35">
        <f t="shared" ref="CN6:CV6" si="10">IF(CN7="",NA(),CN7)</f>
        <v>42.63</v>
      </c>
      <c r="CO6" s="35">
        <f t="shared" si="10"/>
        <v>42.63</v>
      </c>
      <c r="CP6" s="35">
        <f t="shared" si="10"/>
        <v>42.63</v>
      </c>
      <c r="CQ6" s="35">
        <f t="shared" si="10"/>
        <v>42.63</v>
      </c>
      <c r="CR6" s="35">
        <f t="shared" si="10"/>
        <v>56</v>
      </c>
      <c r="CS6" s="35">
        <f t="shared" si="10"/>
        <v>56.01</v>
      </c>
      <c r="CT6" s="35">
        <f t="shared" si="10"/>
        <v>56.72</v>
      </c>
      <c r="CU6" s="35">
        <f t="shared" si="10"/>
        <v>54.06</v>
      </c>
      <c r="CV6" s="35">
        <f t="shared" si="10"/>
        <v>55.26</v>
      </c>
      <c r="CW6" s="34" t="str">
        <f>IF(CW7="","",IF(CW7="-","【-】","【"&amp;SUBSTITUTE(TEXT(CW7,"#,##0.00"),"-","△")&amp;"】"))</f>
        <v>【54.84】</v>
      </c>
      <c r="CX6" s="35">
        <f>IF(CX7="",NA(),CX7)</f>
        <v>70.98</v>
      </c>
      <c r="CY6" s="35">
        <f t="shared" ref="CY6:DG6" si="11">IF(CY7="",NA(),CY7)</f>
        <v>71.23</v>
      </c>
      <c r="CZ6" s="35">
        <f t="shared" si="11"/>
        <v>71.150000000000006</v>
      </c>
      <c r="DA6" s="35">
        <f t="shared" si="11"/>
        <v>71</v>
      </c>
      <c r="DB6" s="35">
        <f t="shared" si="11"/>
        <v>70.69</v>
      </c>
      <c r="DC6" s="35">
        <f t="shared" si="11"/>
        <v>89.51</v>
      </c>
      <c r="DD6" s="35">
        <f t="shared" si="11"/>
        <v>89.77</v>
      </c>
      <c r="DE6" s="35">
        <f t="shared" si="11"/>
        <v>90.04</v>
      </c>
      <c r="DF6" s="35">
        <f t="shared" si="11"/>
        <v>90.11</v>
      </c>
      <c r="DG6" s="35">
        <f t="shared" si="11"/>
        <v>90.52</v>
      </c>
      <c r="DH6" s="34" t="str">
        <f>IF(DH7="","",IF(DH7="-","【-】","【"&amp;SUBSTITUTE(TEXT(DH7,"#,##0.00"),"-","△")&amp;"】"))</f>
        <v>【86.60】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0.05</v>
      </c>
      <c r="EK6" s="35">
        <f t="shared" si="14"/>
        <v>0.44</v>
      </c>
      <c r="EL6" s="35">
        <f t="shared" si="14"/>
        <v>0.04</v>
      </c>
      <c r="EM6" s="35">
        <f t="shared" si="14"/>
        <v>0.02</v>
      </c>
      <c r="EN6" s="35">
        <f t="shared" si="14"/>
        <v>0.02</v>
      </c>
      <c r="EO6" s="34" t="str">
        <f>IF(EO7="","",IF(EO7="-","【-】","【"&amp;SUBSTITUTE(TEXT(EO7,"#,##0.00"),"-","△")&amp;"】"))</f>
        <v>【0.16】</v>
      </c>
    </row>
    <row r="7" spans="1:145" s="36" customFormat="1" x14ac:dyDescent="0.15">
      <c r="A7" s="28"/>
      <c r="B7" s="37">
        <v>2020</v>
      </c>
      <c r="C7" s="37">
        <v>24422</v>
      </c>
      <c r="D7" s="37">
        <v>47</v>
      </c>
      <c r="E7" s="37">
        <v>17</v>
      </c>
      <c r="F7" s="37">
        <v>5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16.53</v>
      </c>
      <c r="Q7" s="38">
        <v>95.52</v>
      </c>
      <c r="R7" s="38">
        <v>2860</v>
      </c>
      <c r="S7" s="38">
        <v>16679</v>
      </c>
      <c r="T7" s="38">
        <v>177.67</v>
      </c>
      <c r="U7" s="38">
        <v>93.88</v>
      </c>
      <c r="V7" s="38">
        <v>2740</v>
      </c>
      <c r="W7" s="38">
        <v>2.69</v>
      </c>
      <c r="X7" s="38">
        <v>1018.59</v>
      </c>
      <c r="Y7" s="38">
        <v>52.96</v>
      </c>
      <c r="Z7" s="38">
        <v>53.14</v>
      </c>
      <c r="AA7" s="38">
        <v>50.7</v>
      </c>
      <c r="AB7" s="38">
        <v>49.91</v>
      </c>
      <c r="AC7" s="38">
        <v>52.29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1783.02</v>
      </c>
      <c r="BG7" s="38">
        <v>1612.27</v>
      </c>
      <c r="BH7" s="38">
        <v>1600.06</v>
      </c>
      <c r="BI7" s="38">
        <v>1339.46</v>
      </c>
      <c r="BJ7" s="38">
        <v>1182.81</v>
      </c>
      <c r="BK7" s="38">
        <v>685.34</v>
      </c>
      <c r="BL7" s="38">
        <v>684.74</v>
      </c>
      <c r="BM7" s="38">
        <v>654.91999999999996</v>
      </c>
      <c r="BN7" s="38">
        <v>654.71</v>
      </c>
      <c r="BO7" s="38">
        <v>783.8</v>
      </c>
      <c r="BP7" s="38">
        <v>832.52</v>
      </c>
      <c r="BQ7" s="38">
        <v>32.450000000000003</v>
      </c>
      <c r="BR7" s="38">
        <v>31.97</v>
      </c>
      <c r="BS7" s="38">
        <v>32.01</v>
      </c>
      <c r="BT7" s="38">
        <v>28.83</v>
      </c>
      <c r="BU7" s="38">
        <v>31.31</v>
      </c>
      <c r="BV7" s="38">
        <v>59.83</v>
      </c>
      <c r="BW7" s="38">
        <v>65.33</v>
      </c>
      <c r="BX7" s="38">
        <v>65.39</v>
      </c>
      <c r="BY7" s="38">
        <v>65.37</v>
      </c>
      <c r="BZ7" s="38">
        <v>68.11</v>
      </c>
      <c r="CA7" s="38">
        <v>60.94</v>
      </c>
      <c r="CB7" s="38">
        <v>413.6</v>
      </c>
      <c r="CC7" s="38">
        <v>421.6</v>
      </c>
      <c r="CD7" s="38">
        <v>422.33</v>
      </c>
      <c r="CE7" s="38">
        <v>472.97</v>
      </c>
      <c r="CF7" s="38">
        <v>451.35</v>
      </c>
      <c r="CG7" s="38">
        <v>246.66</v>
      </c>
      <c r="CH7" s="38">
        <v>227.43</v>
      </c>
      <c r="CI7" s="38">
        <v>230.88</v>
      </c>
      <c r="CJ7" s="38">
        <v>228.99</v>
      </c>
      <c r="CK7" s="38">
        <v>222.41</v>
      </c>
      <c r="CL7" s="38">
        <v>253.04</v>
      </c>
      <c r="CM7" s="38">
        <v>42.63</v>
      </c>
      <c r="CN7" s="38">
        <v>42.63</v>
      </c>
      <c r="CO7" s="38">
        <v>42.63</v>
      </c>
      <c r="CP7" s="38">
        <v>42.63</v>
      </c>
      <c r="CQ7" s="38">
        <v>42.63</v>
      </c>
      <c r="CR7" s="38">
        <v>56</v>
      </c>
      <c r="CS7" s="38">
        <v>56.01</v>
      </c>
      <c r="CT7" s="38">
        <v>56.72</v>
      </c>
      <c r="CU7" s="38">
        <v>54.06</v>
      </c>
      <c r="CV7" s="38">
        <v>55.26</v>
      </c>
      <c r="CW7" s="38">
        <v>54.84</v>
      </c>
      <c r="CX7" s="38">
        <v>70.98</v>
      </c>
      <c r="CY7" s="38">
        <v>71.23</v>
      </c>
      <c r="CZ7" s="38">
        <v>71.150000000000006</v>
      </c>
      <c r="DA7" s="38">
        <v>71</v>
      </c>
      <c r="DB7" s="38">
        <v>70.69</v>
      </c>
      <c r="DC7" s="38">
        <v>89.51</v>
      </c>
      <c r="DD7" s="38">
        <v>89.77</v>
      </c>
      <c r="DE7" s="38">
        <v>90.04</v>
      </c>
      <c r="DF7" s="38">
        <v>90.11</v>
      </c>
      <c r="DG7" s="38">
        <v>90.52</v>
      </c>
      <c r="DH7" s="38">
        <v>86.6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0.05</v>
      </c>
      <c r="EK7" s="38">
        <v>0.44</v>
      </c>
      <c r="EL7" s="38">
        <v>0.04</v>
      </c>
      <c r="EM7" s="38">
        <v>0.02</v>
      </c>
      <c r="EN7" s="38">
        <v>0.02</v>
      </c>
      <c r="EO7" s="38">
        <v>0.16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111</v>
      </c>
    </row>
    <row r="13" spans="1:145" x14ac:dyDescent="0.15">
      <c r="B13" t="s">
        <v>112</v>
      </c>
      <c r="C13" t="s">
        <v>112</v>
      </c>
      <c r="D13" t="s">
        <v>112</v>
      </c>
      <c r="E13" t="s">
        <v>113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202op</cp:lastModifiedBy>
  <cp:lastPrinted>2022-01-23T23:36:50Z</cp:lastPrinted>
  <dcterms:created xsi:type="dcterms:W3CDTF">2021-12-03T07:54:28Z</dcterms:created>
  <dcterms:modified xsi:type="dcterms:W3CDTF">2022-02-06T00:47:08Z</dcterms:modified>
  <cp:category/>
</cp:coreProperties>
</file>