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Filesv1\200_財政\1410財政状況資料集（H22～）\R5→R6（R4決算_2022財政状況資料集）\01_令和6年3月末公表（R4_2022決算_R5長利担当）\05_県HPに公開\01_財政状況資料公開用(リネーム後_検収後のファイル)\"/>
    </mc:Choice>
  </mc:AlternateContent>
  <xr:revisionPtr revIDLastSave="0" documentId="13_ncr:1_{F4D18B2B-2637-4BF2-8FC1-4C7FA5E9E8EB}" xr6:coauthVersionLast="47" xr6:coauthVersionMax="47" xr10:uidLastSave="{00000000-0000-0000-0000-000000000000}"/>
  <bookViews>
    <workbookView xWindow="21615" yWindow="-2130" windowWidth="25440" windowHeight="1140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5" i="10" l="1"/>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AM35" i="10"/>
  <c r="C35" i="10"/>
  <c r="AM34" i="10"/>
  <c r="C34" i="10"/>
  <c r="U34" i="10" l="1"/>
  <c r="U35" i="10" s="1"/>
  <c r="U36" i="10"/>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 r="BW34" i="10" l="1"/>
  <c r="BW35" i="10" s="1"/>
  <c r="BW36" i="10" s="1"/>
  <c r="BW37" i="10" s="1"/>
  <c r="BW38" i="10" s="1"/>
  <c r="BW39" i="10" s="1"/>
  <c r="BW40" i="10" s="1"/>
  <c r="CO34" i="10" l="1"/>
</calcChain>
</file>

<file path=xl/sharedStrings.xml><?xml version="1.0" encoding="utf-8"?>
<sst xmlns="http://schemas.openxmlformats.org/spreadsheetml/2006/main" count="1099" uniqueCount="596">
  <si>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</si>
  <si>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</si>
  <si>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</si>
  <si>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</si>
  <si>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</si>
  <si>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</si>
  <si>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</si>
  <si>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</si>
  <si>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</si>
  <si>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</si>
  <si>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</si>
  <si>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</si>
  <si>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</si>
  <si>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</si>
  <si>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</si>
  <si>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</si>
  <si>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</si>
  <si>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</si>
  <si>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</si>
  <si>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</si>
  <si>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</si>
  <si>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</si>
  <si>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</si>
  <si>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</si>
  <si>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</si>
  <si>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</si>
  <si>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</si>
  <si>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</si>
  <si>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</si>
  <si>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</si>
  <si>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</si>
  <si>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</si>
  <si>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</si>
  <si>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</si>
  <si>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</si>
  <si>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</si>
  <si>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</si>
  <si>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</si>
  <si>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</si>
  <si>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</si>
  <si>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</si>
  <si>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</si>
  <si>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</si>
  <si>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</si>
  <si>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</si>
  <si>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</si>
  <si>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</si>
  <si>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</si>
  <si>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</si>
  <si>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</si>
  <si>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</si>
  <si>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</si>
  <si>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</si>
  <si>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(当該欄に積立額が多い上位５基金の基金名を入力して下さい(R04年度末現在))</t>
    <phoneticPr fontId="5"/>
  </si>
  <si>
    <t>(当該欄に積立額が多い上位５基金の基金名を入力して下さい(R04年度末現在))</t>
  </si>
  <si>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</si>
  <si>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</si>
  <si>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</si>
  <si>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</si>
  <si>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</si>
  <si>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</si>
  <si>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</si>
  <si>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</si>
  <si>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</si>
  <si>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</si>
  <si>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</si>
  <si>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</si>
  <si>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</si>
  <si>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</si>
  <si>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</si>
  <si>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</si>
  <si>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</si>
  <si>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</si>
  <si>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</si>
  <si>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</si>
  <si>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</si>
  <si>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</si>
  <si>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</si>
  <si>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</si>
  <si>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</si>
  <si>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</si>
  <si>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</si>
  <si>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</si>
  <si>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</si>
  <si>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</si>
  <si>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</si>
  <si>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</si>
  <si>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</si>
  <si>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</si>
  <si>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Ⅲ－１</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</si>
  <si>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</si>
  <si>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</si>
  <si>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</si>
  <si>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</si>
  <si>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</si>
  <si>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</si>
  <si>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</si>
  <si>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</si>
  <si>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</si>
  <si>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</si>
  <si>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</si>
  <si>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</si>
  <si>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階上町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</si>
  <si>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</si>
  <si>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</si>
  <si>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</si>
  <si>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</si>
  <si>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</si>
  <si>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</si>
  <si>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</si>
  <si>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</si>
  <si>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</si>
  <si>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</si>
  <si>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</si>
  <si>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</si>
  <si>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</si>
  <si>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</si>
  <si>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</si>
  <si>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</si>
  <si>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</si>
  <si>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</si>
  <si>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</si>
  <si>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</si>
  <si>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</si>
  <si>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</si>
  <si>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</si>
  <si>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</si>
  <si>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</si>
  <si>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-3.8</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</si>
  <si>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</si>
  <si>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</si>
  <si>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</si>
  <si>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</si>
  <si>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</si>
  <si>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</si>
  <si>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</si>
  <si>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</si>
  <si>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</si>
  <si>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</si>
  <si>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</si>
  <si>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</si>
  <si>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</si>
  <si>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</si>
  <si>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</si>
  <si>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</si>
  <si>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</si>
  <si>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</si>
  <si>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</si>
  <si>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</si>
  <si>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</si>
  <si>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</si>
  <si>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</si>
  <si>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</si>
  <si>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</si>
  <si>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</si>
  <si>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</si>
  <si>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</si>
  <si>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25"/>
  </si>
  <si>
    <t>うち日本人(％)</t>
    <phoneticPr fontId="5"/>
  </si>
  <si>
    <t>-1.3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</si>
  <si>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</si>
  <si>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</si>
  <si>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</si>
  <si>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</si>
  <si>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</si>
  <si>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</si>
  <si>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</si>
  <si>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</si>
  <si>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</si>
  <si>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</si>
  <si>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</si>
  <si>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</si>
  <si>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</si>
  <si>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</si>
  <si>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</si>
  <si>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</si>
  <si>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</si>
  <si>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</si>
  <si>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</si>
  <si>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</si>
  <si>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</si>
  <si>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</si>
  <si>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</si>
  <si>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</si>
  <si>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</si>
  <si>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</si>
  <si>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</si>
  <si>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</si>
  <si>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</si>
  <si>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</si>
  <si>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</si>
  <si>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</si>
  <si>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</si>
  <si>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</si>
  <si>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</si>
  <si>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</si>
  <si>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</si>
  <si>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</si>
  <si>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</si>
  <si>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</si>
  <si>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</si>
  <si>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</si>
  <si>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</si>
  <si>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</si>
  <si>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</si>
  <si>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</si>
  <si>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</si>
  <si>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</si>
  <si>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</si>
  <si>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</si>
  <si>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</si>
  <si>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</si>
  <si>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</si>
  <si>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</si>
  <si>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</si>
  <si>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</si>
  <si>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</si>
  <si>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</si>
  <si>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</si>
  <si>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</si>
  <si>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</si>
  <si>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</si>
  <si>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</si>
  <si>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青森県階上町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</si>
  <si>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</si>
  <si>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</si>
  <si>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</si>
  <si>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</si>
  <si>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</si>
  <si>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</si>
  <si>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</si>
  <si>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</si>
  <si>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</si>
  <si>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</si>
  <si>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</si>
  <si>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</si>
  <si>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</si>
  <si>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</si>
  <si>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</si>
  <si>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</si>
  <si>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</si>
  <si>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</si>
  <si>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</si>
  <si>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</si>
  <si>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</si>
  <si>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</si>
  <si>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</si>
  <si>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</si>
  <si>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</si>
  <si>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</si>
  <si>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</si>
  <si>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t>
    <phoneticPr fontId="5"/>
  </si>
  <si>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</si>
  <si>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</si>
  <si>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</si>
  <si>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</si>
  <si>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</si>
  <si>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</si>
  <si>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</si>
  <si>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</si>
  <si>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</si>
  <si>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</si>
  <si>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</si>
  <si>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</si>
  <si>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</si>
  <si>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</si>
  <si>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</si>
  <si>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</si>
  <si>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</si>
  <si>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</si>
  <si>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</si>
  <si>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</si>
  <si>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</si>
  <si>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</si>
  <si>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</si>
  <si>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</si>
  <si>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</si>
  <si>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</si>
  <si>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</si>
  <si>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</si>
  <si>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</si>
  <si>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</si>
  <si>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</si>
  <si>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</si>
  <si>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</si>
  <si>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</si>
  <si>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</si>
  <si>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</si>
  <si>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</si>
  <si>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</si>
  <si>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</si>
  <si>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</si>
  <si>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</si>
  <si>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</si>
  <si>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</si>
  <si>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</si>
  <si>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</si>
  <si>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</si>
  <si>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</si>
  <si>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</si>
  <si>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</si>
  <si>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</si>
  <si>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</si>
  <si>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</si>
  <si>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</si>
  <si>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</si>
  <si>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</si>
  <si>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</si>
  <si>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</si>
  <si>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</si>
  <si>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</si>
  <si>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</si>
  <si>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</si>
  <si>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</si>
  <si>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</si>
  <si>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</si>
  <si>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</si>
  <si>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</si>
  <si>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</si>
  <si>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</si>
  <si>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</si>
  <si>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</si>
  <si>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</si>
  <si>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</si>
  <si>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</si>
  <si>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</si>
  <si>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</si>
  <si>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</si>
  <si>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</si>
  <si>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</si>
  <si>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</si>
  <si>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</si>
  <si>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</si>
  <si>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</si>
  <si>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</si>
  <si>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</si>
  <si>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</si>
  <si>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</si>
  <si>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</si>
  <si>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</si>
  <si>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</si>
  <si>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</si>
  <si>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</si>
  <si>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</si>
  <si>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</si>
  <si>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</si>
  <si>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</si>
  <si>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</si>
  <si>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</si>
  <si>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</si>
  <si>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</si>
  <si>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</si>
  <si>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</si>
  <si>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</si>
  <si>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</si>
  <si>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</si>
  <si>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</si>
  <si>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</si>
  <si>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</si>
  <si>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</si>
  <si>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</si>
  <si>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</si>
  <si>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</si>
  <si>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</si>
  <si>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</si>
  <si>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</si>
  <si>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</si>
  <si>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</si>
  <si>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</si>
  <si>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</si>
  <si>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</si>
  <si>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</si>
  <si>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</si>
  <si>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</si>
  <si>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</si>
  <si>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</si>
  <si>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</si>
  <si>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</si>
  <si>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青森県階上町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</si>
  <si>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</si>
  <si>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</si>
  <si>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</si>
  <si>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</si>
  <si>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</si>
  <si>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</si>
  <si>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</si>
  <si>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</si>
  <si>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</si>
  <si>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</si>
  <si>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</si>
  <si>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</si>
  <si>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</si>
  <si>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</si>
  <si>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</si>
  <si>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</si>
  <si>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</si>
  <si>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</si>
  <si>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</si>
  <si>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</si>
  <si>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</si>
  <si>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</si>
  <si>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</si>
  <si>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</si>
  <si>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</si>
  <si>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</si>
  <si>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</si>
  <si>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</si>
  <si>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</si>
  <si>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</si>
  <si>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</si>
  <si>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</si>
  <si>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</si>
  <si>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</si>
  <si>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階上町国民健康保険特別会計</t>
    <phoneticPr fontId="5"/>
  </si>
  <si>
    <t>階上町介護保険特別会計</t>
    <phoneticPr fontId="5"/>
  </si>
  <si>
    <t>階上町後期高齢者医療特別会計</t>
    <phoneticPr fontId="5"/>
  </si>
  <si>
    <t>階上町公共下水道事業特別会計</t>
    <phoneticPr fontId="5"/>
  </si>
  <si>
    <t>法非適用企業</t>
    <phoneticPr fontId="5"/>
  </si>
  <si>
    <t>階上町漁業集落排水事業特別会計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</si>
  <si>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</si>
  <si>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</si>
  <si>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</si>
  <si>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</si>
  <si>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</si>
  <si>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</si>
  <si>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</si>
  <si>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</si>
  <si>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</si>
  <si>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</si>
  <si>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</si>
  <si>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</si>
  <si>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</si>
  <si>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</si>
  <si>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</si>
  <si>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</si>
  <si>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</si>
  <si>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</si>
  <si>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</si>
  <si>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</si>
  <si>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</si>
  <si>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</si>
  <si>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</si>
  <si>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</si>
  <si>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</si>
  <si>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</si>
  <si>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</si>
  <si>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</si>
  <si>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</si>
  <si>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</si>
  <si>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</si>
  <si>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</si>
  <si>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</si>
  <si>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</si>
  <si>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</si>
  <si>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</si>
  <si>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</si>
  <si>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</si>
  <si>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</si>
  <si>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</si>
  <si>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</si>
  <si>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</si>
  <si>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</si>
  <si>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</si>
  <si>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</si>
  <si>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</si>
  <si>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</si>
  <si>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</si>
  <si>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</si>
  <si>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</si>
  <si>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</si>
  <si>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</si>
  <si>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</si>
  <si>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</si>
  <si>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</si>
  <si>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</si>
  <si>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</si>
  <si>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</si>
  <si>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</si>
  <si>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</si>
  <si>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</si>
  <si>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</si>
  <si>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</si>
  <si>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階上町漁業集落排水事業特別会計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</si>
  <si>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</si>
  <si>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</si>
  <si>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</si>
  <si>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</si>
  <si>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</si>
  <si>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</si>
  <si>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</si>
  <si>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</si>
  <si>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</si>
  <si>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</si>
  <si>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</si>
  <si>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</si>
  <si>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</si>
  <si>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</si>
  <si>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</si>
  <si>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</si>
  <si>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</si>
  <si>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</si>
  <si>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</si>
  <si>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</si>
  <si>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</si>
  <si>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</si>
  <si>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</si>
  <si>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</si>
  <si>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</si>
  <si>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</si>
  <si>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</si>
  <si>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</si>
  <si>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</si>
  <si>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</si>
  <si>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</si>
  <si>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</si>
  <si>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</si>
  <si>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</si>
  <si>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</si>
  <si>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</si>
  <si>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</si>
  <si>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</si>
  <si>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</si>
  <si>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</si>
  <si>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</si>
  <si>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</si>
  <si>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</si>
  <si>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</si>
  <si>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</si>
  <si>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</si>
  <si>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</si>
  <si>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</si>
  <si>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</si>
  <si>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</si>
  <si>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</si>
  <si>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</si>
  <si>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</si>
  <si>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</si>
  <si>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</si>
  <si>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</si>
  <si>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</si>
  <si>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</si>
  <si>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</si>
  <si>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</si>
  <si>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</si>
  <si>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</si>
  <si>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</si>
  <si>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</si>
  <si>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</si>
  <si>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</si>
  <si>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</si>
  <si>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</si>
  <si>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</si>
  <si>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</si>
  <si>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</si>
  <si>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</si>
  <si>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</si>
  <si>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</si>
  <si>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</si>
  <si>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</si>
  <si>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</si>
  <si>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</si>
  <si>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</si>
  <si>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</si>
  <si>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</si>
  <si>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</si>
  <si>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</si>
  <si>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</si>
  <si>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</si>
  <si>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</si>
  <si>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3.38</t>
  </si>
  <si>
    <t>▲ 6.11</t>
  </si>
  <si>
    <t>一般会計</t>
  </si>
  <si>
    <t>階上町国民健康保険特別会計</t>
  </si>
  <si>
    <t>階上町介護保険特別会計</t>
  </si>
  <si>
    <t>階上町後期高齢者医療特別会計</t>
  </si>
  <si>
    <t>階上町公共下水道事業特別会計</t>
  </si>
  <si>
    <t>階上町漁業集落排水事業特別会計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</si>
  <si>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</si>
  <si>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</si>
  <si>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</si>
  <si>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</si>
  <si>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</si>
  <si>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</si>
  <si>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</si>
  <si>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</si>
  <si>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</si>
  <si>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八戸圏域水道企業団</t>
    <rPh sb="0" eb="2">
      <t>ハチノヘ</t>
    </rPh>
    <rPh sb="2" eb="3">
      <t>ケン</t>
    </rPh>
    <rPh sb="3" eb="4">
      <t>イキ</t>
    </rPh>
    <rPh sb="4" eb="6">
      <t>スイドウ</t>
    </rPh>
    <rPh sb="6" eb="8">
      <t>キギョウ</t>
    </rPh>
    <rPh sb="8" eb="9">
      <t>ダン</t>
    </rPh>
    <phoneticPr fontId="2"/>
  </si>
  <si>
    <t>八戸地域広域市町村圏事務組合</t>
    <rPh sb="0" eb="2">
      <t>ハチノヘ</t>
    </rPh>
    <rPh sb="2" eb="4">
      <t>チイキ</t>
    </rPh>
    <rPh sb="4" eb="6">
      <t>コウイキ</t>
    </rPh>
    <rPh sb="6" eb="9">
      <t>シチョウソン</t>
    </rPh>
    <rPh sb="9" eb="10">
      <t>ケン</t>
    </rPh>
    <rPh sb="10" eb="12">
      <t>ジム</t>
    </rPh>
    <rPh sb="12" eb="14">
      <t>クミアイ</t>
    </rPh>
    <phoneticPr fontId="2"/>
  </si>
  <si>
    <t>青森県交通災害共済組合</t>
    <rPh sb="0" eb="3">
      <t>アオモリケン</t>
    </rPh>
    <rPh sb="3" eb="5">
      <t>コウツウ</t>
    </rPh>
    <rPh sb="5" eb="7">
      <t>サイガイ</t>
    </rPh>
    <rPh sb="7" eb="9">
      <t>キョウサイ</t>
    </rPh>
    <rPh sb="9" eb="11">
      <t>クミアイ</t>
    </rPh>
    <phoneticPr fontId="2"/>
  </si>
  <si>
    <t>青森県市町村職員退職手当組合</t>
    <rPh sb="0" eb="3">
      <t>アオモリケン</t>
    </rPh>
    <rPh sb="3" eb="6">
      <t>シチョウソン</t>
    </rPh>
    <rPh sb="6" eb="8">
      <t>ショクイン</t>
    </rPh>
    <rPh sb="8" eb="10">
      <t>タイショク</t>
    </rPh>
    <rPh sb="10" eb="12">
      <t>テアテ</t>
    </rPh>
    <rPh sb="12" eb="14">
      <t>クミアイ</t>
    </rPh>
    <phoneticPr fontId="2"/>
  </si>
  <si>
    <t>青森県市町村総合事務組合</t>
    <rPh sb="0" eb="3">
      <t>アオモリケン</t>
    </rPh>
    <rPh sb="3" eb="6">
      <t>シチョウソン</t>
    </rPh>
    <rPh sb="6" eb="8">
      <t>ソウゴウ</t>
    </rPh>
    <rPh sb="8" eb="10">
      <t>ジム</t>
    </rPh>
    <rPh sb="10" eb="12">
      <t>クミアイ</t>
    </rPh>
    <phoneticPr fontId="2"/>
  </si>
  <si>
    <t>青森県後期高齢者医療広域連合（一般会計）</t>
    <rPh sb="0" eb="3">
      <t>アオモリケン</t>
    </rPh>
    <rPh sb="3" eb="5">
      <t>コウキ</t>
    </rPh>
    <rPh sb="5" eb="8">
      <t>コウレイシャ</t>
    </rPh>
    <rPh sb="8" eb="10">
      <t>イリョウ</t>
    </rPh>
    <rPh sb="10" eb="12">
      <t>コウイキ</t>
    </rPh>
    <rPh sb="12" eb="14">
      <t>レンゴウ</t>
    </rPh>
    <rPh sb="15" eb="17">
      <t>イッパン</t>
    </rPh>
    <rPh sb="17" eb="19">
      <t>カイケイ</t>
    </rPh>
    <phoneticPr fontId="2"/>
  </si>
  <si>
    <t>青森県後期高齢者医療広域連合（特別会計）</t>
    <rPh sb="0" eb="3">
      <t>アオモリケン</t>
    </rPh>
    <rPh sb="3" eb="5">
      <t>コウキ</t>
    </rPh>
    <rPh sb="5" eb="8">
      <t>コウレイシャ</t>
    </rPh>
    <rPh sb="8" eb="10">
      <t>イリョウ</t>
    </rPh>
    <rPh sb="10" eb="12">
      <t>コウイキ</t>
    </rPh>
    <rPh sb="12" eb="14">
      <t>レンゴウ</t>
    </rPh>
    <rPh sb="15" eb="17">
      <t>トクベツ</t>
    </rPh>
    <rPh sb="17" eb="19">
      <t>カイケイ</t>
    </rPh>
    <phoneticPr fontId="2"/>
  </si>
  <si>
    <t>はしかみふるさとラボ</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</si>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</sst>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40" xfId="11" applyNumberFormat="1" applyFon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108252</c:v>
                </c:pt>
                <c:pt idx="1">
                  <c:v>93492</c:v>
                </c:pt>
                <c:pt idx="2">
                  <c:v>94796</c:v>
                </c:pt>
                <c:pt idx="3">
                  <c:v>85942</c:v>
                </c:pt>
                <c:pt idx="4">
                  <c:v>95007</c:v>
                </c:pt>
              </c:numCache>
            </c:numRef>
          </c:val>
          <c:smooth val="0"/>
          <c:extLst>
            <c:ext xmlns:c16="http://schemas.microsoft.com/office/drawing/2014/chart" uri="{C3380CC4-5D6E-409C-BE32-E72D297353CC}">
              <c16:uniqueId val="{00000000-B1A5-41A1-9BDF-ED94073F20A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27256</c:v>
                </c:pt>
                <c:pt idx="1">
                  <c:v>29656</c:v>
                </c:pt>
                <c:pt idx="2">
                  <c:v>75399</c:v>
                </c:pt>
                <c:pt idx="3">
                  <c:v>35113</c:v>
                </c:pt>
                <c:pt idx="4">
                  <c:v>39923</c:v>
                </c:pt>
              </c:numCache>
            </c:numRef>
          </c:val>
          <c:smooth val="0"/>
          <c:extLst>
            <c:ext xmlns:c16="http://schemas.microsoft.com/office/drawing/2014/chart" uri="{C3380CC4-5D6E-409C-BE32-E72D297353CC}">
              <c16:uniqueId val="{00000001-B1A5-41A1-9BDF-ED94073F20A0}"/>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8.9499999999999993</c:v>
                </c:pt>
                <c:pt idx="1">
                  <c:v>9.0399999999999991</c:v>
                </c:pt>
                <c:pt idx="2">
                  <c:v>6.2</c:v>
                </c:pt>
                <c:pt idx="3">
                  <c:v>6.91</c:v>
                </c:pt>
                <c:pt idx="4">
                  <c:v>7.58</c:v>
                </c:pt>
              </c:numCache>
            </c:numRef>
          </c:val>
          <c:extLst>
            <c:ext xmlns:c16="http://schemas.microsoft.com/office/drawing/2014/chart" uri="{C3380CC4-5D6E-409C-BE32-E72D297353CC}">
              <c16:uniqueId val="{00000000-7A24-408B-B121-1172CF3C639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47.82</c:v>
                </c:pt>
                <c:pt idx="1">
                  <c:v>48.39</c:v>
                </c:pt>
                <c:pt idx="2">
                  <c:v>57.38</c:v>
                </c:pt>
                <c:pt idx="3">
                  <c:v>61.71</c:v>
                </c:pt>
                <c:pt idx="4">
                  <c:v>73.180000000000007</c:v>
                </c:pt>
              </c:numCache>
            </c:numRef>
          </c:val>
          <c:extLst>
            <c:ext xmlns:c16="http://schemas.microsoft.com/office/drawing/2014/chart" uri="{C3380CC4-5D6E-409C-BE32-E72D297353CC}">
              <c16:uniqueId val="{00000001-7A24-408B-B121-1172CF3C639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-3.38</c:v>
                </c:pt>
                <c:pt idx="1">
                  <c:v>-6.11</c:v>
                </c:pt>
                <c:pt idx="2">
                  <c:v>2.63</c:v>
                </c:pt>
                <c:pt idx="3">
                  <c:v>5.25</c:v>
                </c:pt>
                <c:pt idx="4">
                  <c:v>6.76</c:v>
                </c:pt>
              </c:numCache>
            </c:numRef>
          </c:val>
          <c:smooth val="0"/>
          <c:extLst>
            <c:ext xmlns:c16="http://schemas.microsoft.com/office/drawing/2014/chart" uri="{C3380CC4-5D6E-409C-BE32-E72D297353CC}">
              <c16:uniqueId val="{00000002-7A24-408B-B121-1172CF3C639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F650-4679-A797-9CBF6B2FCCB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650-4679-A797-9CBF6B2FCCB2}"/>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F650-4679-A797-9CBF6B2FCCB2}"/>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F650-4679-A797-9CBF6B2FCCB2}"/>
            </c:ext>
          </c:extLst>
        </c:ser>
        <c:ser>
          <c:idx val="4"/>
          <c:order val="4"/>
          <c:tx>
            <c:strRef>
              <c:f>データシート!$A$31</c:f>
              <c:strCache>
                <c:ptCount val="1"/>
                <c:pt idx="0">
                  <c:v>階上町漁業集落排水事業特別会計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0.03</c:v>
                </c:pt>
                <c:pt idx="2">
                  <c:v>#N/A</c:v>
                </c:pt>
                <c:pt idx="3">
                  <c:v>0.03</c:v>
                </c:pt>
                <c:pt idx="4">
                  <c:v>#N/A</c:v>
                </c:pt>
                <c:pt idx="5">
                  <c:v>0.01</c:v>
                </c:pt>
                <c:pt idx="6">
                  <c:v>#N/A</c:v>
                </c:pt>
                <c:pt idx="7">
                  <c:v>0.01</c:v>
                </c:pt>
                <c:pt idx="8">
                  <c:v>#N/A</c:v>
                </c:pt>
                <c:pt idx="9">
                  <c:v>0.03</c:v>
                </c:pt>
              </c:numCache>
            </c:numRef>
          </c:val>
          <c:extLst>
            <c:ext xmlns:c16="http://schemas.microsoft.com/office/drawing/2014/chart" uri="{C3380CC4-5D6E-409C-BE32-E72D297353CC}">
              <c16:uniqueId val="{00000004-F650-4679-A797-9CBF6B2FCCB2}"/>
            </c:ext>
          </c:extLst>
        </c:ser>
        <c:ser>
          <c:idx val="5"/>
          <c:order val="5"/>
          <c:tx>
            <c:strRef>
              <c:f>データシート!$A$32</c:f>
              <c:strCache>
                <c:ptCount val="1"/>
                <c:pt idx="0">
                  <c:v>階上町公共下水道事業特別会計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0.06</c:v>
                </c:pt>
                <c:pt idx="2">
                  <c:v>#N/A</c:v>
                </c:pt>
                <c:pt idx="3">
                  <c:v>7.0000000000000007E-2</c:v>
                </c:pt>
                <c:pt idx="4">
                  <c:v>#N/A</c:v>
                </c:pt>
                <c:pt idx="5">
                  <c:v>7.0000000000000007E-2</c:v>
                </c:pt>
                <c:pt idx="6">
                  <c:v>#N/A</c:v>
                </c:pt>
                <c:pt idx="7">
                  <c:v>0.04</c:v>
                </c:pt>
                <c:pt idx="8">
                  <c:v>#N/A</c:v>
                </c:pt>
                <c:pt idx="9">
                  <c:v>0.12</c:v>
                </c:pt>
              </c:numCache>
            </c:numRef>
          </c:val>
          <c:extLst>
            <c:ext xmlns:c16="http://schemas.microsoft.com/office/drawing/2014/chart" uri="{C3380CC4-5D6E-409C-BE32-E72D297353CC}">
              <c16:uniqueId val="{00000005-F650-4679-A797-9CBF6B2FCCB2}"/>
            </c:ext>
          </c:extLst>
        </c:ser>
        <c:ser>
          <c:idx val="6"/>
          <c:order val="6"/>
          <c:tx>
            <c:strRef>
              <c:f>データシート!$A$33</c:f>
              <c:strCache>
                <c:ptCount val="1"/>
                <c:pt idx="0">
                  <c:v>階上町後期高齢者医療特別会計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0.01</c:v>
                </c:pt>
                <c:pt idx="2">
                  <c:v>#N/A</c:v>
                </c:pt>
                <c:pt idx="3">
                  <c:v>0.08</c:v>
                </c:pt>
                <c:pt idx="4">
                  <c:v>#N/A</c:v>
                </c:pt>
                <c:pt idx="5">
                  <c:v>0.03</c:v>
                </c:pt>
                <c:pt idx="6">
                  <c:v>#N/A</c:v>
                </c:pt>
                <c:pt idx="7">
                  <c:v>0.15</c:v>
                </c:pt>
                <c:pt idx="8">
                  <c:v>#N/A</c:v>
                </c:pt>
                <c:pt idx="9">
                  <c:v>0.16</c:v>
                </c:pt>
              </c:numCache>
            </c:numRef>
          </c:val>
          <c:extLst>
            <c:ext xmlns:c16="http://schemas.microsoft.com/office/drawing/2014/chart" uri="{C3380CC4-5D6E-409C-BE32-E72D297353CC}">
              <c16:uniqueId val="{00000006-F650-4679-A797-9CBF6B2FCCB2}"/>
            </c:ext>
          </c:extLst>
        </c:ser>
        <c:ser>
          <c:idx val="7"/>
          <c:order val="7"/>
          <c:tx>
            <c:strRef>
              <c:f>データシート!$A$34</c:f>
              <c:strCache>
                <c:ptCount val="1"/>
                <c:pt idx="0">
                  <c:v>階上町介護保険特別会計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0.62</c:v>
                </c:pt>
                <c:pt idx="2">
                  <c:v>#N/A</c:v>
                </c:pt>
                <c:pt idx="3">
                  <c:v>0.43</c:v>
                </c:pt>
                <c:pt idx="4">
                  <c:v>#N/A</c:v>
                </c:pt>
                <c:pt idx="5">
                  <c:v>0.8</c:v>
                </c:pt>
                <c:pt idx="6">
                  <c:v>#N/A</c:v>
                </c:pt>
                <c:pt idx="7">
                  <c:v>0.47</c:v>
                </c:pt>
                <c:pt idx="8">
                  <c:v>#N/A</c:v>
                </c:pt>
                <c:pt idx="9">
                  <c:v>1.07</c:v>
                </c:pt>
              </c:numCache>
            </c:numRef>
          </c:val>
          <c:extLst>
            <c:ext xmlns:c16="http://schemas.microsoft.com/office/drawing/2014/chart" uri="{C3380CC4-5D6E-409C-BE32-E72D297353CC}">
              <c16:uniqueId val="{00000007-F650-4679-A797-9CBF6B2FCCB2}"/>
            </c:ext>
          </c:extLst>
        </c:ser>
        <c:ser>
          <c:idx val="8"/>
          <c:order val="8"/>
          <c:tx>
            <c:strRef>
              <c:f>データシート!$A$35</c:f>
              <c:strCache>
                <c:ptCount val="1"/>
                <c:pt idx="0">
                  <c:v>階上町国民健康保険特別会計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2.62</c:v>
                </c:pt>
                <c:pt idx="2">
                  <c:v>#N/A</c:v>
                </c:pt>
                <c:pt idx="3">
                  <c:v>1.9</c:v>
                </c:pt>
                <c:pt idx="4">
                  <c:v>#N/A</c:v>
                </c:pt>
                <c:pt idx="5">
                  <c:v>2.29</c:v>
                </c:pt>
                <c:pt idx="6">
                  <c:v>#N/A</c:v>
                </c:pt>
                <c:pt idx="7">
                  <c:v>1.68</c:v>
                </c:pt>
                <c:pt idx="8">
                  <c:v>#N/A</c:v>
                </c:pt>
                <c:pt idx="9">
                  <c:v>1.73</c:v>
                </c:pt>
              </c:numCache>
            </c:numRef>
          </c:val>
          <c:extLst>
            <c:ext xmlns:c16="http://schemas.microsoft.com/office/drawing/2014/chart" uri="{C3380CC4-5D6E-409C-BE32-E72D297353CC}">
              <c16:uniqueId val="{00000008-F650-4679-A797-9CBF6B2FCCB2}"/>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8.9499999999999993</c:v>
                </c:pt>
                <c:pt idx="2">
                  <c:v>#N/A</c:v>
                </c:pt>
                <c:pt idx="3">
                  <c:v>9.0399999999999991</c:v>
                </c:pt>
                <c:pt idx="4">
                  <c:v>#N/A</c:v>
                </c:pt>
                <c:pt idx="5">
                  <c:v>6.19</c:v>
                </c:pt>
                <c:pt idx="6">
                  <c:v>#N/A</c:v>
                </c:pt>
                <c:pt idx="7">
                  <c:v>6.91</c:v>
                </c:pt>
                <c:pt idx="8">
                  <c:v>#N/A</c:v>
                </c:pt>
                <c:pt idx="9">
                  <c:v>7.57</c:v>
                </c:pt>
              </c:numCache>
            </c:numRef>
          </c:val>
          <c:extLst>
            <c:ext xmlns:c16="http://schemas.microsoft.com/office/drawing/2014/chart" uri="{C3380CC4-5D6E-409C-BE32-E72D297353CC}">
              <c16:uniqueId val="{00000009-F650-4679-A797-9CBF6B2FCCB2}"/>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595</c:v>
                </c:pt>
                <c:pt idx="5">
                  <c:v>559</c:v>
                </c:pt>
                <c:pt idx="8">
                  <c:v>530</c:v>
                </c:pt>
                <c:pt idx="11">
                  <c:v>498</c:v>
                </c:pt>
                <c:pt idx="14">
                  <c:v>454</c:v>
                </c:pt>
              </c:numCache>
            </c:numRef>
          </c:val>
          <c:extLst>
            <c:ext xmlns:c16="http://schemas.microsoft.com/office/drawing/2014/chart" uri="{C3380CC4-5D6E-409C-BE32-E72D297353CC}">
              <c16:uniqueId val="{00000000-97C1-4858-ABE3-D397D21C7FF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7C1-4858-ABE3-D397D21C7FF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38</c:v>
                </c:pt>
                <c:pt idx="3">
                  <c:v>0</c:v>
                </c:pt>
                <c:pt idx="6">
                  <c:v>0</c:v>
                </c:pt>
                <c:pt idx="9">
                  <c:v>0</c:v>
                </c:pt>
                <c:pt idx="12">
                  <c:v>0</c:v>
                </c:pt>
              </c:numCache>
            </c:numRef>
          </c:val>
          <c:extLst>
            <c:ext xmlns:c16="http://schemas.microsoft.com/office/drawing/2014/chart" uri="{C3380CC4-5D6E-409C-BE32-E72D297353CC}">
              <c16:uniqueId val="{00000002-97C1-4858-ABE3-D397D21C7FF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37</c:v>
                </c:pt>
                <c:pt idx="3">
                  <c:v>35</c:v>
                </c:pt>
                <c:pt idx="6">
                  <c:v>23</c:v>
                </c:pt>
                <c:pt idx="9">
                  <c:v>27</c:v>
                </c:pt>
                <c:pt idx="12">
                  <c:v>29</c:v>
                </c:pt>
              </c:numCache>
            </c:numRef>
          </c:val>
          <c:extLst>
            <c:ext xmlns:c16="http://schemas.microsoft.com/office/drawing/2014/chart" uri="{C3380CC4-5D6E-409C-BE32-E72D297353CC}">
              <c16:uniqueId val="{00000003-97C1-4858-ABE3-D397D21C7FF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115</c:v>
                </c:pt>
                <c:pt idx="3">
                  <c:v>114</c:v>
                </c:pt>
                <c:pt idx="6">
                  <c:v>115</c:v>
                </c:pt>
                <c:pt idx="9">
                  <c:v>120</c:v>
                </c:pt>
                <c:pt idx="12">
                  <c:v>129</c:v>
                </c:pt>
              </c:numCache>
            </c:numRef>
          </c:val>
          <c:extLst>
            <c:ext xmlns:c16="http://schemas.microsoft.com/office/drawing/2014/chart" uri="{C3380CC4-5D6E-409C-BE32-E72D297353CC}">
              <c16:uniqueId val="{00000004-97C1-4858-ABE3-D397D21C7FF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7C1-4858-ABE3-D397D21C7FF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7C1-4858-ABE3-D397D21C7FF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762</c:v>
                </c:pt>
                <c:pt idx="3">
                  <c:v>784</c:v>
                </c:pt>
                <c:pt idx="6">
                  <c:v>761</c:v>
                </c:pt>
                <c:pt idx="9">
                  <c:v>741</c:v>
                </c:pt>
                <c:pt idx="12">
                  <c:v>676</c:v>
                </c:pt>
              </c:numCache>
            </c:numRef>
          </c:val>
          <c:extLst>
            <c:ext xmlns:c16="http://schemas.microsoft.com/office/drawing/2014/chart" uri="{C3380CC4-5D6E-409C-BE32-E72D297353CC}">
              <c16:uniqueId val="{00000007-97C1-4858-ABE3-D397D21C7FFC}"/>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357</c:v>
                </c:pt>
                <c:pt idx="2">
                  <c:v>#N/A</c:v>
                </c:pt>
                <c:pt idx="3">
                  <c:v>#N/A</c:v>
                </c:pt>
                <c:pt idx="4">
                  <c:v>374</c:v>
                </c:pt>
                <c:pt idx="5">
                  <c:v>#N/A</c:v>
                </c:pt>
                <c:pt idx="6">
                  <c:v>#N/A</c:v>
                </c:pt>
                <c:pt idx="7">
                  <c:v>369</c:v>
                </c:pt>
                <c:pt idx="8">
                  <c:v>#N/A</c:v>
                </c:pt>
                <c:pt idx="9">
                  <c:v>#N/A</c:v>
                </c:pt>
                <c:pt idx="10">
                  <c:v>390</c:v>
                </c:pt>
                <c:pt idx="11">
                  <c:v>#N/A</c:v>
                </c:pt>
                <c:pt idx="12">
                  <c:v>#N/A</c:v>
                </c:pt>
                <c:pt idx="13">
                  <c:v>380</c:v>
                </c:pt>
                <c:pt idx="14">
                  <c:v>#N/A</c:v>
                </c:pt>
              </c:numCache>
            </c:numRef>
          </c:val>
          <c:smooth val="0"/>
          <c:extLst>
            <c:ext xmlns:c16="http://schemas.microsoft.com/office/drawing/2014/chart" uri="{C3380CC4-5D6E-409C-BE32-E72D297353CC}">
              <c16:uniqueId val="{00000008-97C1-4858-ABE3-D397D21C7FFC}"/>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5131</c:v>
                </c:pt>
                <c:pt idx="5">
                  <c:v>4853</c:v>
                </c:pt>
                <c:pt idx="8">
                  <c:v>4664</c:v>
                </c:pt>
                <c:pt idx="11">
                  <c:v>4436</c:v>
                </c:pt>
                <c:pt idx="14">
                  <c:v>4236</c:v>
                </c:pt>
              </c:numCache>
            </c:numRef>
          </c:val>
          <c:extLst>
            <c:ext xmlns:c16="http://schemas.microsoft.com/office/drawing/2014/chart" uri="{C3380CC4-5D6E-409C-BE32-E72D297353CC}">
              <c16:uniqueId val="{00000000-7339-42A6-8A68-19E059CBB69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53</c:v>
                </c:pt>
                <c:pt idx="5">
                  <c:v>36</c:v>
                </c:pt>
                <c:pt idx="8">
                  <c:v>25</c:v>
                </c:pt>
                <c:pt idx="11">
                  <c:v>23</c:v>
                </c:pt>
                <c:pt idx="14">
                  <c:v>20</c:v>
                </c:pt>
              </c:numCache>
            </c:numRef>
          </c:val>
          <c:extLst>
            <c:ext xmlns:c16="http://schemas.microsoft.com/office/drawing/2014/chart" uri="{C3380CC4-5D6E-409C-BE32-E72D297353CC}">
              <c16:uniqueId val="{00000001-7339-42A6-8A68-19E059CBB69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2333</c:v>
                </c:pt>
                <c:pt idx="5">
                  <c:v>2438</c:v>
                </c:pt>
                <c:pt idx="8">
                  <c:v>2864</c:v>
                </c:pt>
                <c:pt idx="11">
                  <c:v>3451</c:v>
                </c:pt>
                <c:pt idx="14">
                  <c:v>3912</c:v>
                </c:pt>
              </c:numCache>
            </c:numRef>
          </c:val>
          <c:extLst>
            <c:ext xmlns:c16="http://schemas.microsoft.com/office/drawing/2014/chart" uri="{C3380CC4-5D6E-409C-BE32-E72D297353CC}">
              <c16:uniqueId val="{00000002-7339-42A6-8A68-19E059CBB69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339-42A6-8A68-19E059CBB69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339-42A6-8A68-19E059CBB69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339-42A6-8A68-19E059CBB69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504</c:v>
                </c:pt>
                <c:pt idx="3">
                  <c:v>478</c:v>
                </c:pt>
                <c:pt idx="6">
                  <c:v>464</c:v>
                </c:pt>
                <c:pt idx="9">
                  <c:v>460</c:v>
                </c:pt>
                <c:pt idx="12">
                  <c:v>452</c:v>
                </c:pt>
              </c:numCache>
            </c:numRef>
          </c:val>
          <c:extLst>
            <c:ext xmlns:c16="http://schemas.microsoft.com/office/drawing/2014/chart" uri="{C3380CC4-5D6E-409C-BE32-E72D297353CC}">
              <c16:uniqueId val="{00000006-7339-42A6-8A68-19E059CBB69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264</c:v>
                </c:pt>
                <c:pt idx="3">
                  <c:v>250</c:v>
                </c:pt>
                <c:pt idx="6">
                  <c:v>254</c:v>
                </c:pt>
                <c:pt idx="9">
                  <c:v>261</c:v>
                </c:pt>
                <c:pt idx="12">
                  <c:v>252</c:v>
                </c:pt>
              </c:numCache>
            </c:numRef>
          </c:val>
          <c:extLst>
            <c:ext xmlns:c16="http://schemas.microsoft.com/office/drawing/2014/chart" uri="{C3380CC4-5D6E-409C-BE32-E72D297353CC}">
              <c16:uniqueId val="{00000007-7339-42A6-8A68-19E059CBB69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2024</c:v>
                </c:pt>
                <c:pt idx="3">
                  <c:v>2016</c:v>
                </c:pt>
                <c:pt idx="6">
                  <c:v>1966</c:v>
                </c:pt>
                <c:pt idx="9">
                  <c:v>1915</c:v>
                </c:pt>
                <c:pt idx="12">
                  <c:v>1907</c:v>
                </c:pt>
              </c:numCache>
            </c:numRef>
          </c:val>
          <c:extLst>
            <c:ext xmlns:c16="http://schemas.microsoft.com/office/drawing/2014/chart" uri="{C3380CC4-5D6E-409C-BE32-E72D297353CC}">
              <c16:uniqueId val="{00000008-7339-42A6-8A68-19E059CBB69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7339-42A6-8A68-19E059CBB69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6422</c:v>
                </c:pt>
                <c:pt idx="3">
                  <c:v>5951</c:v>
                </c:pt>
                <c:pt idx="6">
                  <c:v>5715</c:v>
                </c:pt>
                <c:pt idx="9">
                  <c:v>5366</c:v>
                </c:pt>
                <c:pt idx="12">
                  <c:v>4976</c:v>
                </c:pt>
              </c:numCache>
            </c:numRef>
          </c:val>
          <c:extLst>
            <c:ext xmlns:c16="http://schemas.microsoft.com/office/drawing/2014/chart" uri="{C3380CC4-5D6E-409C-BE32-E72D297353CC}">
              <c16:uniqueId val="{0000000A-7339-42A6-8A68-19E059CBB694}"/>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1698</c:v>
                </c:pt>
                <c:pt idx="2">
                  <c:v>#N/A</c:v>
                </c:pt>
                <c:pt idx="3">
                  <c:v>#N/A</c:v>
                </c:pt>
                <c:pt idx="4">
                  <c:v>1368</c:v>
                </c:pt>
                <c:pt idx="5">
                  <c:v>#N/A</c:v>
                </c:pt>
                <c:pt idx="6">
                  <c:v>#N/A</c:v>
                </c:pt>
                <c:pt idx="7">
                  <c:v>846</c:v>
                </c:pt>
                <c:pt idx="8">
                  <c:v>#N/A</c:v>
                </c:pt>
                <c:pt idx="9">
                  <c:v>#N/A</c:v>
                </c:pt>
                <c:pt idx="10">
                  <c:v>92</c:v>
                </c:pt>
                <c:pt idx="11">
                  <c:v>#N/A</c:v>
                </c:pt>
                <c:pt idx="12">
                  <c:v>#N/A</c:v>
                </c:pt>
                <c:pt idx="13">
                  <c:v>0</c:v>
                </c:pt>
                <c:pt idx="14">
                  <c:v>#N/A</c:v>
                </c:pt>
              </c:numCache>
            </c:numRef>
          </c:val>
          <c:smooth val="0"/>
          <c:extLst>
            <c:ext xmlns:c16="http://schemas.microsoft.com/office/drawing/2014/chart" uri="{C3380CC4-5D6E-409C-BE32-E72D297353CC}">
              <c16:uniqueId val="{0000000B-7339-42A6-8A68-19E059CBB694}"/>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2206</c:v>
                </c:pt>
                <c:pt idx="1">
                  <c:v>2527</c:v>
                </c:pt>
                <c:pt idx="2">
                  <c:v>2927</c:v>
                </c:pt>
              </c:numCache>
            </c:numRef>
          </c:val>
          <c:extLst>
            <c:ext xmlns:c16="http://schemas.microsoft.com/office/drawing/2014/chart" uri="{C3380CC4-5D6E-409C-BE32-E72D297353CC}">
              <c16:uniqueId val="{00000000-0A0F-4906-BD55-CB48674D9BD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0</c:v>
                </c:pt>
                <c:pt idx="1">
                  <c:v>200</c:v>
                </c:pt>
                <c:pt idx="2">
                  <c:v>200</c:v>
                </c:pt>
              </c:numCache>
            </c:numRef>
          </c:val>
          <c:extLst>
            <c:ext xmlns:c16="http://schemas.microsoft.com/office/drawing/2014/chart" uri="{C3380CC4-5D6E-409C-BE32-E72D297353CC}">
              <c16:uniqueId val="{00000001-0A0F-4906-BD55-CB48674D9BD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237</c:v>
                </c:pt>
                <c:pt idx="1">
                  <c:v>233</c:v>
                </c:pt>
                <c:pt idx="2">
                  <c:v>247</c:v>
                </c:pt>
              </c:numCache>
            </c:numRef>
          </c:val>
          <c:extLst>
            <c:ext xmlns:c16="http://schemas.microsoft.com/office/drawing/2014/chart" uri="{C3380CC4-5D6E-409C-BE32-E72D297353CC}">
              <c16:uniqueId val="{00000002-0A0F-4906-BD55-CB48674D9BDF}"/>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青森県階上町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に一般会計における公債費はピークを迎えたが、元利償還金及び準元利償還金（主に一部事務組合等が起こした地方債の元利償還金に対する負担金）は減少している。元利償還金は減少しているが、それ以上に普通交付税に算入される地方債残高の減少が大きいため、今後の実質公債費比率は、増加傾向に転じる可能性がある。これは、当町は過疎債及び合併特例債等の有利な起債ができないため、交付税措置のない一般単独事業債を使わざるを得ないという財政事情のためである。</a:t>
          </a:r>
          <a:endParaRPr lang="ja-JP" altLang="ja-JP" sz="11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また、公共下水道事業特別会計については、据置期間終了に伴い元金に係る償還が本格的に始まっていることから、実質公債費比率に影響を与えるものと予想される。</a:t>
          </a:r>
          <a:endParaRPr lang="ja-JP" altLang="ja-JP" sz="11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今後も引き続き地方債残高の削減に努め、公債費の抑制を図っていく。</a:t>
          </a:r>
          <a:endParaRPr lang="ja-JP" altLang="ja-JP" sz="1100">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満期一括償還地方債が無いため該当は無い。</a:t>
          </a:r>
          <a:endParaRPr lang="ja-JP" altLang="ja-JP" sz="10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青森県階上町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将来負担額は、地方債現在高が前年度比</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390</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百万円減少となり、減少傾向にあるものの、公共下水道事業特別会計において元金に係る償還が本格的に始まっていることから公営企業債等繰入見込額が増加していくことが予想される。</a:t>
          </a:r>
          <a:endParaRPr lang="ja-JP" altLang="ja-JP" sz="11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充当可能財源等のうち、基準財政需要額算入見込額については、過疎債及び合併特例債等の有利な起債が適用されないため、交付税措置のない一般単独事業債を使わざるを得ないという財政事情により、減少傾向にある。充当可能基金は、事業内容の見直し等による歳出削減の効果等により、近年をみると増加傾向である。</a:t>
          </a:r>
          <a:endParaRPr lang="ja-JP" altLang="ja-JP" sz="11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有利な起債が使えないため基金を蓄えておく必要があり、将来世代のために基金を維持していく必要がある。</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青森県階上町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1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・財政調整基金については、新型コロナウイルス感染症による事業中止、経費節減等により生じた歳計剰余額のうちおよそ半分を積立てしたこと等により、結果的に財政調整基金は</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400</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百万円の増加となった。</a:t>
          </a:r>
          <a:endParaRPr lang="ja-JP" altLang="ja-JP" sz="11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・特定目的基金については、森林環境譲与税基金は森林環境譲与税交付分</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百万円を積立てたことによる増加、公共下水道事業債償還基金は県補助金交付分</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百万円を積立てたことにより増加となった。</a:t>
          </a:r>
          <a:endParaRPr lang="ja-JP" altLang="ja-JP" sz="11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・基金全体としては、主に財政調整基金の増により、令和</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3,373</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百万円となり、前年度比</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413</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百万円の増加となった。</a:t>
          </a:r>
          <a:endParaRPr lang="ja-JP" altLang="ja-JP" sz="1100">
            <a:effectLst/>
            <a:latin typeface="ＭＳ ゴシック" panose="020B0609070205080204" pitchFamily="49" charset="-128"/>
            <a:ea typeface="ＭＳ ゴシック" panose="020B0609070205080204" pitchFamily="49" charset="-128"/>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老朽化した公共施設が多くあり、維持補修等に係る経費が増加する見込みであるため、中長期的に財政状況が厳しくなる見込みである。そのため、財政調整基金に頼らざるを得ない状況が続くと予想さ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・地域福祉基金：高齢者の居宅における福祉の増進に関する事業等を行う民間の団体に対する補助等を行うことにより、地域における高齢者の福祉の増進を図るため。</a:t>
          </a:r>
          <a:endParaRPr lang="ja-JP" altLang="ja-JP" sz="11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・公共用地取得基金：公共施設の用地を円滑かつ効率的に取得するため。</a:t>
          </a:r>
          <a:endParaRPr lang="ja-JP" altLang="ja-JP" sz="11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・公共下水道事業債償還基金：公共用水域の水質保全と町民の生活環境の向上を図るために下水道等処理施設を整備する事業に関する公共下水道事業債の元利償還に要する経費の財源に充てるため。</a:t>
          </a:r>
          <a:endParaRPr lang="ja-JP" altLang="ja-JP" sz="11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・森林環境譲与税基金：森林整備及びその促進に要する経費の財源に充てるため。</a:t>
          </a:r>
          <a:endPar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・地域福祉基金：対象となる事業を行っていないため、平成</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年度以降に取崩しを行っておらず、利子のみの積立てとなっており、ほぼ横ばいとなっている。</a:t>
          </a:r>
          <a:endParaRPr lang="ja-JP" altLang="ja-JP" sz="11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・公共用地取得基金：平成</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年度以降は対象となる事業を行っていないため、ほぼ横ばいとなっていたが、令和</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年度において対象事業に充当したため減少となった。</a:t>
          </a:r>
          <a:endParaRPr lang="ja-JP" altLang="ja-JP" sz="11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・公共下水道事業債償還基金：県が補助する下水道緊急対策事業費補助金をほぼ</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％原資とし、今後本格的に始まる下水道整備に係る元利償還金の支払いに備えるため積立てを行っており、令和</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年度は積立てを行ったことから前年度比</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百万円の増加となった。</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・森林環境譲与税基金：国から交付される森林環境譲与税制度開始に伴い令和元年度に新たに創設したが、令和</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年度は積立てのみを行ったことから前年度比</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百万円の増加となった。</a:t>
          </a:r>
          <a:endParaRPr lang="ja-JP" altLang="ja-JP" sz="1100">
            <a:effectLst/>
            <a:latin typeface="ＭＳ ゴシック" panose="020B0609070205080204" pitchFamily="49" charset="-128"/>
            <a:ea typeface="ＭＳ ゴシック" panose="020B0609070205080204" pitchFamily="49" charset="-128"/>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・地域福祉基金：対象となる事業を行う予定が現在のところ無いため、取崩し及び積立ての予定は現在のところ無い。</a:t>
          </a:r>
          <a:endParaRPr lang="ja-JP" altLang="ja-JP" sz="11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・公共用地取得基金：対象となる事業が今後行われる可能性はあるが、事業を行う場合は現在の残高の範囲で取崩しを行う予定である。</a:t>
          </a:r>
          <a:endParaRPr lang="ja-JP" altLang="ja-JP" sz="11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・公共下水道事業債償還基金：今後の元利償還に備えるため下水道緊急対策事業費補助金を原資に積立てを行い、今後計画的に取崩しを行う。</a:t>
          </a:r>
          <a:endParaRPr lang="ja-JP" altLang="ja-JP" sz="11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・森林環境譲与税基金：対象となる事業を現在検討しており、事業決定までは積立てを行う予定である。</a:t>
          </a:r>
          <a:endParaRPr lang="ja-JP" altLang="ja-JP" sz="11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・除排雪経費は年度によって降雪量が変動するため増減があり、また各種委託料の人件費が上昇していることもあり、基金の取崩しで対応せざるを得ない。</a:t>
          </a:r>
          <a:endParaRPr lang="ja-JP" altLang="ja-JP" sz="11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・過疎債が適用されないため、財政上有利な起債が限られ、財政調整基金に頼らざるを得ない事業が多くある。</a:t>
          </a:r>
          <a:endParaRPr lang="ja-JP" altLang="ja-JP" sz="11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・税収は収納率向上対策を行っていることにより、前年度に比べ増加しているが、財政調整基金に積み増しできるほど金額が多くないため、取崩す一方となる。</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年度においては、新型コロナウイルス感染症拡大防止による各種事業の中止により不用額が発生し、基金に積立てをすることができた。</a:t>
          </a:r>
          <a:endParaRPr lang="ja-JP" altLang="ja-JP" sz="11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・自然災害及び公共施設の維持補修等に備えるため、過去の実績等を踏まえ、残高が概ね</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億円程度を維持するように財政運営を行う。</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年度は普通交付税措置されたこと等から</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百万円を積立てたが、令和</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年度は利子のみの積立てとなっており、横ばいとなっている。</a:t>
          </a:r>
          <a:endParaRPr lang="ja-JP" altLang="ja-JP" sz="1100">
            <a:effectLst/>
            <a:latin typeface="ＭＳ ゴシック" panose="020B0609070205080204" pitchFamily="49" charset="-128"/>
            <a:ea typeface="ＭＳ ゴシック" panose="020B0609070205080204" pitchFamily="49" charset="-128"/>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年度に積立てを行ったもののうち、臨時財政対策債の償還に充てるため、臨時財政対策債の償還期間である</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年をかけて徐々に取崩す方針である。</a:t>
          </a:r>
          <a:endParaRPr lang="ja-JP" altLang="ja-JP" sz="11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・今後、地方債残高が減少傾向になる見込みであることから、積立ては行わない予定であるが、減債基金積立のための国庫補助、交付税措置等がある場合は、必要に応じて積立てを行う。</a:t>
          </a:r>
          <a:endParaRPr lang="ja-JP" altLang="ja-JP" sz="1100">
            <a:effectLst/>
            <a:latin typeface="ＭＳ ゴシック" panose="020B0609070205080204" pitchFamily="49" charset="-128"/>
            <a:ea typeface="ＭＳ ゴシック" panose="020B0609070205080204" pitchFamily="49" charset="-128"/>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青森県階上町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12,909
12,829
94.00
6,496,371
6,191,635
303,015
3,999,746
4,975,723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自主財源の多寡を示す財政力指数は</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0.36</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と青森県平均を上回っているが、全国平均及び類似団体内平均値との比較では平均を下回っている。これは主要な自主財源である町税の収入全体における割合が他団体と比較して低いためであると考えられる。</a:t>
          </a:r>
          <a:endParaRPr lang="ja-JP" altLang="ja-JP" sz="11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人口減少に伴い、今後税収入は減少傾向となる見込みであることから、町の魅力発信によるふるさと納税収入額の増加、移住・定住事業による労働力人口の確保及びコンビニエンスストアでの町税納付等、収納率向上対策による税収入額の増加に努め、財政基盤の強化を図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46</xdr:row>
      <xdr:rowOff>3175</xdr:rowOff>
    </xdr:from>
    <xdr:to>
      <xdr:col>27</xdr:col>
      <xdr:colOff>184150</xdr:colOff>
      <xdr:row>46</xdr:row>
      <xdr:rowOff>3175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44450</xdr:rowOff>
    </xdr:from>
    <xdr:to>
      <xdr:col>27</xdr:col>
      <xdr:colOff>184150</xdr:colOff>
      <xdr:row>44</xdr:row>
      <xdr:rowOff>44450</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85725</xdr:rowOff>
    </xdr:from>
    <xdr:to>
      <xdr:col>27</xdr:col>
      <xdr:colOff>184150</xdr:colOff>
      <xdr:row>42</xdr:row>
      <xdr:rowOff>85725</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168275</xdr:rowOff>
    </xdr:from>
    <xdr:to>
      <xdr:col>27</xdr:col>
      <xdr:colOff>184150</xdr:colOff>
      <xdr:row>38</xdr:row>
      <xdr:rowOff>168275</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79375</xdr:rowOff>
    </xdr:from>
    <xdr:to>
      <xdr:col>27</xdr:col>
      <xdr:colOff>184150</xdr:colOff>
      <xdr:row>35</xdr:row>
      <xdr:rowOff>79375</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5" name="テキスト ボックス 64">
          <a:extLst>
            <a:ext uri="{FF2B5EF4-FFF2-40B4-BE49-F238E27FC236}">
              <a16:creationId xmlns:a16="http://schemas.microsoft.com/office/drawing/2014/main" id="{00000000-0008-0000-0300-000041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6" name="財政力グラフ枠">
          <a:extLst>
            <a:ext uri="{FF2B5EF4-FFF2-40B4-BE49-F238E27FC236}">
              <a16:creationId xmlns:a16="http://schemas.microsoft.com/office/drawing/2014/main" id="{00000000-0008-0000-0300-000042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165100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flipV="1">
          <a:off x="4953000" y="626110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8" name="財政力最小値テキスト">
          <a:extLst>
            <a:ext uri="{FF2B5EF4-FFF2-40B4-BE49-F238E27FC236}">
              <a16:creationId xmlns:a16="http://schemas.microsoft.com/office/drawing/2014/main" id="{00000000-0008-0000-0300-000044000000}"/>
            </a:ext>
          </a:extLst>
        </xdr:cNvPr>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70" name="財政力最大値テキスト">
          <a:extLst>
            <a:ext uri="{FF2B5EF4-FFF2-40B4-BE49-F238E27FC236}">
              <a16:creationId xmlns:a16="http://schemas.microsoft.com/office/drawing/2014/main" id="{00000000-0008-0000-0300-000046000000}"/>
            </a:ext>
          </a:extLst>
        </xdr:cNvPr>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155575</xdr:rowOff>
    </xdr:from>
    <xdr:to>
      <xdr:col>23</xdr:col>
      <xdr:colOff>133350</xdr:colOff>
      <xdr:row>43</xdr:row>
      <xdr:rowOff>155575</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4114800" y="752792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40869</xdr:rowOff>
    </xdr:from>
    <xdr:ext cx="762000" cy="259045"/>
    <xdr:sp macro="" textlink="">
      <xdr:nvSpPr>
        <xdr:cNvPr id="73" name="財政力平均値テキスト">
          <a:extLst>
            <a:ext uri="{FF2B5EF4-FFF2-40B4-BE49-F238E27FC236}">
              <a16:creationId xmlns:a16="http://schemas.microsoft.com/office/drawing/2014/main" id="{00000000-0008-0000-0300-000049000000}"/>
            </a:ext>
          </a:extLst>
        </xdr:cNvPr>
        <xdr:cNvSpPr txBox="1"/>
      </xdr:nvSpPr>
      <xdr:spPr>
        <a:xfrm>
          <a:off x="5041900" y="7241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24342</xdr:rowOff>
    </xdr:from>
    <xdr:to>
      <xdr:col>23</xdr:col>
      <xdr:colOff>184150</xdr:colOff>
      <xdr:row>43</xdr:row>
      <xdr:rowOff>125942</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902200" y="739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145521</xdr:rowOff>
    </xdr:from>
    <xdr:to>
      <xdr:col>19</xdr:col>
      <xdr:colOff>133350</xdr:colOff>
      <xdr:row>43</xdr:row>
      <xdr:rowOff>155575</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3225800" y="7517871"/>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14288</xdr:rowOff>
    </xdr:from>
    <xdr:to>
      <xdr:col>19</xdr:col>
      <xdr:colOff>184150</xdr:colOff>
      <xdr:row>43</xdr:row>
      <xdr:rowOff>115888</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4064000" y="738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126065</xdr:rowOff>
    </xdr:from>
    <xdr:ext cx="7366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3733800" y="71555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145521</xdr:rowOff>
    </xdr:from>
    <xdr:to>
      <xdr:col>15</xdr:col>
      <xdr:colOff>82550</xdr:colOff>
      <xdr:row>43</xdr:row>
      <xdr:rowOff>155575</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2336800" y="7517871"/>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14288</xdr:rowOff>
    </xdr:from>
    <xdr:to>
      <xdr:col>15</xdr:col>
      <xdr:colOff>133350</xdr:colOff>
      <xdr:row>43</xdr:row>
      <xdr:rowOff>115888</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3175000" y="738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126065</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2844800" y="7155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155575</xdr:rowOff>
    </xdr:from>
    <xdr:to>
      <xdr:col>11</xdr:col>
      <xdr:colOff>31750</xdr:colOff>
      <xdr:row>43</xdr:row>
      <xdr:rowOff>155575</xdr:rowOff>
    </xdr:to>
    <xdr:cxnSp macro="">
      <xdr:nvCxnSpPr>
        <xdr:cNvPr id="81" name="直線コネクタ 80">
          <a:extLst>
            <a:ext uri="{FF2B5EF4-FFF2-40B4-BE49-F238E27FC236}">
              <a16:creationId xmlns:a16="http://schemas.microsoft.com/office/drawing/2014/main" id="{00000000-0008-0000-0300-000051000000}"/>
            </a:ext>
          </a:extLst>
        </xdr:cNvPr>
        <xdr:cNvCxnSpPr/>
      </xdr:nvCxnSpPr>
      <xdr:spPr>
        <a:xfrm>
          <a:off x="1447800" y="75279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85725</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2286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95902</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955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165629</xdr:rowOff>
    </xdr:from>
    <xdr:to>
      <xdr:col>7</xdr:col>
      <xdr:colOff>31750</xdr:colOff>
      <xdr:row>43</xdr:row>
      <xdr:rowOff>95779</xdr:rowOff>
    </xdr:to>
    <xdr:sp macro="" textlink="">
      <xdr:nvSpPr>
        <xdr:cNvPr id="84" name="フローチャート: 判断 83">
          <a:extLst>
            <a:ext uri="{FF2B5EF4-FFF2-40B4-BE49-F238E27FC236}">
              <a16:creationId xmlns:a16="http://schemas.microsoft.com/office/drawing/2014/main" id="{00000000-0008-0000-0300-000054000000}"/>
            </a:ext>
          </a:extLst>
        </xdr:cNvPr>
        <xdr:cNvSpPr/>
      </xdr:nvSpPr>
      <xdr:spPr>
        <a:xfrm>
          <a:off x="1397000" y="7366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105956</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066800" y="7135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104775</xdr:rowOff>
    </xdr:from>
    <xdr:to>
      <xdr:col>23</xdr:col>
      <xdr:colOff>184150</xdr:colOff>
      <xdr:row>44</xdr:row>
      <xdr:rowOff>34925</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9022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76852</xdr:rowOff>
    </xdr:from>
    <xdr:ext cx="762000" cy="259045"/>
    <xdr:sp macro="" textlink="">
      <xdr:nvSpPr>
        <xdr:cNvPr id="92" name="財政力該当値テキスト">
          <a:extLst>
            <a:ext uri="{FF2B5EF4-FFF2-40B4-BE49-F238E27FC236}">
              <a16:creationId xmlns:a16="http://schemas.microsoft.com/office/drawing/2014/main" id="{00000000-0008-0000-0300-00005C000000}"/>
            </a:ext>
          </a:extLst>
        </xdr:cNvPr>
        <xdr:cNvSpPr txBox="1"/>
      </xdr:nvSpPr>
      <xdr:spPr>
        <a:xfrm>
          <a:off x="5041900" y="7449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104775</xdr:rowOff>
    </xdr:from>
    <xdr:to>
      <xdr:col>19</xdr:col>
      <xdr:colOff>184150</xdr:colOff>
      <xdr:row>44</xdr:row>
      <xdr:rowOff>34925</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4064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19702</xdr:rowOff>
    </xdr:from>
    <xdr:ext cx="7366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3733800" y="7563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94721</xdr:rowOff>
    </xdr:from>
    <xdr:to>
      <xdr:col>15</xdr:col>
      <xdr:colOff>133350</xdr:colOff>
      <xdr:row>44</xdr:row>
      <xdr:rowOff>24871</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3175000" y="746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9648</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2844800" y="7553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104775</xdr:rowOff>
    </xdr:from>
    <xdr:to>
      <xdr:col>11</xdr:col>
      <xdr:colOff>82550</xdr:colOff>
      <xdr:row>44</xdr:row>
      <xdr:rowOff>34925</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2286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19702</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955800" y="756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104775</xdr:rowOff>
    </xdr:from>
    <xdr:to>
      <xdr:col>7</xdr:col>
      <xdr:colOff>31750</xdr:colOff>
      <xdr:row>44</xdr:row>
      <xdr:rowOff>34925</xdr:rowOff>
    </xdr:to>
    <xdr:sp macro="" textlink="">
      <xdr:nvSpPr>
        <xdr:cNvPr id="99" name="楕円 98">
          <a:extLst>
            <a:ext uri="{FF2B5EF4-FFF2-40B4-BE49-F238E27FC236}">
              <a16:creationId xmlns:a16="http://schemas.microsoft.com/office/drawing/2014/main" id="{00000000-0008-0000-0300-000063000000}"/>
            </a:ext>
          </a:extLst>
        </xdr:cNvPr>
        <xdr:cNvSpPr/>
      </xdr:nvSpPr>
      <xdr:spPr>
        <a:xfrm>
          <a:off x="1397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19702</xdr:rowOff>
    </xdr:from>
    <xdr:ext cx="762000" cy="259045"/>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066800" y="756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3" name="テキスト ボックス 102">
          <a:extLst>
            <a:ext uri="{FF2B5EF4-FFF2-40B4-BE49-F238E27FC236}">
              <a16:creationId xmlns:a16="http://schemas.microsoft.com/office/drawing/2014/main" id="{00000000-0008-0000-0300-000067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2" name="正方形/長方形 111">
          <a:extLst>
            <a:ext uri="{FF2B5EF4-FFF2-40B4-BE49-F238E27FC236}">
              <a16:creationId xmlns:a16="http://schemas.microsoft.com/office/drawing/2014/main" id="{00000000-0008-0000-0300-000070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　交付税措置される過疎債及び合併特例債が適用されないこと等により、慢性的に普通交付税が類似団体と比較して少ないこと、町税の収入が少ないこと等に伴い、経常的な一般財源の歳入が慢性的に不足しているため、経常経費削減に努めているにも関わらず、経常収支比率は類似団体内平均値を上回る傾向となっており、財政構造の硬直化の要因となっている。</a:t>
          </a:r>
          <a:endParaRPr lang="ja-JP" altLang="ja-JP" sz="10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年度から令和元年度までは、分子（主に物件費）が増加し、経常収支比率が増加しているが、令和</a:t>
          </a:r>
          <a:r>
            <a:rPr kumimoji="1" lang="en-US"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年度からは、分母（経常一般財源（主に普通交付税））の大幅な増加等の影響もあり、経常収支比率が減少し</a:t>
          </a:r>
          <a:r>
            <a:rPr kumimoji="1" lang="en-US"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80</a:t>
          </a:r>
          <a:r>
            <a:rPr kumimoji="1"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％台となった。令和</a:t>
          </a:r>
          <a:r>
            <a:rPr kumimoji="1" lang="en-US"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年度は、分子（主に物件費、維持補修費）が増加し、分母（主に地方特例交付金等）が減少したことで、経常収支比率は対前年度比</a:t>
          </a:r>
          <a:r>
            <a:rPr kumimoji="1" lang="en-US"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となった。</a:t>
          </a:r>
          <a:endParaRPr lang="ja-JP" altLang="ja-JP" sz="10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　普通交付税の増額は一時的であると見込まれ、町税等の大きな収入増は見込めないことから、今後も地方債残高の減少に努め、事業の見直し及び整理等により、経常収支比率の改善を目指す。</a:t>
          </a:r>
          <a:endParaRPr lang="ja-JP" altLang="ja-JP" sz="10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54</xdr:row>
      <xdr:rowOff>139700</xdr:rowOff>
    </xdr:from>
    <xdr:ext cx="298543" cy="225703"/>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6096</xdr:rowOff>
    </xdr:from>
    <xdr:to>
      <xdr:col>23</xdr:col>
      <xdr:colOff>133350</xdr:colOff>
      <xdr:row>65</xdr:row>
      <xdr:rowOff>167132</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10293096"/>
          <a:ext cx="0" cy="10182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139209</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283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167132</xdr:rowOff>
    </xdr:from>
    <xdr:to>
      <xdr:col>24</xdr:col>
      <xdr:colOff>12700</xdr:colOff>
      <xdr:row>65</xdr:row>
      <xdr:rowOff>167132</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311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92473</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10036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6096</xdr:rowOff>
    </xdr:from>
    <xdr:to>
      <xdr:col>24</xdr:col>
      <xdr:colOff>12700</xdr:colOff>
      <xdr:row>60</xdr:row>
      <xdr:rowOff>6096</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0293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169926</xdr:rowOff>
    </xdr:from>
    <xdr:to>
      <xdr:col>23</xdr:col>
      <xdr:colOff>133350</xdr:colOff>
      <xdr:row>63</xdr:row>
      <xdr:rowOff>128778</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114800" y="10799826"/>
          <a:ext cx="8382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36593</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0666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20066</xdr:rowOff>
    </xdr:from>
    <xdr:to>
      <xdr:col>23</xdr:col>
      <xdr:colOff>184150</xdr:colOff>
      <xdr:row>63</xdr:row>
      <xdr:rowOff>121666</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082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169926</xdr:rowOff>
    </xdr:from>
    <xdr:to>
      <xdr:col>19</xdr:col>
      <xdr:colOff>133350</xdr:colOff>
      <xdr:row>64</xdr:row>
      <xdr:rowOff>126238</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3225800" y="10799826"/>
          <a:ext cx="889000" cy="299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51562</xdr:rowOff>
    </xdr:from>
    <xdr:to>
      <xdr:col>19</xdr:col>
      <xdr:colOff>184150</xdr:colOff>
      <xdr:row>62</xdr:row>
      <xdr:rowOff>153162</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068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163339</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0450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126238</xdr:rowOff>
    </xdr:from>
    <xdr:to>
      <xdr:col>15</xdr:col>
      <xdr:colOff>82550</xdr:colOff>
      <xdr:row>65</xdr:row>
      <xdr:rowOff>123698</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2336800" y="11099038"/>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77978</xdr:rowOff>
    </xdr:from>
    <xdr:to>
      <xdr:col>15</xdr:col>
      <xdr:colOff>133350</xdr:colOff>
      <xdr:row>64</xdr:row>
      <xdr:rowOff>8128</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087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18305</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064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12700</xdr:rowOff>
    </xdr:from>
    <xdr:to>
      <xdr:col>11</xdr:col>
      <xdr:colOff>31750</xdr:colOff>
      <xdr:row>65</xdr:row>
      <xdr:rowOff>123698</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a:off x="1447800" y="11156950"/>
          <a:ext cx="8890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116586</xdr:rowOff>
    </xdr:from>
    <xdr:to>
      <xdr:col>11</xdr:col>
      <xdr:colOff>82550</xdr:colOff>
      <xdr:row>64</xdr:row>
      <xdr:rowOff>46736</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091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56913</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068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116586</xdr:rowOff>
    </xdr:from>
    <xdr:to>
      <xdr:col>7</xdr:col>
      <xdr:colOff>31750</xdr:colOff>
      <xdr:row>64</xdr:row>
      <xdr:rowOff>46736</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091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56913</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068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77978</xdr:rowOff>
    </xdr:from>
    <xdr:to>
      <xdr:col>23</xdr:col>
      <xdr:colOff>184150</xdr:colOff>
      <xdr:row>64</xdr:row>
      <xdr:rowOff>8128</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087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50055</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085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119126</xdr:rowOff>
    </xdr:from>
    <xdr:to>
      <xdr:col>19</xdr:col>
      <xdr:colOff>184150</xdr:colOff>
      <xdr:row>63</xdr:row>
      <xdr:rowOff>49276</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074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34053</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08354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75438</xdr:rowOff>
    </xdr:from>
    <xdr:to>
      <xdr:col>15</xdr:col>
      <xdr:colOff>133350</xdr:colOff>
      <xdr:row>65</xdr:row>
      <xdr:rowOff>5588</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104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161815</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1134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72898</xdr:rowOff>
    </xdr:from>
    <xdr:to>
      <xdr:col>11</xdr:col>
      <xdr:colOff>82550</xdr:colOff>
      <xdr:row>66</xdr:row>
      <xdr:rowOff>3048</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121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159275</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130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133350</xdr:rowOff>
    </xdr:from>
    <xdr:to>
      <xdr:col>7</xdr:col>
      <xdr:colOff>31750</xdr:colOff>
      <xdr:row>65</xdr:row>
      <xdr:rowOff>63500</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110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48277</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119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[147,998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人口</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人当たりのコストは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万円から</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万円程度で推移しており、類似団体内平均値を下回り、人件費が低いことが主な要因である。</a:t>
          </a:r>
          <a:b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b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基本的に、財政力指数が低ければ人件費は低い傾向にあるが、物件費は増加傾向であることから、限られた行政資源最適化・有効活用に努めることによりコスト削減に努めていく。</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a:extLst>
            <a:ext uri="{FF2B5EF4-FFF2-40B4-BE49-F238E27FC236}">
              <a16:creationId xmlns:a16="http://schemas.microsoft.com/office/drawing/2014/main" id="{00000000-0008-0000-0300-0000C0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168805</xdr:rowOff>
    </xdr:from>
    <xdr:to>
      <xdr:col>23</xdr:col>
      <xdr:colOff>133350</xdr:colOff>
      <xdr:row>89</xdr:row>
      <xdr:rowOff>107107</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953000" y="13884805"/>
          <a:ext cx="0" cy="14813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79184</xdr:rowOff>
    </xdr:from>
    <xdr:ext cx="762000" cy="259045"/>
    <xdr:sp macro="" textlink="">
      <xdr:nvSpPr>
        <xdr:cNvPr id="194" name="人件費・物件費等の状況最小値テキスト">
          <a:extLst>
            <a:ext uri="{FF2B5EF4-FFF2-40B4-BE49-F238E27FC236}">
              <a16:creationId xmlns:a16="http://schemas.microsoft.com/office/drawing/2014/main" id="{00000000-0008-0000-0300-0000C2000000}"/>
            </a:ext>
          </a:extLst>
        </xdr:cNvPr>
        <xdr:cNvSpPr txBox="1"/>
      </xdr:nvSpPr>
      <xdr:spPr>
        <a:xfrm>
          <a:off x="5041900" y="15338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107107</xdr:rowOff>
    </xdr:from>
    <xdr:to>
      <xdr:col>24</xdr:col>
      <xdr:colOff>12700</xdr:colOff>
      <xdr:row>89</xdr:row>
      <xdr:rowOff>107107</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5366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83732</xdr:rowOff>
    </xdr:from>
    <xdr:ext cx="762000" cy="259045"/>
    <xdr:sp macro="" textlink="">
      <xdr:nvSpPr>
        <xdr:cNvPr id="196" name="人件費・物件費等の状況最大値テキスト">
          <a:extLst>
            <a:ext uri="{FF2B5EF4-FFF2-40B4-BE49-F238E27FC236}">
              <a16:creationId xmlns:a16="http://schemas.microsoft.com/office/drawing/2014/main" id="{00000000-0008-0000-0300-0000C4000000}"/>
            </a:ext>
          </a:extLst>
        </xdr:cNvPr>
        <xdr:cNvSpPr txBox="1"/>
      </xdr:nvSpPr>
      <xdr:spPr>
        <a:xfrm>
          <a:off x="5041900" y="13628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168805</xdr:rowOff>
    </xdr:from>
    <xdr:to>
      <xdr:col>24</xdr:col>
      <xdr:colOff>12700</xdr:colOff>
      <xdr:row>80</xdr:row>
      <xdr:rowOff>168805</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3884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21220</xdr:rowOff>
    </xdr:from>
    <xdr:to>
      <xdr:col>23</xdr:col>
      <xdr:colOff>133350</xdr:colOff>
      <xdr:row>81</xdr:row>
      <xdr:rowOff>21279</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flipV="1">
          <a:off x="4114800" y="13908670"/>
          <a:ext cx="838200" cy="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166386</xdr:rowOff>
    </xdr:from>
    <xdr:ext cx="762000" cy="259045"/>
    <xdr:sp macro="" textlink="">
      <xdr:nvSpPr>
        <xdr:cNvPr id="199" name="人件費・物件費等の状況平均値テキスト">
          <a:extLst>
            <a:ext uri="{FF2B5EF4-FFF2-40B4-BE49-F238E27FC236}">
              <a16:creationId xmlns:a16="http://schemas.microsoft.com/office/drawing/2014/main" id="{00000000-0008-0000-0300-0000C7000000}"/>
            </a:ext>
          </a:extLst>
        </xdr:cNvPr>
        <xdr:cNvSpPr txBox="1"/>
      </xdr:nvSpPr>
      <xdr:spPr>
        <a:xfrm>
          <a:off x="5041900" y="140538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22859</xdr:rowOff>
    </xdr:from>
    <xdr:to>
      <xdr:col>23</xdr:col>
      <xdr:colOff>184150</xdr:colOff>
      <xdr:row>82</xdr:row>
      <xdr:rowOff>124459</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902200" y="14081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153704</xdr:rowOff>
    </xdr:from>
    <xdr:to>
      <xdr:col>19</xdr:col>
      <xdr:colOff>133350</xdr:colOff>
      <xdr:row>81</xdr:row>
      <xdr:rowOff>21279</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3225800" y="13869704"/>
          <a:ext cx="889000" cy="39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166635</xdr:rowOff>
    </xdr:from>
    <xdr:to>
      <xdr:col>19</xdr:col>
      <xdr:colOff>184150</xdr:colOff>
      <xdr:row>82</xdr:row>
      <xdr:rowOff>96785</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064000" y="1405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81562</xdr:rowOff>
    </xdr:from>
    <xdr:ext cx="7366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733800" y="14140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135837</xdr:rowOff>
    </xdr:from>
    <xdr:to>
      <xdr:col>15</xdr:col>
      <xdr:colOff>82550</xdr:colOff>
      <xdr:row>80</xdr:row>
      <xdr:rowOff>153704</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2336800" y="13851837"/>
          <a:ext cx="889000" cy="17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129502</xdr:rowOff>
    </xdr:from>
    <xdr:to>
      <xdr:col>15</xdr:col>
      <xdr:colOff>133350</xdr:colOff>
      <xdr:row>82</xdr:row>
      <xdr:rowOff>59652</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3175000" y="14016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44429</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844800" y="14103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114419</xdr:rowOff>
    </xdr:from>
    <xdr:to>
      <xdr:col>11</xdr:col>
      <xdr:colOff>31750</xdr:colOff>
      <xdr:row>80</xdr:row>
      <xdr:rowOff>135837</xdr:rowOff>
    </xdr:to>
    <xdr:cxnSp macro="">
      <xdr:nvCxnSpPr>
        <xdr:cNvPr id="207" name="直線コネクタ 206">
          <a:extLst>
            <a:ext uri="{FF2B5EF4-FFF2-40B4-BE49-F238E27FC236}">
              <a16:creationId xmlns:a16="http://schemas.microsoft.com/office/drawing/2014/main" id="{00000000-0008-0000-0300-0000CF000000}"/>
            </a:ext>
          </a:extLst>
        </xdr:cNvPr>
        <xdr:cNvCxnSpPr/>
      </xdr:nvCxnSpPr>
      <xdr:spPr>
        <a:xfrm>
          <a:off x="1447800" y="13830419"/>
          <a:ext cx="889000" cy="21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106769</xdr:rowOff>
    </xdr:from>
    <xdr:to>
      <xdr:col>11</xdr:col>
      <xdr:colOff>82550</xdr:colOff>
      <xdr:row>82</xdr:row>
      <xdr:rowOff>36919</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2286000" y="13994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21696</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955800" y="14080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60570</xdr:rowOff>
    </xdr:from>
    <xdr:to>
      <xdr:col>7</xdr:col>
      <xdr:colOff>31750</xdr:colOff>
      <xdr:row>81</xdr:row>
      <xdr:rowOff>162170</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1397000" y="13948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146947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066800" y="140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141870</xdr:rowOff>
    </xdr:from>
    <xdr:to>
      <xdr:col>23</xdr:col>
      <xdr:colOff>184150</xdr:colOff>
      <xdr:row>81</xdr:row>
      <xdr:rowOff>72020</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902200" y="1385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63147</xdr:rowOff>
    </xdr:from>
    <xdr:ext cx="762000" cy="259045"/>
    <xdr:sp macro="" textlink="">
      <xdr:nvSpPr>
        <xdr:cNvPr id="218" name="人件費・物件費等の状況該当値テキスト">
          <a:extLst>
            <a:ext uri="{FF2B5EF4-FFF2-40B4-BE49-F238E27FC236}">
              <a16:creationId xmlns:a16="http://schemas.microsoft.com/office/drawing/2014/main" id="{00000000-0008-0000-0300-0000DA000000}"/>
            </a:ext>
          </a:extLst>
        </xdr:cNvPr>
        <xdr:cNvSpPr txBox="1"/>
      </xdr:nvSpPr>
      <xdr:spPr>
        <a:xfrm>
          <a:off x="5041900" y="13779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141929</xdr:rowOff>
    </xdr:from>
    <xdr:to>
      <xdr:col>19</xdr:col>
      <xdr:colOff>184150</xdr:colOff>
      <xdr:row>81</xdr:row>
      <xdr:rowOff>72079</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064000" y="13857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82256</xdr:rowOff>
    </xdr:from>
    <xdr:ext cx="7366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3733800" y="136268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102904</xdr:rowOff>
    </xdr:from>
    <xdr:to>
      <xdr:col>15</xdr:col>
      <xdr:colOff>133350</xdr:colOff>
      <xdr:row>81</xdr:row>
      <xdr:rowOff>33054</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3175000" y="13818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43231</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2844800" y="13587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85037</xdr:rowOff>
    </xdr:from>
    <xdr:to>
      <xdr:col>11</xdr:col>
      <xdr:colOff>82550</xdr:colOff>
      <xdr:row>81</xdr:row>
      <xdr:rowOff>15187</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2286000" y="13801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25364</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955800" y="13569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63619</xdr:rowOff>
    </xdr:from>
    <xdr:to>
      <xdr:col>7</xdr:col>
      <xdr:colOff>31750</xdr:colOff>
      <xdr:row>80</xdr:row>
      <xdr:rowOff>165219</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1397000" y="13779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3946</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066800" y="13548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人事院勧告及び青森県人事委員会勧告を踏まえ、制度的には概ね国に準拠している。類似団体内平均、全国平均及び青森県平均のいずれも下回っており、平成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年度からは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55</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歳昇給停止を実施している。社会情勢の変化及び地方公務員制度の動向を踏まえ、給与制度及び諸手当の適正化に努める。</a:t>
          </a:r>
          <a:endParaRPr lang="ja-JP" altLang="ja-JP" sz="11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id="{00000000-0008-0000-0300-0000FE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31045</xdr:rowOff>
    </xdr:from>
    <xdr:to>
      <xdr:col>81</xdr:col>
      <xdr:colOff>44450</xdr:colOff>
      <xdr:row>89</xdr:row>
      <xdr:rowOff>163689</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7018000" y="13747045"/>
          <a:ext cx="0" cy="16756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135766</xdr:rowOff>
    </xdr:from>
    <xdr:ext cx="762000" cy="259045"/>
    <xdr:sp macro="" textlink="">
      <xdr:nvSpPr>
        <xdr:cNvPr id="256" name="給与水準   （国との比較）最小値テキスト">
          <a:extLst>
            <a:ext uri="{FF2B5EF4-FFF2-40B4-BE49-F238E27FC236}">
              <a16:creationId xmlns:a16="http://schemas.microsoft.com/office/drawing/2014/main" id="{00000000-0008-0000-0300-000000010000}"/>
            </a:ext>
          </a:extLst>
        </xdr:cNvPr>
        <xdr:cNvSpPr txBox="1"/>
      </xdr:nvSpPr>
      <xdr:spPr>
        <a:xfrm>
          <a:off x="17106900" y="1539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163689</xdr:rowOff>
    </xdr:from>
    <xdr:to>
      <xdr:col>81</xdr:col>
      <xdr:colOff>133350</xdr:colOff>
      <xdr:row>89</xdr:row>
      <xdr:rowOff>163689</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5422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117422</xdr:rowOff>
    </xdr:from>
    <xdr:ext cx="762000" cy="259045"/>
    <xdr:sp macro="" textlink="">
      <xdr:nvSpPr>
        <xdr:cNvPr id="258" name="給与水準   （国との比較）最大値テキスト">
          <a:extLst>
            <a:ext uri="{FF2B5EF4-FFF2-40B4-BE49-F238E27FC236}">
              <a16:creationId xmlns:a16="http://schemas.microsoft.com/office/drawing/2014/main" id="{00000000-0008-0000-0300-000002010000}"/>
            </a:ext>
          </a:extLst>
        </xdr:cNvPr>
        <xdr:cNvSpPr txBox="1"/>
      </xdr:nvSpPr>
      <xdr:spPr>
        <a:xfrm>
          <a:off x="17106900" y="1349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31045</xdr:rowOff>
    </xdr:from>
    <xdr:to>
      <xdr:col>81</xdr:col>
      <xdr:colOff>133350</xdr:colOff>
      <xdr:row>80</xdr:row>
      <xdr:rowOff>31045</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374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95955</xdr:rowOff>
    </xdr:from>
    <xdr:to>
      <xdr:col>81</xdr:col>
      <xdr:colOff>44450</xdr:colOff>
      <xdr:row>85</xdr:row>
      <xdr:rowOff>18345</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6179800" y="14497755"/>
          <a:ext cx="838200" cy="9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60272</xdr:rowOff>
    </xdr:from>
    <xdr:ext cx="762000" cy="259045"/>
    <xdr:sp macro="" textlink="">
      <xdr:nvSpPr>
        <xdr:cNvPr id="261" name="給与水準   （国との比較）平均値テキスト">
          <a:extLst>
            <a:ext uri="{FF2B5EF4-FFF2-40B4-BE49-F238E27FC236}">
              <a16:creationId xmlns:a16="http://schemas.microsoft.com/office/drawing/2014/main" id="{00000000-0008-0000-0300-000005010000}"/>
            </a:ext>
          </a:extLst>
        </xdr:cNvPr>
        <xdr:cNvSpPr txBox="1"/>
      </xdr:nvSpPr>
      <xdr:spPr>
        <a:xfrm>
          <a:off x="17106900" y="146335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88195</xdr:rowOff>
    </xdr:from>
    <xdr:to>
      <xdr:col>81</xdr:col>
      <xdr:colOff>95250</xdr:colOff>
      <xdr:row>86</xdr:row>
      <xdr:rowOff>18345</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967200" y="146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18345</xdr:rowOff>
    </xdr:from>
    <xdr:to>
      <xdr:col>77</xdr:col>
      <xdr:colOff>44450</xdr:colOff>
      <xdr:row>85</xdr:row>
      <xdr:rowOff>85372</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5290800" y="14591595"/>
          <a:ext cx="889000" cy="67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74789</xdr:rowOff>
    </xdr:from>
    <xdr:to>
      <xdr:col>77</xdr:col>
      <xdr:colOff>95250</xdr:colOff>
      <xdr:row>86</xdr:row>
      <xdr:rowOff>4939</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129000" y="1464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161166</xdr:rowOff>
    </xdr:from>
    <xdr:ext cx="7366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798800" y="147344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85372</xdr:rowOff>
    </xdr:from>
    <xdr:to>
      <xdr:col>72</xdr:col>
      <xdr:colOff>203200</xdr:colOff>
      <xdr:row>86</xdr:row>
      <xdr:rowOff>7761</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4401800" y="14658622"/>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47978</xdr:rowOff>
    </xdr:from>
    <xdr:to>
      <xdr:col>73</xdr:col>
      <xdr:colOff>44450</xdr:colOff>
      <xdr:row>85</xdr:row>
      <xdr:rowOff>149578</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5240000" y="1462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134355</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909800" y="14707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165805</xdr:rowOff>
    </xdr:from>
    <xdr:to>
      <xdr:col>68</xdr:col>
      <xdr:colOff>152400</xdr:colOff>
      <xdr:row>86</xdr:row>
      <xdr:rowOff>7761</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a:off x="13512800" y="1473905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61384</xdr:rowOff>
    </xdr:from>
    <xdr:to>
      <xdr:col>68</xdr:col>
      <xdr:colOff>203200</xdr:colOff>
      <xdr:row>85</xdr:row>
      <xdr:rowOff>162984</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4351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1711</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020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47978</xdr:rowOff>
    </xdr:from>
    <xdr:to>
      <xdr:col>64</xdr:col>
      <xdr:colOff>152400</xdr:colOff>
      <xdr:row>85</xdr:row>
      <xdr:rowOff>149578</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3462000" y="1462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159755</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131800" y="1439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45155</xdr:rowOff>
    </xdr:from>
    <xdr:to>
      <xdr:col>81</xdr:col>
      <xdr:colOff>95250</xdr:colOff>
      <xdr:row>84</xdr:row>
      <xdr:rowOff>146755</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967200" y="1444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61682</xdr:rowOff>
    </xdr:from>
    <xdr:ext cx="762000" cy="259045"/>
    <xdr:sp macro="" textlink="">
      <xdr:nvSpPr>
        <xdr:cNvPr id="280" name="給与水準   （国との比較）該当値テキスト">
          <a:extLst>
            <a:ext uri="{FF2B5EF4-FFF2-40B4-BE49-F238E27FC236}">
              <a16:creationId xmlns:a16="http://schemas.microsoft.com/office/drawing/2014/main" id="{00000000-0008-0000-0300-000018010000}"/>
            </a:ext>
          </a:extLst>
        </xdr:cNvPr>
        <xdr:cNvSpPr txBox="1"/>
      </xdr:nvSpPr>
      <xdr:spPr>
        <a:xfrm>
          <a:off x="17106900" y="14292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138995</xdr:rowOff>
    </xdr:from>
    <xdr:to>
      <xdr:col>77</xdr:col>
      <xdr:colOff>95250</xdr:colOff>
      <xdr:row>85</xdr:row>
      <xdr:rowOff>69145</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129000" y="1454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79322</xdr:rowOff>
    </xdr:from>
    <xdr:ext cx="7366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98800" y="143096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34572</xdr:rowOff>
    </xdr:from>
    <xdr:to>
      <xdr:col>73</xdr:col>
      <xdr:colOff>44450</xdr:colOff>
      <xdr:row>85</xdr:row>
      <xdr:rowOff>136172</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5240000" y="1460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146349</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909800" y="14376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128411</xdr:rowOff>
    </xdr:from>
    <xdr:to>
      <xdr:col>68</xdr:col>
      <xdr:colOff>203200</xdr:colOff>
      <xdr:row>86</xdr:row>
      <xdr:rowOff>58561</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4351000" y="1470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43338</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020800" y="1478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115005</xdr:rowOff>
    </xdr:from>
    <xdr:to>
      <xdr:col>64</xdr:col>
      <xdr:colOff>152400</xdr:colOff>
      <xdr:row>86</xdr:row>
      <xdr:rowOff>45155</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3462000" y="1468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29932</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131800" y="14774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これまでに策定した定員管理計画により計画的な職員数の削減をする取組等により、類似団体内平均値、全国平均及び青森県平均のいずれも下回っており、類似団体内順位は</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番目に低い状況である。当町は公立保育園が無く保育士としての職員がいないことにより、人口</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1,000</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人当たりの職員数が低くなる傾向にある。令和</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年度において実職員数は</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人増加、分母の減少（人口減少の影響</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によって、前年度より</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0.24</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人増加の</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7.05</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人となった。</a:t>
          </a:r>
          <a:endParaRPr lang="ja-JP" altLang="ja-JP" sz="11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業務量の増加に伴い、職員</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人の負担が大きくなっているが、職員の資質向上と業務の効率化を図り、定員管理計画に則った職員数の確保に努める。</a:t>
          </a:r>
          <a:endParaRPr lang="ja-JP" altLang="ja-JP" sz="11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8" name="テキスト ボックス 317">
          <a:extLst>
            <a:ext uri="{FF2B5EF4-FFF2-40B4-BE49-F238E27FC236}">
              <a16:creationId xmlns:a16="http://schemas.microsoft.com/office/drawing/2014/main" id="{00000000-0008-0000-0300-00003E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9" name="定員管理の状況グラフ枠">
          <a:extLst>
            <a:ext uri="{FF2B5EF4-FFF2-40B4-BE49-F238E27FC236}">
              <a16:creationId xmlns:a16="http://schemas.microsoft.com/office/drawing/2014/main" id="{00000000-0008-0000-0300-00003F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78740</xdr:rowOff>
    </xdr:from>
    <xdr:to>
      <xdr:col>81</xdr:col>
      <xdr:colOff>44450</xdr:colOff>
      <xdr:row>66</xdr:row>
      <xdr:rowOff>171027</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flipV="1">
          <a:off x="17018000" y="10022840"/>
          <a:ext cx="0" cy="14638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143104</xdr:rowOff>
    </xdr:from>
    <xdr:ext cx="762000" cy="259045"/>
    <xdr:sp macro="" textlink="">
      <xdr:nvSpPr>
        <xdr:cNvPr id="321" name="定員管理の状況最小値テキスト">
          <a:extLst>
            <a:ext uri="{FF2B5EF4-FFF2-40B4-BE49-F238E27FC236}">
              <a16:creationId xmlns:a16="http://schemas.microsoft.com/office/drawing/2014/main" id="{00000000-0008-0000-0300-000041010000}"/>
            </a:ext>
          </a:extLst>
        </xdr:cNvPr>
        <xdr:cNvSpPr txBox="1"/>
      </xdr:nvSpPr>
      <xdr:spPr>
        <a:xfrm>
          <a:off x="17106900" y="11458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171027</xdr:rowOff>
    </xdr:from>
    <xdr:to>
      <xdr:col>81</xdr:col>
      <xdr:colOff>133350</xdr:colOff>
      <xdr:row>66</xdr:row>
      <xdr:rowOff>171027</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929100" y="11486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165117</xdr:rowOff>
    </xdr:from>
    <xdr:ext cx="762000" cy="259045"/>
    <xdr:sp macro="" textlink="">
      <xdr:nvSpPr>
        <xdr:cNvPr id="323" name="定員管理の状況最大値テキスト">
          <a:extLst>
            <a:ext uri="{FF2B5EF4-FFF2-40B4-BE49-F238E27FC236}">
              <a16:creationId xmlns:a16="http://schemas.microsoft.com/office/drawing/2014/main" id="{00000000-0008-0000-0300-000043010000}"/>
            </a:ext>
          </a:extLst>
        </xdr:cNvPr>
        <xdr:cNvSpPr txBox="1"/>
      </xdr:nvSpPr>
      <xdr:spPr>
        <a:xfrm>
          <a:off x="17106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78740</xdr:rowOff>
    </xdr:from>
    <xdr:to>
      <xdr:col>81</xdr:col>
      <xdr:colOff>133350</xdr:colOff>
      <xdr:row>58</xdr:row>
      <xdr:rowOff>78740</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6929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58</xdr:row>
      <xdr:rowOff>82187</xdr:rowOff>
    </xdr:from>
    <xdr:to>
      <xdr:col>81</xdr:col>
      <xdr:colOff>44450</xdr:colOff>
      <xdr:row>58</xdr:row>
      <xdr:rowOff>109765</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6179800" y="10026287"/>
          <a:ext cx="838200" cy="27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91457</xdr:rowOff>
    </xdr:from>
    <xdr:ext cx="762000" cy="259045"/>
    <xdr:sp macro="" textlink="">
      <xdr:nvSpPr>
        <xdr:cNvPr id="326" name="定員管理の状況平均値テキスト">
          <a:extLst>
            <a:ext uri="{FF2B5EF4-FFF2-40B4-BE49-F238E27FC236}">
              <a16:creationId xmlns:a16="http://schemas.microsoft.com/office/drawing/2014/main" id="{00000000-0008-0000-0300-000046010000}"/>
            </a:ext>
          </a:extLst>
        </xdr:cNvPr>
        <xdr:cNvSpPr txBox="1"/>
      </xdr:nvSpPr>
      <xdr:spPr>
        <a:xfrm>
          <a:off x="17106900" y="10378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119380</xdr:rowOff>
    </xdr:from>
    <xdr:to>
      <xdr:col>81</xdr:col>
      <xdr:colOff>95250</xdr:colOff>
      <xdr:row>61</xdr:row>
      <xdr:rowOff>49530</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6967200" y="1040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72995</xdr:rowOff>
    </xdr:from>
    <xdr:to>
      <xdr:col>77</xdr:col>
      <xdr:colOff>44450</xdr:colOff>
      <xdr:row>58</xdr:row>
      <xdr:rowOff>82187</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5290800" y="10017095"/>
          <a:ext cx="889000" cy="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106741</xdr:rowOff>
    </xdr:from>
    <xdr:to>
      <xdr:col>77</xdr:col>
      <xdr:colOff>95250</xdr:colOff>
      <xdr:row>61</xdr:row>
      <xdr:rowOff>36891</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6129000" y="1039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21668</xdr:rowOff>
    </xdr:from>
    <xdr:ext cx="7366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5798800" y="104801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70696</xdr:rowOff>
    </xdr:from>
    <xdr:to>
      <xdr:col>72</xdr:col>
      <xdr:colOff>203200</xdr:colOff>
      <xdr:row>58</xdr:row>
      <xdr:rowOff>72995</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4401800" y="10014796"/>
          <a:ext cx="889000" cy="2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73418</xdr:rowOff>
    </xdr:from>
    <xdr:to>
      <xdr:col>73</xdr:col>
      <xdr:colOff>44450</xdr:colOff>
      <xdr:row>61</xdr:row>
      <xdr:rowOff>3568</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5240000" y="1036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159795</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909800" y="10446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60355</xdr:rowOff>
    </xdr:from>
    <xdr:to>
      <xdr:col>68</xdr:col>
      <xdr:colOff>152400</xdr:colOff>
      <xdr:row>58</xdr:row>
      <xdr:rowOff>70696</xdr:rowOff>
    </xdr:to>
    <xdr:cxnSp macro="">
      <xdr:nvCxnSpPr>
        <xdr:cNvPr id="334" name="直線コネクタ 333">
          <a:extLst>
            <a:ext uri="{FF2B5EF4-FFF2-40B4-BE49-F238E27FC236}">
              <a16:creationId xmlns:a16="http://schemas.microsoft.com/office/drawing/2014/main" id="{00000000-0008-0000-0300-00004E010000}"/>
            </a:ext>
          </a:extLst>
        </xdr:cNvPr>
        <xdr:cNvCxnSpPr/>
      </xdr:nvCxnSpPr>
      <xdr:spPr>
        <a:xfrm>
          <a:off x="13512800" y="10004455"/>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122827</xdr:rowOff>
    </xdr:from>
    <xdr:to>
      <xdr:col>68</xdr:col>
      <xdr:colOff>203200</xdr:colOff>
      <xdr:row>61</xdr:row>
      <xdr:rowOff>52977</xdr:rowOff>
    </xdr:to>
    <xdr:sp macro="" textlink="">
      <xdr:nvSpPr>
        <xdr:cNvPr id="335" name="フローチャート: 判断 334">
          <a:extLst>
            <a:ext uri="{FF2B5EF4-FFF2-40B4-BE49-F238E27FC236}">
              <a16:creationId xmlns:a16="http://schemas.microsoft.com/office/drawing/2014/main" id="{00000000-0008-0000-0300-00004F010000}"/>
            </a:ext>
          </a:extLst>
        </xdr:cNvPr>
        <xdr:cNvSpPr/>
      </xdr:nvSpPr>
      <xdr:spPr>
        <a:xfrm>
          <a:off x="14351000" y="10409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37754</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020800" y="10496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98697</xdr:rowOff>
    </xdr:from>
    <xdr:to>
      <xdr:col>64</xdr:col>
      <xdr:colOff>152400</xdr:colOff>
      <xdr:row>61</xdr:row>
      <xdr:rowOff>28847</xdr:rowOff>
    </xdr:to>
    <xdr:sp macro="" textlink="">
      <xdr:nvSpPr>
        <xdr:cNvPr id="337" name="フローチャート: 判断 336">
          <a:extLst>
            <a:ext uri="{FF2B5EF4-FFF2-40B4-BE49-F238E27FC236}">
              <a16:creationId xmlns:a16="http://schemas.microsoft.com/office/drawing/2014/main" id="{00000000-0008-0000-0300-000051010000}"/>
            </a:ext>
          </a:extLst>
        </xdr:cNvPr>
        <xdr:cNvSpPr/>
      </xdr:nvSpPr>
      <xdr:spPr>
        <a:xfrm>
          <a:off x="13462000" y="10385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13624</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131800" y="10472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58965</xdr:rowOff>
    </xdr:from>
    <xdr:to>
      <xdr:col>81</xdr:col>
      <xdr:colOff>95250</xdr:colOff>
      <xdr:row>58</xdr:row>
      <xdr:rowOff>160565</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6967200" y="10003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57</xdr:row>
      <xdr:rowOff>151692</xdr:rowOff>
    </xdr:from>
    <xdr:ext cx="762000" cy="259045"/>
    <xdr:sp macro="" textlink="">
      <xdr:nvSpPr>
        <xdr:cNvPr id="345" name="定員管理の状況該当値テキスト">
          <a:extLst>
            <a:ext uri="{FF2B5EF4-FFF2-40B4-BE49-F238E27FC236}">
              <a16:creationId xmlns:a16="http://schemas.microsoft.com/office/drawing/2014/main" id="{00000000-0008-0000-0300-000059010000}"/>
            </a:ext>
          </a:extLst>
        </xdr:cNvPr>
        <xdr:cNvSpPr txBox="1"/>
      </xdr:nvSpPr>
      <xdr:spPr>
        <a:xfrm>
          <a:off x="17106900" y="9924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31387</xdr:rowOff>
    </xdr:from>
    <xdr:to>
      <xdr:col>77</xdr:col>
      <xdr:colOff>95250</xdr:colOff>
      <xdr:row>58</xdr:row>
      <xdr:rowOff>132987</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6129000" y="9975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56</xdr:row>
      <xdr:rowOff>143164</xdr:rowOff>
    </xdr:from>
    <xdr:ext cx="7366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5798800" y="9744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22195</xdr:rowOff>
    </xdr:from>
    <xdr:to>
      <xdr:col>73</xdr:col>
      <xdr:colOff>44450</xdr:colOff>
      <xdr:row>58</xdr:row>
      <xdr:rowOff>123795</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5240000" y="9966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56</xdr:row>
      <xdr:rowOff>133972</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4909800" y="9735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19896</xdr:rowOff>
    </xdr:from>
    <xdr:to>
      <xdr:col>68</xdr:col>
      <xdr:colOff>203200</xdr:colOff>
      <xdr:row>58</xdr:row>
      <xdr:rowOff>121496</xdr:rowOff>
    </xdr:to>
    <xdr:sp macro="" textlink="">
      <xdr:nvSpPr>
        <xdr:cNvPr id="350" name="楕円 349">
          <a:extLst>
            <a:ext uri="{FF2B5EF4-FFF2-40B4-BE49-F238E27FC236}">
              <a16:creationId xmlns:a16="http://schemas.microsoft.com/office/drawing/2014/main" id="{00000000-0008-0000-0300-00005E010000}"/>
            </a:ext>
          </a:extLst>
        </xdr:cNvPr>
        <xdr:cNvSpPr/>
      </xdr:nvSpPr>
      <xdr:spPr>
        <a:xfrm>
          <a:off x="14351000" y="9963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56</xdr:row>
      <xdr:rowOff>131673</xdr:rowOff>
    </xdr:from>
    <xdr:ext cx="762000" cy="259045"/>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4020800" y="9732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9555</xdr:rowOff>
    </xdr:from>
    <xdr:to>
      <xdr:col>64</xdr:col>
      <xdr:colOff>152400</xdr:colOff>
      <xdr:row>58</xdr:row>
      <xdr:rowOff>111155</xdr:rowOff>
    </xdr:to>
    <xdr:sp macro="" textlink="">
      <xdr:nvSpPr>
        <xdr:cNvPr id="352" name="楕円 351">
          <a:extLst>
            <a:ext uri="{FF2B5EF4-FFF2-40B4-BE49-F238E27FC236}">
              <a16:creationId xmlns:a16="http://schemas.microsoft.com/office/drawing/2014/main" id="{00000000-0008-0000-0300-000060010000}"/>
            </a:ext>
          </a:extLst>
        </xdr:cNvPr>
        <xdr:cNvSpPr/>
      </xdr:nvSpPr>
      <xdr:spPr>
        <a:xfrm>
          <a:off x="13462000" y="9953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56</xdr:row>
      <xdr:rowOff>121332</xdr:rowOff>
    </xdr:from>
    <xdr:ext cx="762000" cy="259045"/>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3131800" y="9722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5" name="正方形/長方形 364">
          <a:extLst>
            <a:ext uri="{FF2B5EF4-FFF2-40B4-BE49-F238E27FC236}">
              <a16:creationId xmlns:a16="http://schemas.microsoft.com/office/drawing/2014/main" id="{00000000-0008-0000-0300-00006D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　前年度より</a:t>
          </a:r>
          <a:r>
            <a:rPr kumimoji="1" lang="en-US"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0.3</a:t>
          </a:r>
          <a:r>
            <a:rPr kumimoji="1"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％減少の</a:t>
          </a:r>
          <a:r>
            <a:rPr kumimoji="1" lang="en-US"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10.9</a:t>
          </a:r>
          <a:r>
            <a:rPr kumimoji="1"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％となっているが、類似団体内平均値、全国平均及び青森県平均のいずれも上回っている。</a:t>
          </a:r>
          <a:endParaRPr lang="ja-JP" altLang="ja-JP" sz="10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　元利償還金及び準元利償還金（主に一部事務組合等が起こした地方債の元利償還金に対する負担金）は、平成</a:t>
          </a:r>
          <a:r>
            <a:rPr kumimoji="1" lang="en-US"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年度から長期的にみると減少傾向が続いている。元利償還金は減少しているが、それ以上に普通交付税に算入される地方債残高（算入公債費）の減少が大きいため、一転して増加傾向に転じる可能性がある。これは、当町は過疎債及び合併特例債等の有利な起債が活用できないため、交付税措置のない一般単独事業債を使わざるを得ないという財政事情のためである。</a:t>
          </a:r>
          <a:endParaRPr lang="ja-JP" altLang="ja-JP" sz="1000">
            <a:effectLst/>
            <a:latin typeface="ＭＳ ゴシック" panose="020B0609070205080204" pitchFamily="49" charset="-128"/>
            <a:ea typeface="ＭＳ ゴシック" panose="020B0609070205080204" pitchFamily="49" charset="-128"/>
          </a:endParaRPr>
        </a:p>
        <a:p>
          <a:r>
            <a:rPr kumimoji="1"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　今後も引き続き新規発行債の抑制等により地方債残高の削減に努め、実質公債費比率の適正化を目指す。</a:t>
          </a:r>
          <a:endParaRPr lang="ja-JP" altLang="ja-JP" sz="10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46</xdr:row>
      <xdr:rowOff>3175</xdr:rowOff>
    </xdr:from>
    <xdr:to>
      <xdr:col>85</xdr:col>
      <xdr:colOff>95250</xdr:colOff>
      <xdr:row>46</xdr:row>
      <xdr:rowOff>3175</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45</xdr:row>
      <xdr:rowOff>32402</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44450</xdr:rowOff>
    </xdr:from>
    <xdr:to>
      <xdr:col>85</xdr:col>
      <xdr:colOff>95250</xdr:colOff>
      <xdr:row>44</xdr:row>
      <xdr:rowOff>44450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43</xdr:row>
      <xdr:rowOff>73677</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85725</xdr:rowOff>
    </xdr:from>
    <xdr:to>
      <xdr:col>85</xdr:col>
      <xdr:colOff>95250</xdr:colOff>
      <xdr:row>42</xdr:row>
      <xdr:rowOff>85725</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114952</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7" name="テキスト ボックス 376">
          <a:extLst>
            <a:ext uri="{FF2B5EF4-FFF2-40B4-BE49-F238E27FC236}">
              <a16:creationId xmlns:a16="http://schemas.microsoft.com/office/drawing/2014/main" id="{00000000-0008-0000-0300-000079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168275</xdr:rowOff>
    </xdr:from>
    <xdr:to>
      <xdr:col>85</xdr:col>
      <xdr:colOff>95250</xdr:colOff>
      <xdr:row>38</xdr:row>
      <xdr:rowOff>168275</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26052</xdr:rowOff>
    </xdr:from>
    <xdr:ext cx="762000" cy="259045"/>
    <xdr:sp macro="" textlink="">
      <xdr:nvSpPr>
        <xdr:cNvPr id="379" name="テキスト ボックス 378">
          <a:extLst>
            <a:ext uri="{FF2B5EF4-FFF2-40B4-BE49-F238E27FC236}">
              <a16:creationId xmlns:a16="http://schemas.microsoft.com/office/drawing/2014/main" id="{00000000-0008-0000-0300-00007B010000}"/>
            </a:ext>
          </a:extLst>
        </xdr:cNvPr>
        <xdr:cNvSpPr txBox="1"/>
      </xdr:nvSpPr>
      <xdr:spPr>
        <a:xfrm>
          <a:off x="1206500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38100</xdr:rowOff>
    </xdr:from>
    <xdr:to>
      <xdr:col>85</xdr:col>
      <xdr:colOff>95250</xdr:colOff>
      <xdr:row>37</xdr:row>
      <xdr:rowOff>38100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67327</xdr:rowOff>
    </xdr:from>
    <xdr:ext cx="7620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79375</xdr:rowOff>
    </xdr:from>
    <xdr:to>
      <xdr:col>85</xdr:col>
      <xdr:colOff>95250</xdr:colOff>
      <xdr:row>35</xdr:row>
      <xdr:rowOff>79375</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2827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108602</xdr:rowOff>
    </xdr:from>
    <xdr:ext cx="7620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206500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5" name="公債費負担の状況グラフ枠">
          <a:extLst>
            <a:ext uri="{FF2B5EF4-FFF2-40B4-BE49-F238E27FC236}">
              <a16:creationId xmlns:a16="http://schemas.microsoft.com/office/drawing/2014/main" id="{00000000-0008-0000-0300-000081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78846</xdr:rowOff>
    </xdr:from>
    <xdr:to>
      <xdr:col>81</xdr:col>
      <xdr:colOff>44450</xdr:colOff>
      <xdr:row>44</xdr:row>
      <xdr:rowOff>155046</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7018000" y="6251046"/>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127123</xdr:rowOff>
    </xdr:from>
    <xdr:ext cx="762000" cy="259045"/>
    <xdr:sp macro="" textlink="">
      <xdr:nvSpPr>
        <xdr:cNvPr id="387" name="公債費負担の状況最小値テキスト">
          <a:extLst>
            <a:ext uri="{FF2B5EF4-FFF2-40B4-BE49-F238E27FC236}">
              <a16:creationId xmlns:a16="http://schemas.microsoft.com/office/drawing/2014/main" id="{00000000-0008-0000-0300-000083010000}"/>
            </a:ext>
          </a:extLst>
        </xdr:cNvPr>
        <xdr:cNvSpPr txBox="1"/>
      </xdr:nvSpPr>
      <xdr:spPr>
        <a:xfrm>
          <a:off x="17106900" y="767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155046</xdr:rowOff>
    </xdr:from>
    <xdr:to>
      <xdr:col>81</xdr:col>
      <xdr:colOff>133350</xdr:colOff>
      <xdr:row>44</xdr:row>
      <xdr:rowOff>155046</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6929100" y="7698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165223</xdr:rowOff>
    </xdr:from>
    <xdr:ext cx="762000" cy="259045"/>
    <xdr:sp macro="" textlink="">
      <xdr:nvSpPr>
        <xdr:cNvPr id="389" name="公債費負担の状況最大値テキスト">
          <a:extLst>
            <a:ext uri="{FF2B5EF4-FFF2-40B4-BE49-F238E27FC236}">
              <a16:creationId xmlns:a16="http://schemas.microsoft.com/office/drawing/2014/main" id="{00000000-0008-0000-0300-000085010000}"/>
            </a:ext>
          </a:extLst>
        </xdr:cNvPr>
        <xdr:cNvSpPr txBox="1"/>
      </xdr:nvSpPr>
      <xdr:spPr>
        <a:xfrm>
          <a:off x="17106900" y="5994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78846</xdr:rowOff>
    </xdr:from>
    <xdr:to>
      <xdr:col>81</xdr:col>
      <xdr:colOff>133350</xdr:colOff>
      <xdr:row>36</xdr:row>
      <xdr:rowOff>78846</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6929100" y="6251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146579</xdr:rowOff>
    </xdr:from>
    <xdr:to>
      <xdr:col>81</xdr:col>
      <xdr:colOff>44450</xdr:colOff>
      <xdr:row>42</xdr:row>
      <xdr:rowOff>5292</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6179800" y="7176029"/>
          <a:ext cx="8382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32402</xdr:rowOff>
    </xdr:from>
    <xdr:ext cx="762000" cy="259045"/>
    <xdr:sp macro="" textlink="">
      <xdr:nvSpPr>
        <xdr:cNvPr id="392" name="公債費負担の状況平均値テキスト">
          <a:extLst>
            <a:ext uri="{FF2B5EF4-FFF2-40B4-BE49-F238E27FC236}">
              <a16:creationId xmlns:a16="http://schemas.microsoft.com/office/drawing/2014/main" id="{00000000-0008-0000-0300-000088010000}"/>
            </a:ext>
          </a:extLst>
        </xdr:cNvPr>
        <xdr:cNvSpPr txBox="1"/>
      </xdr:nvSpPr>
      <xdr:spPr>
        <a:xfrm>
          <a:off x="17106900" y="67189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15875</xdr:rowOff>
    </xdr:from>
    <xdr:to>
      <xdr:col>81</xdr:col>
      <xdr:colOff>95250</xdr:colOff>
      <xdr:row>40</xdr:row>
      <xdr:rowOff>117475</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69672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5292</xdr:rowOff>
    </xdr:from>
    <xdr:to>
      <xdr:col>77</xdr:col>
      <xdr:colOff>44450</xdr:colOff>
      <xdr:row>42</xdr:row>
      <xdr:rowOff>15346</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flipV="1">
          <a:off x="15290800" y="7206192"/>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167217</xdr:rowOff>
    </xdr:from>
    <xdr:to>
      <xdr:col>77</xdr:col>
      <xdr:colOff>95250</xdr:colOff>
      <xdr:row>40</xdr:row>
      <xdr:rowOff>97367</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6129000" y="685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107544</xdr:rowOff>
    </xdr:from>
    <xdr:ext cx="7366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798800" y="66226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15346</xdr:rowOff>
    </xdr:from>
    <xdr:to>
      <xdr:col>72</xdr:col>
      <xdr:colOff>203200</xdr:colOff>
      <xdr:row>42</xdr:row>
      <xdr:rowOff>25400</xdr:rowOff>
    </xdr:to>
    <xdr:cxnSp macro="">
      <xdr:nvCxnSpPr>
        <xdr:cNvPr id="397" name="直線コネクタ 396">
          <a:extLst>
            <a:ext uri="{FF2B5EF4-FFF2-40B4-BE49-F238E27FC236}">
              <a16:creationId xmlns:a16="http://schemas.microsoft.com/office/drawing/2014/main" id="{00000000-0008-0000-0300-00008D010000}"/>
            </a:ext>
          </a:extLst>
        </xdr:cNvPr>
        <xdr:cNvCxnSpPr/>
      </xdr:nvCxnSpPr>
      <xdr:spPr>
        <a:xfrm flipV="1">
          <a:off x="14401800" y="7216246"/>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35983</xdr:rowOff>
    </xdr:from>
    <xdr:to>
      <xdr:col>73</xdr:col>
      <xdr:colOff>44450</xdr:colOff>
      <xdr:row>40</xdr:row>
      <xdr:rowOff>137583</xdr:rowOff>
    </xdr:to>
    <xdr:sp macro="" textlink="">
      <xdr:nvSpPr>
        <xdr:cNvPr id="398" name="フローチャート: 判断 397">
          <a:extLst>
            <a:ext uri="{FF2B5EF4-FFF2-40B4-BE49-F238E27FC236}">
              <a16:creationId xmlns:a16="http://schemas.microsoft.com/office/drawing/2014/main" id="{00000000-0008-0000-0300-00008E010000}"/>
            </a:ext>
          </a:extLst>
        </xdr:cNvPr>
        <xdr:cNvSpPr/>
      </xdr:nvSpPr>
      <xdr:spPr>
        <a:xfrm>
          <a:off x="15240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147760</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909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166688</xdr:rowOff>
    </xdr:from>
    <xdr:to>
      <xdr:col>68</xdr:col>
      <xdr:colOff>152400</xdr:colOff>
      <xdr:row>42</xdr:row>
      <xdr:rowOff>25400</xdr:rowOff>
    </xdr:to>
    <xdr:cxnSp macro="">
      <xdr:nvCxnSpPr>
        <xdr:cNvPr id="400" name="直線コネクタ 399">
          <a:extLst>
            <a:ext uri="{FF2B5EF4-FFF2-40B4-BE49-F238E27FC236}">
              <a16:creationId xmlns:a16="http://schemas.microsoft.com/office/drawing/2014/main" id="{00000000-0008-0000-0300-000090010000}"/>
            </a:ext>
          </a:extLst>
        </xdr:cNvPr>
        <xdr:cNvCxnSpPr/>
      </xdr:nvCxnSpPr>
      <xdr:spPr>
        <a:xfrm>
          <a:off x="13512800" y="7196138"/>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96308</xdr:rowOff>
    </xdr:from>
    <xdr:to>
      <xdr:col>68</xdr:col>
      <xdr:colOff>203200</xdr:colOff>
      <xdr:row>41</xdr:row>
      <xdr:rowOff>26458</xdr:rowOff>
    </xdr:to>
    <xdr:sp macro="" textlink="">
      <xdr:nvSpPr>
        <xdr:cNvPr id="401" name="フローチャート: 判断 400">
          <a:extLst>
            <a:ext uri="{FF2B5EF4-FFF2-40B4-BE49-F238E27FC236}">
              <a16:creationId xmlns:a16="http://schemas.microsoft.com/office/drawing/2014/main" id="{00000000-0008-0000-0300-000091010000}"/>
            </a:ext>
          </a:extLst>
        </xdr:cNvPr>
        <xdr:cNvSpPr/>
      </xdr:nvSpPr>
      <xdr:spPr>
        <a:xfrm>
          <a:off x="14351000" y="695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36635</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020800" y="672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86254</xdr:rowOff>
    </xdr:from>
    <xdr:to>
      <xdr:col>64</xdr:col>
      <xdr:colOff>152400</xdr:colOff>
      <xdr:row>41</xdr:row>
      <xdr:rowOff>16404</xdr:rowOff>
    </xdr:to>
    <xdr:sp macro="" textlink="">
      <xdr:nvSpPr>
        <xdr:cNvPr id="403" name="フローチャート: 判断 402">
          <a:extLst>
            <a:ext uri="{FF2B5EF4-FFF2-40B4-BE49-F238E27FC236}">
              <a16:creationId xmlns:a16="http://schemas.microsoft.com/office/drawing/2014/main" id="{00000000-0008-0000-0300-000093010000}"/>
            </a:ext>
          </a:extLst>
        </xdr:cNvPr>
        <xdr:cNvSpPr/>
      </xdr:nvSpPr>
      <xdr:spPr>
        <a:xfrm>
          <a:off x="13462000" y="694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26581</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131800" y="6713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95779</xdr:rowOff>
    </xdr:from>
    <xdr:to>
      <xdr:col>81</xdr:col>
      <xdr:colOff>95250</xdr:colOff>
      <xdr:row>42</xdr:row>
      <xdr:rowOff>25929</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6967200" y="7125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67856</xdr:rowOff>
    </xdr:from>
    <xdr:ext cx="762000" cy="259045"/>
    <xdr:sp macro="" textlink="">
      <xdr:nvSpPr>
        <xdr:cNvPr id="411" name="公債費負担の状況該当値テキスト">
          <a:extLst>
            <a:ext uri="{FF2B5EF4-FFF2-40B4-BE49-F238E27FC236}">
              <a16:creationId xmlns:a16="http://schemas.microsoft.com/office/drawing/2014/main" id="{00000000-0008-0000-0300-00009B010000}"/>
            </a:ext>
          </a:extLst>
        </xdr:cNvPr>
        <xdr:cNvSpPr txBox="1"/>
      </xdr:nvSpPr>
      <xdr:spPr>
        <a:xfrm>
          <a:off x="17106900" y="7097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125942</xdr:rowOff>
    </xdr:from>
    <xdr:to>
      <xdr:col>77</xdr:col>
      <xdr:colOff>95250</xdr:colOff>
      <xdr:row>42</xdr:row>
      <xdr:rowOff>56092</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6129000" y="71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40869</xdr:rowOff>
    </xdr:from>
    <xdr:ext cx="7366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5798800" y="72417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135996</xdr:rowOff>
    </xdr:from>
    <xdr:to>
      <xdr:col>73</xdr:col>
      <xdr:colOff>44450</xdr:colOff>
      <xdr:row>42</xdr:row>
      <xdr:rowOff>66146</xdr:rowOff>
    </xdr:to>
    <xdr:sp macro="" textlink="">
      <xdr:nvSpPr>
        <xdr:cNvPr id="414" name="楕円 413">
          <a:extLst>
            <a:ext uri="{FF2B5EF4-FFF2-40B4-BE49-F238E27FC236}">
              <a16:creationId xmlns:a16="http://schemas.microsoft.com/office/drawing/2014/main" id="{00000000-0008-0000-0300-00009E010000}"/>
            </a:ext>
          </a:extLst>
        </xdr:cNvPr>
        <xdr:cNvSpPr/>
      </xdr:nvSpPr>
      <xdr:spPr>
        <a:xfrm>
          <a:off x="15240000" y="7165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50923</xdr:rowOff>
    </xdr:from>
    <xdr:ext cx="762000" cy="25904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4909800" y="7251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146050</xdr:rowOff>
    </xdr:from>
    <xdr:to>
      <xdr:col>68</xdr:col>
      <xdr:colOff>203200</xdr:colOff>
      <xdr:row>42</xdr:row>
      <xdr:rowOff>76200</xdr:rowOff>
    </xdr:to>
    <xdr:sp macro="" textlink="">
      <xdr:nvSpPr>
        <xdr:cNvPr id="416" name="楕円 415">
          <a:extLst>
            <a:ext uri="{FF2B5EF4-FFF2-40B4-BE49-F238E27FC236}">
              <a16:creationId xmlns:a16="http://schemas.microsoft.com/office/drawing/2014/main" id="{00000000-0008-0000-0300-0000A0010000}"/>
            </a:ext>
          </a:extLst>
        </xdr:cNvPr>
        <xdr:cNvSpPr/>
      </xdr:nvSpPr>
      <xdr:spPr>
        <a:xfrm>
          <a:off x="14351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60977</xdr:rowOff>
    </xdr:from>
    <xdr:ext cx="762000" cy="259045"/>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4020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115888</xdr:rowOff>
    </xdr:from>
    <xdr:to>
      <xdr:col>64</xdr:col>
      <xdr:colOff>152400</xdr:colOff>
      <xdr:row>42</xdr:row>
      <xdr:rowOff>46038</xdr:rowOff>
    </xdr:to>
    <xdr:sp macro="" textlink="">
      <xdr:nvSpPr>
        <xdr:cNvPr id="418" name="楕円 417">
          <a:extLst>
            <a:ext uri="{FF2B5EF4-FFF2-40B4-BE49-F238E27FC236}">
              <a16:creationId xmlns:a16="http://schemas.microsoft.com/office/drawing/2014/main" id="{00000000-0008-0000-0300-0000A2010000}"/>
            </a:ext>
          </a:extLst>
        </xdr:cNvPr>
        <xdr:cNvSpPr/>
      </xdr:nvSpPr>
      <xdr:spPr>
        <a:xfrm>
          <a:off x="13462000" y="714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30815</xdr:rowOff>
    </xdr:from>
    <xdr:ext cx="762000" cy="259045"/>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3131800" y="7231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8" name="正方形/長方形 427">
          <a:extLst>
            <a:ext uri="{FF2B5EF4-FFF2-40B4-BE49-F238E27FC236}">
              <a16:creationId xmlns:a16="http://schemas.microsoft.com/office/drawing/2014/main" id="{00000000-0008-0000-0300-0000AC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9" name="正方形/長方形 428">
          <a:extLst>
            <a:ext uri="{FF2B5EF4-FFF2-40B4-BE49-F238E27FC236}">
              <a16:creationId xmlns:a16="http://schemas.microsoft.com/office/drawing/2014/main" id="{00000000-0008-0000-0300-0000AD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30" name="正方形/長方形 429">
          <a:extLst>
            <a:ext uri="{FF2B5EF4-FFF2-40B4-BE49-F238E27FC236}">
              <a16:creationId xmlns:a16="http://schemas.microsoft.com/office/drawing/2014/main" id="{00000000-0008-0000-0300-0000AE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31" name="正方形/長方形 430">
          <a:extLst>
            <a:ext uri="{FF2B5EF4-FFF2-40B4-BE49-F238E27FC236}">
              <a16:creationId xmlns:a16="http://schemas.microsoft.com/office/drawing/2014/main" id="{00000000-0008-0000-0300-0000AF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元金ベースでのプライマリーバランスを維持することにより地方債残高の削減に努めているため平成</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年度から減少し続けている。令和</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年度は、分子でみると地方債残高の減少に伴う将来負担額の減少及び充当可能基金の増加が主な要因であり、対前年度比</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％減少となっている。</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後世への負担を軽減すべく、今後も引き続き地方債残高の削減に努めることにより、財政の健全化を図る。</a:t>
          </a:r>
          <a:endParaRPr lang="ja-JP" altLang="ja-JP" sz="11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9" name="将来負担の状況グラフ枠">
          <a:extLst>
            <a:ext uri="{FF2B5EF4-FFF2-40B4-BE49-F238E27FC236}">
              <a16:creationId xmlns:a16="http://schemas.microsoft.com/office/drawing/2014/main" id="{00000000-0008-0000-0300-0000C1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45176</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flipV="1">
          <a:off x="17018000" y="2313214"/>
          <a:ext cx="0" cy="16753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17253</xdr:rowOff>
    </xdr:from>
    <xdr:ext cx="762000" cy="259045"/>
    <xdr:sp macro="" textlink="">
      <xdr:nvSpPr>
        <xdr:cNvPr id="451" name="将来負担の状況最小値テキスト">
          <a:extLst>
            <a:ext uri="{FF2B5EF4-FFF2-40B4-BE49-F238E27FC236}">
              <a16:creationId xmlns:a16="http://schemas.microsoft.com/office/drawing/2014/main" id="{00000000-0008-0000-0300-0000C3010000}"/>
            </a:ext>
          </a:extLst>
        </xdr:cNvPr>
        <xdr:cNvSpPr txBox="1"/>
      </xdr:nvSpPr>
      <xdr:spPr>
        <a:xfrm>
          <a:off x="17106900" y="3960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45176</xdr:rowOff>
    </xdr:from>
    <xdr:to>
      <xdr:col>81</xdr:col>
      <xdr:colOff>133350</xdr:colOff>
      <xdr:row>23</xdr:row>
      <xdr:rowOff>45176</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a:off x="16929100" y="3988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53" name="将来負担の状況最大値テキスト">
          <a:extLst>
            <a:ext uri="{FF2B5EF4-FFF2-40B4-BE49-F238E27FC236}">
              <a16:creationId xmlns:a16="http://schemas.microsoft.com/office/drawing/2014/main" id="{00000000-0008-0000-0300-0000C5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203200</xdr:colOff>
      <xdr:row>13</xdr:row>
      <xdr:rowOff>113090</xdr:rowOff>
    </xdr:from>
    <xdr:to>
      <xdr:col>77</xdr:col>
      <xdr:colOff>44450</xdr:colOff>
      <xdr:row>15</xdr:row>
      <xdr:rowOff>33322</xdr:rowOff>
    </xdr:to>
    <xdr:cxnSp macro="">
      <xdr:nvCxnSpPr>
        <xdr:cNvPr id="455" name="直線コネクタ 454">
          <a:extLst>
            <a:ext uri="{FF2B5EF4-FFF2-40B4-BE49-F238E27FC236}">
              <a16:creationId xmlns:a16="http://schemas.microsoft.com/office/drawing/2014/main" id="{00000000-0008-0000-0300-0000C7010000}"/>
            </a:ext>
          </a:extLst>
        </xdr:cNvPr>
        <xdr:cNvCxnSpPr/>
      </xdr:nvCxnSpPr>
      <xdr:spPr>
        <a:xfrm flipV="1">
          <a:off x="15290800" y="2341940"/>
          <a:ext cx="889000" cy="263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56" name="将来負担の状況平均値テキスト">
          <a:extLst>
            <a:ext uri="{FF2B5EF4-FFF2-40B4-BE49-F238E27FC236}">
              <a16:creationId xmlns:a16="http://schemas.microsoft.com/office/drawing/2014/main" id="{00000000-0008-0000-0300-0000C8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152400</xdr:colOff>
      <xdr:row>15</xdr:row>
      <xdr:rowOff>33322</xdr:rowOff>
    </xdr:from>
    <xdr:to>
      <xdr:col>72</xdr:col>
      <xdr:colOff>203200</xdr:colOff>
      <xdr:row>16</xdr:row>
      <xdr:rowOff>64105</xdr:rowOff>
    </xdr:to>
    <xdr:cxnSp macro="">
      <xdr:nvCxnSpPr>
        <xdr:cNvPr id="458" name="直線コネクタ 457">
          <a:extLst>
            <a:ext uri="{FF2B5EF4-FFF2-40B4-BE49-F238E27FC236}">
              <a16:creationId xmlns:a16="http://schemas.microsoft.com/office/drawing/2014/main" id="{00000000-0008-0000-0300-0000CA010000}"/>
            </a:ext>
          </a:extLst>
        </xdr:cNvPr>
        <xdr:cNvCxnSpPr/>
      </xdr:nvCxnSpPr>
      <xdr:spPr>
        <a:xfrm flipV="1">
          <a:off x="14401800" y="2605072"/>
          <a:ext cx="889000" cy="202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131233</xdr:rowOff>
    </xdr:from>
    <xdr:to>
      <xdr:col>77</xdr:col>
      <xdr:colOff>95250</xdr:colOff>
      <xdr:row>14</xdr:row>
      <xdr:rowOff>61383</xdr:rowOff>
    </xdr:to>
    <xdr:sp macro="" textlink="">
      <xdr:nvSpPr>
        <xdr:cNvPr id="459" name="フローチャート: 判断 458">
          <a:extLst>
            <a:ext uri="{FF2B5EF4-FFF2-40B4-BE49-F238E27FC236}">
              <a16:creationId xmlns:a16="http://schemas.microsoft.com/office/drawing/2014/main" id="{00000000-0008-0000-0300-0000CB010000}"/>
            </a:ext>
          </a:extLst>
        </xdr:cNvPr>
        <xdr:cNvSpPr/>
      </xdr:nvSpPr>
      <xdr:spPr>
        <a:xfrm>
          <a:off x="16129000" y="236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46160</xdr:rowOff>
    </xdr:from>
    <xdr:ext cx="7366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798800" y="24464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64105</xdr:rowOff>
    </xdr:from>
    <xdr:to>
      <xdr:col>68</xdr:col>
      <xdr:colOff>152400</xdr:colOff>
      <xdr:row>17</xdr:row>
      <xdr:rowOff>14454</xdr:rowOff>
    </xdr:to>
    <xdr:cxnSp macro="">
      <xdr:nvCxnSpPr>
        <xdr:cNvPr id="461" name="直線コネクタ 460">
          <a:extLst>
            <a:ext uri="{FF2B5EF4-FFF2-40B4-BE49-F238E27FC236}">
              <a16:creationId xmlns:a16="http://schemas.microsoft.com/office/drawing/2014/main" id="{00000000-0008-0000-0300-0000CD010000}"/>
            </a:ext>
          </a:extLst>
        </xdr:cNvPr>
        <xdr:cNvCxnSpPr/>
      </xdr:nvCxnSpPr>
      <xdr:spPr>
        <a:xfrm flipV="1">
          <a:off x="13512800" y="2807305"/>
          <a:ext cx="889000" cy="121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132140</xdr:rowOff>
    </xdr:from>
    <xdr:to>
      <xdr:col>73</xdr:col>
      <xdr:colOff>44450</xdr:colOff>
      <xdr:row>15</xdr:row>
      <xdr:rowOff>62290</xdr:rowOff>
    </xdr:to>
    <xdr:sp macro="" textlink="">
      <xdr:nvSpPr>
        <xdr:cNvPr id="462" name="フローチャート: 判断 461">
          <a:extLst>
            <a:ext uri="{FF2B5EF4-FFF2-40B4-BE49-F238E27FC236}">
              <a16:creationId xmlns:a16="http://schemas.microsoft.com/office/drawing/2014/main" id="{00000000-0008-0000-0300-0000CE010000}"/>
            </a:ext>
          </a:extLst>
        </xdr:cNvPr>
        <xdr:cNvSpPr/>
      </xdr:nvSpPr>
      <xdr:spPr>
        <a:xfrm>
          <a:off x="15240000" y="253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72467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4909800" y="230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103414</xdr:rowOff>
    </xdr:from>
    <xdr:to>
      <xdr:col>68</xdr:col>
      <xdr:colOff>203200</xdr:colOff>
      <xdr:row>15</xdr:row>
      <xdr:rowOff>33564</xdr:rowOff>
    </xdr:to>
    <xdr:sp macro="" textlink="">
      <xdr:nvSpPr>
        <xdr:cNvPr id="464" name="フローチャート: 判断 463">
          <a:extLst>
            <a:ext uri="{FF2B5EF4-FFF2-40B4-BE49-F238E27FC236}">
              <a16:creationId xmlns:a16="http://schemas.microsoft.com/office/drawing/2014/main" id="{00000000-0008-0000-0300-0000D0010000}"/>
            </a:ext>
          </a:extLst>
        </xdr:cNvPr>
        <xdr:cNvSpPr/>
      </xdr:nvSpPr>
      <xdr:spPr>
        <a:xfrm>
          <a:off x="14351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43741</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020800" y="227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102265</xdr:rowOff>
    </xdr:from>
    <xdr:to>
      <xdr:col>64</xdr:col>
      <xdr:colOff>152400</xdr:colOff>
      <xdr:row>15</xdr:row>
      <xdr:rowOff>32415</xdr:rowOff>
    </xdr:to>
    <xdr:sp macro="" textlink="">
      <xdr:nvSpPr>
        <xdr:cNvPr id="466" name="フローチャート: 判断 465">
          <a:extLst>
            <a:ext uri="{FF2B5EF4-FFF2-40B4-BE49-F238E27FC236}">
              <a16:creationId xmlns:a16="http://schemas.microsoft.com/office/drawing/2014/main" id="{00000000-0008-0000-0300-0000D2010000}"/>
            </a:ext>
          </a:extLst>
        </xdr:cNvPr>
        <xdr:cNvSpPr/>
      </xdr:nvSpPr>
      <xdr:spPr>
        <a:xfrm>
          <a:off x="13462000" y="250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42592</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3131800" y="2271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62290</xdr:rowOff>
    </xdr:from>
    <xdr:to>
      <xdr:col>77</xdr:col>
      <xdr:colOff>95250</xdr:colOff>
      <xdr:row>13</xdr:row>
      <xdr:rowOff>163890</xdr:rowOff>
    </xdr:to>
    <xdr:sp macro="" textlink="">
      <xdr:nvSpPr>
        <xdr:cNvPr id="473" name="楕円 472">
          <a:extLst>
            <a:ext uri="{FF2B5EF4-FFF2-40B4-BE49-F238E27FC236}">
              <a16:creationId xmlns:a16="http://schemas.microsoft.com/office/drawing/2014/main" id="{00000000-0008-0000-0300-0000D9010000}"/>
            </a:ext>
          </a:extLst>
        </xdr:cNvPr>
        <xdr:cNvSpPr/>
      </xdr:nvSpPr>
      <xdr:spPr>
        <a:xfrm>
          <a:off x="16129000" y="2291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2617</xdr:rowOff>
    </xdr:from>
    <xdr:ext cx="736600" cy="259045"/>
    <xdr:sp macro="" textlink="">
      <xdr:nvSpPr>
        <xdr:cNvPr id="474" name="テキスト ボックス 473">
          <a:extLst>
            <a:ext uri="{FF2B5EF4-FFF2-40B4-BE49-F238E27FC236}">
              <a16:creationId xmlns:a16="http://schemas.microsoft.com/office/drawing/2014/main" id="{00000000-0008-0000-0300-0000DA010000}"/>
            </a:ext>
          </a:extLst>
        </xdr:cNvPr>
        <xdr:cNvSpPr txBox="1"/>
      </xdr:nvSpPr>
      <xdr:spPr>
        <a:xfrm>
          <a:off x="15798800" y="2060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153972</xdr:rowOff>
    </xdr:from>
    <xdr:to>
      <xdr:col>73</xdr:col>
      <xdr:colOff>44450</xdr:colOff>
      <xdr:row>15</xdr:row>
      <xdr:rowOff>84122</xdr:rowOff>
    </xdr:to>
    <xdr:sp macro="" textlink="">
      <xdr:nvSpPr>
        <xdr:cNvPr id="475" name="楕円 474">
          <a:extLst>
            <a:ext uri="{FF2B5EF4-FFF2-40B4-BE49-F238E27FC236}">
              <a16:creationId xmlns:a16="http://schemas.microsoft.com/office/drawing/2014/main" id="{00000000-0008-0000-0300-0000DB010000}"/>
            </a:ext>
          </a:extLst>
        </xdr:cNvPr>
        <xdr:cNvSpPr/>
      </xdr:nvSpPr>
      <xdr:spPr>
        <a:xfrm>
          <a:off x="15240000" y="2554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68899</xdr:rowOff>
    </xdr:from>
    <xdr:ext cx="762000" cy="259045"/>
    <xdr:sp macro="" textlink="">
      <xdr:nvSpPr>
        <xdr:cNvPr id="476" name="テキスト ボックス 475">
          <a:extLst>
            <a:ext uri="{FF2B5EF4-FFF2-40B4-BE49-F238E27FC236}">
              <a16:creationId xmlns:a16="http://schemas.microsoft.com/office/drawing/2014/main" id="{00000000-0008-0000-0300-0000DC010000}"/>
            </a:ext>
          </a:extLst>
        </xdr:cNvPr>
        <xdr:cNvSpPr txBox="1"/>
      </xdr:nvSpPr>
      <xdr:spPr>
        <a:xfrm>
          <a:off x="14909800" y="2640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13305</xdr:rowOff>
    </xdr:from>
    <xdr:to>
      <xdr:col>68</xdr:col>
      <xdr:colOff>203200</xdr:colOff>
      <xdr:row>16</xdr:row>
      <xdr:rowOff>114905</xdr:rowOff>
    </xdr:to>
    <xdr:sp macro="" textlink="">
      <xdr:nvSpPr>
        <xdr:cNvPr id="477" name="楕円 476">
          <a:extLst>
            <a:ext uri="{FF2B5EF4-FFF2-40B4-BE49-F238E27FC236}">
              <a16:creationId xmlns:a16="http://schemas.microsoft.com/office/drawing/2014/main" id="{00000000-0008-0000-0300-0000DD010000}"/>
            </a:ext>
          </a:extLst>
        </xdr:cNvPr>
        <xdr:cNvSpPr/>
      </xdr:nvSpPr>
      <xdr:spPr>
        <a:xfrm>
          <a:off x="14351000" y="275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99682</xdr:rowOff>
    </xdr:from>
    <xdr:ext cx="762000" cy="259045"/>
    <xdr:sp macro="" textlink="">
      <xdr:nvSpPr>
        <xdr:cNvPr id="478" name="テキスト ボックス 477">
          <a:extLst>
            <a:ext uri="{FF2B5EF4-FFF2-40B4-BE49-F238E27FC236}">
              <a16:creationId xmlns:a16="http://schemas.microsoft.com/office/drawing/2014/main" id="{00000000-0008-0000-0300-0000DE010000}"/>
            </a:ext>
          </a:extLst>
        </xdr:cNvPr>
        <xdr:cNvSpPr txBox="1"/>
      </xdr:nvSpPr>
      <xdr:spPr>
        <a:xfrm>
          <a:off x="14020800" y="2842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135104</xdr:rowOff>
    </xdr:from>
    <xdr:to>
      <xdr:col>64</xdr:col>
      <xdr:colOff>152400</xdr:colOff>
      <xdr:row>17</xdr:row>
      <xdr:rowOff>65254</xdr:rowOff>
    </xdr:to>
    <xdr:sp macro="" textlink="">
      <xdr:nvSpPr>
        <xdr:cNvPr id="479" name="楕円 478">
          <a:extLst>
            <a:ext uri="{FF2B5EF4-FFF2-40B4-BE49-F238E27FC236}">
              <a16:creationId xmlns:a16="http://schemas.microsoft.com/office/drawing/2014/main" id="{00000000-0008-0000-0300-0000DF010000}"/>
            </a:ext>
          </a:extLst>
        </xdr:cNvPr>
        <xdr:cNvSpPr/>
      </xdr:nvSpPr>
      <xdr:spPr>
        <a:xfrm>
          <a:off x="13462000" y="2878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50031</xdr:rowOff>
    </xdr:from>
    <xdr:ext cx="762000" cy="259045"/>
    <xdr:sp macro="" textlink="">
      <xdr:nvSpPr>
        <xdr:cNvPr id="480" name="テキスト ボックス 479">
          <a:extLst>
            <a:ext uri="{FF2B5EF4-FFF2-40B4-BE49-F238E27FC236}">
              <a16:creationId xmlns:a16="http://schemas.microsoft.com/office/drawing/2014/main" id="{00000000-0008-0000-0300-0000E0010000}"/>
            </a:ext>
          </a:extLst>
        </xdr:cNvPr>
        <xdr:cNvSpPr txBox="1"/>
      </xdr:nvSpPr>
      <xdr:spPr>
        <a:xfrm>
          <a:off x="13131800" y="2964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青森県階上町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12,909
12,829
94.00
6,496,371
6,191,635
303,015
3,999,746
4,975,723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前年度よりも</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0.8</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％増加、類似団体内平均値及び全国平均を下回る</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18.9</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％となった。</a:t>
          </a:r>
          <a:endParaRPr lang="ja-JP" altLang="ja-JP" sz="11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職員数が少ないことが主な要因であるが、基本的には財政力指数が低ければ人件費も低くなる傾向にあり、財政力指数が類似団体内平均値を下回る限り、人件費も類似団体内平均値を下回っていくこととなる。</a:t>
          </a:r>
          <a:endParaRPr lang="ja-JP" altLang="ja-JP" sz="11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業務量の増加に伴い時間外勤務手当が増加傾向であるが、定員管理計画に基づき、今後も引き続き人件費の適正化に努める。</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62230</xdr:rowOff>
    </xdr:from>
    <xdr:to>
      <xdr:col>24</xdr:col>
      <xdr:colOff>25400</xdr:colOff>
      <xdr:row>40</xdr:row>
      <xdr:rowOff>96520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2008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68597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2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96520</xdr:rowOff>
    </xdr:from>
    <xdr:to>
      <xdr:col>24</xdr:col>
      <xdr:colOff>114300</xdr:colOff>
      <xdr:row>40</xdr:row>
      <xdr:rowOff>96520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5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148607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63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62230</xdr:rowOff>
    </xdr:from>
    <xdr:to>
      <xdr:col>24</xdr:col>
      <xdr:colOff>114300</xdr:colOff>
      <xdr:row>33</xdr:row>
      <xdr:rowOff>62230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2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58420</xdr:rowOff>
    </xdr:from>
    <xdr:to>
      <xdr:col>24</xdr:col>
      <xdr:colOff>25400</xdr:colOff>
      <xdr:row>34</xdr:row>
      <xdr:rowOff>119380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588772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40657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12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68580</xdr:rowOff>
    </xdr:from>
    <xdr:to>
      <xdr:col>24</xdr:col>
      <xdr:colOff>76200</xdr:colOff>
      <xdr:row>36</xdr:row>
      <xdr:rowOff>170180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58420</xdr:rowOff>
    </xdr:from>
    <xdr:to>
      <xdr:col>19</xdr:col>
      <xdr:colOff>187325</xdr:colOff>
      <xdr:row>35</xdr:row>
      <xdr:rowOff>54610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588772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38100</xdr:rowOff>
    </xdr:from>
    <xdr:to>
      <xdr:col>20</xdr:col>
      <xdr:colOff>38100</xdr:colOff>
      <xdr:row>36</xdr:row>
      <xdr:rowOff>139700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124477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29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1270</xdr:rowOff>
    </xdr:from>
    <xdr:to>
      <xdr:col>15</xdr:col>
      <xdr:colOff>98425</xdr:colOff>
      <xdr:row>35</xdr:row>
      <xdr:rowOff>54610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0020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129540</xdr:rowOff>
    </xdr:from>
    <xdr:to>
      <xdr:col>15</xdr:col>
      <xdr:colOff>149225</xdr:colOff>
      <xdr:row>37</xdr:row>
      <xdr:rowOff>59690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44467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157480</xdr:rowOff>
    </xdr:from>
    <xdr:to>
      <xdr:col>11</xdr:col>
      <xdr:colOff>9525</xdr:colOff>
      <xdr:row>35</xdr:row>
      <xdr:rowOff>1270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59867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163830</xdr:rowOff>
    </xdr:from>
    <xdr:to>
      <xdr:col>11</xdr:col>
      <xdr:colOff>60325</xdr:colOff>
      <xdr:row>36</xdr:row>
      <xdr:rowOff>93980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78757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25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22860</xdr:rowOff>
    </xdr:from>
    <xdr:to>
      <xdr:col>6</xdr:col>
      <xdr:colOff>171450</xdr:colOff>
      <xdr:row>36</xdr:row>
      <xdr:rowOff>124460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109237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28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68580</xdr:rowOff>
    </xdr:from>
    <xdr:to>
      <xdr:col>24</xdr:col>
      <xdr:colOff>76200</xdr:colOff>
      <xdr:row>34</xdr:row>
      <xdr:rowOff>170180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589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85107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74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7620</xdr:rowOff>
    </xdr:from>
    <xdr:to>
      <xdr:col>20</xdr:col>
      <xdr:colOff>38100</xdr:colOff>
      <xdr:row>34</xdr:row>
      <xdr:rowOff>109220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583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119397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60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3810</xdr:rowOff>
    </xdr:from>
    <xdr:to>
      <xdr:col>15</xdr:col>
      <xdr:colOff>149225</xdr:colOff>
      <xdr:row>35</xdr:row>
      <xdr:rowOff>105410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00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115587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77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121920</xdr:rowOff>
    </xdr:from>
    <xdr:to>
      <xdr:col>11</xdr:col>
      <xdr:colOff>60325</xdr:colOff>
      <xdr:row>35</xdr:row>
      <xdr:rowOff>52070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62247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106680</xdr:rowOff>
    </xdr:from>
    <xdr:to>
      <xdr:col>6</xdr:col>
      <xdr:colOff>171450</xdr:colOff>
      <xdr:row>35</xdr:row>
      <xdr:rowOff>36830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93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47007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70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　類似団体内平均値、全国平均及び青森県平均のいずれも上回る</a:t>
          </a:r>
          <a:r>
            <a:rPr kumimoji="1" lang="en-US"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17.4</a:t>
          </a:r>
          <a:r>
            <a:rPr kumimoji="1" lang="ja-JP"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％となり、前年度より</a:t>
          </a:r>
          <a:r>
            <a:rPr kumimoji="1" lang="en-US"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％増加した。物件費決算額が増加しており、増加理由は分母（経常一般財源（主に普通交付税））の減少によるものである。</a:t>
          </a:r>
          <a:endParaRPr lang="ja-JP" altLang="ja-JP" sz="9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　指定管理者制度の導入による施設管理費経費の抑制等に努めてきたが、今後も業務の電算化により委託料及び使用料が増加する傾向であると見込まれる。更に人件費の引上げ等に伴い委託料の単価は増加傾向であること、物価上昇等により消耗品費等も増加傾向にある。</a:t>
          </a:r>
          <a:endParaRPr lang="ja-JP" altLang="ja-JP" sz="9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　また、</a:t>
          </a:r>
          <a:r>
            <a:rPr kumimoji="1" lang="en-US"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DX</a:t>
          </a:r>
          <a:r>
            <a:rPr kumimoji="1" lang="ja-JP"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等デジタル化による業務形態の変化により今後増加傾向は続く見込みである。</a:t>
          </a:r>
          <a:endParaRPr lang="ja-JP" altLang="ja-JP" sz="900">
            <a:effectLst/>
            <a:latin typeface="ＭＳ ゴシック" panose="020B0609070205080204" pitchFamily="49" charset="-128"/>
            <a:ea typeface="ＭＳ ゴシック" panose="020B0609070205080204" pitchFamily="49" charset="-128"/>
          </a:endParaRPr>
        </a:p>
        <a:p>
          <a:r>
            <a:rPr kumimoji="1" lang="ja-JP"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　行財政改革大綱による事業の見直し等により、物件費の削減に努める。</a:t>
          </a:r>
          <a:endParaRPr lang="ja-JP" altLang="ja-JP" sz="9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a:extLst>
            <a:ext uri="{FF2B5EF4-FFF2-40B4-BE49-F238E27FC236}">
              <a16:creationId xmlns:a16="http://schemas.microsoft.com/office/drawing/2014/main" id="{00000000-0008-0000-0400-000075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64135</xdr:rowOff>
    </xdr:from>
    <xdr:to>
      <xdr:col>82</xdr:col>
      <xdr:colOff>107950</xdr:colOff>
      <xdr:row>20</xdr:row>
      <xdr:rowOff>52705</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flipV="1">
          <a:off x="16510000" y="2292985"/>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24782</xdr:rowOff>
    </xdr:from>
    <xdr:ext cx="762000" cy="259045"/>
    <xdr:sp macro="" textlink="">
      <xdr:nvSpPr>
        <xdr:cNvPr id="119" name="物件費最小値テキスト">
          <a:extLst>
            <a:ext uri="{FF2B5EF4-FFF2-40B4-BE49-F238E27FC236}">
              <a16:creationId xmlns:a16="http://schemas.microsoft.com/office/drawing/2014/main" id="{00000000-0008-0000-0400-000077000000}"/>
            </a:ext>
          </a:extLst>
        </xdr:cNvPr>
        <xdr:cNvSpPr txBox="1"/>
      </xdr:nvSpPr>
      <xdr:spPr>
        <a:xfrm>
          <a:off x="16598900" y="3453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52705</xdr:rowOff>
    </xdr:from>
    <xdr:to>
      <xdr:col>82</xdr:col>
      <xdr:colOff>196850</xdr:colOff>
      <xdr:row>20</xdr:row>
      <xdr:rowOff>52705</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3481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150512</xdr:rowOff>
    </xdr:from>
    <xdr:ext cx="762000" cy="259045"/>
    <xdr:sp macro="" textlink="">
      <xdr:nvSpPr>
        <xdr:cNvPr id="121" name="物件費最大値テキスト">
          <a:extLst>
            <a:ext uri="{FF2B5EF4-FFF2-40B4-BE49-F238E27FC236}">
              <a16:creationId xmlns:a16="http://schemas.microsoft.com/office/drawing/2014/main" id="{00000000-0008-0000-0400-000079000000}"/>
            </a:ext>
          </a:extLst>
        </xdr:cNvPr>
        <xdr:cNvSpPr txBox="1"/>
      </xdr:nvSpPr>
      <xdr:spPr>
        <a:xfrm>
          <a:off x="16598900" y="2036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64135</xdr:rowOff>
    </xdr:from>
    <xdr:to>
      <xdr:col>82</xdr:col>
      <xdr:colOff>196850</xdr:colOff>
      <xdr:row>13</xdr:row>
      <xdr:rowOff>64135</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229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12700</xdr:rowOff>
    </xdr:from>
    <xdr:to>
      <xdr:col>82</xdr:col>
      <xdr:colOff>107950</xdr:colOff>
      <xdr:row>16</xdr:row>
      <xdr:rowOff>92710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5671800" y="2755900"/>
          <a:ext cx="8382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29862</xdr:rowOff>
    </xdr:from>
    <xdr:ext cx="762000" cy="259045"/>
    <xdr:sp macro="" textlink="">
      <xdr:nvSpPr>
        <xdr:cNvPr id="124" name="物件費平均値テキスト">
          <a:extLst>
            <a:ext uri="{FF2B5EF4-FFF2-40B4-BE49-F238E27FC236}">
              <a16:creationId xmlns:a16="http://schemas.microsoft.com/office/drawing/2014/main" id="{00000000-0008-0000-0400-00007C000000}"/>
            </a:ext>
          </a:extLst>
        </xdr:cNvPr>
        <xdr:cNvSpPr txBox="1"/>
      </xdr:nvSpPr>
      <xdr:spPr>
        <a:xfrm>
          <a:off x="16598900" y="2430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13335</xdr:rowOff>
    </xdr:from>
    <xdr:to>
      <xdr:col>82</xdr:col>
      <xdr:colOff>158750</xdr:colOff>
      <xdr:row>15</xdr:row>
      <xdr:rowOff>114935</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6459200" y="2585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12700</xdr:rowOff>
    </xdr:from>
    <xdr:to>
      <xdr:col>78</xdr:col>
      <xdr:colOff>69850</xdr:colOff>
      <xdr:row>16</xdr:row>
      <xdr:rowOff>58420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4782800" y="27559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121920</xdr:rowOff>
    </xdr:from>
    <xdr:to>
      <xdr:col>78</xdr:col>
      <xdr:colOff>120650</xdr:colOff>
      <xdr:row>15</xdr:row>
      <xdr:rowOff>52070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5621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62247</xdr:rowOff>
    </xdr:from>
    <xdr:ext cx="736600" cy="259045"/>
    <xdr:sp macro="" textlink="">
      <xdr:nvSpPr>
        <xdr:cNvPr id="128" name="テキスト ボックス 127">
          <a:extLst>
            <a:ext uri="{FF2B5EF4-FFF2-40B4-BE49-F238E27FC236}">
              <a16:creationId xmlns:a16="http://schemas.microsoft.com/office/drawing/2014/main" id="{00000000-0008-0000-0400-000080000000}"/>
            </a:ext>
          </a:extLst>
        </xdr:cNvPr>
        <xdr:cNvSpPr txBox="1"/>
      </xdr:nvSpPr>
      <xdr:spPr>
        <a:xfrm>
          <a:off x="15290800" y="2291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58420</xdr:rowOff>
    </xdr:from>
    <xdr:to>
      <xdr:col>73</xdr:col>
      <xdr:colOff>180975</xdr:colOff>
      <xdr:row>16</xdr:row>
      <xdr:rowOff>98425</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3893800" y="280162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144780</xdr:rowOff>
    </xdr:from>
    <xdr:to>
      <xdr:col>74</xdr:col>
      <xdr:colOff>31750</xdr:colOff>
      <xdr:row>15</xdr:row>
      <xdr:rowOff>74930</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4732000" y="254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85107</xdr:rowOff>
    </xdr:from>
    <xdr:ext cx="7620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4401800" y="231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46990</xdr:rowOff>
    </xdr:from>
    <xdr:to>
      <xdr:col>69</xdr:col>
      <xdr:colOff>92075</xdr:colOff>
      <xdr:row>16</xdr:row>
      <xdr:rowOff>98425</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3004800" y="279019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116205</xdr:rowOff>
    </xdr:from>
    <xdr:to>
      <xdr:col>69</xdr:col>
      <xdr:colOff>142875</xdr:colOff>
      <xdr:row>16</xdr:row>
      <xdr:rowOff>46355</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3843000" y="2687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56532</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3512800" y="2456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64770</xdr:rowOff>
    </xdr:from>
    <xdr:to>
      <xdr:col>65</xdr:col>
      <xdr:colOff>53975</xdr:colOff>
      <xdr:row>15</xdr:row>
      <xdr:rowOff>166370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2954000" y="263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5097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2623800" y="240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41910</xdr:rowOff>
    </xdr:from>
    <xdr:to>
      <xdr:col>82</xdr:col>
      <xdr:colOff>158750</xdr:colOff>
      <xdr:row>16</xdr:row>
      <xdr:rowOff>143510</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6459200" y="2785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13987</xdr:rowOff>
    </xdr:from>
    <xdr:ext cx="762000" cy="259045"/>
    <xdr:sp macro="" textlink="">
      <xdr:nvSpPr>
        <xdr:cNvPr id="143" name="物件費該当値テキスト">
          <a:extLst>
            <a:ext uri="{FF2B5EF4-FFF2-40B4-BE49-F238E27FC236}">
              <a16:creationId xmlns:a16="http://schemas.microsoft.com/office/drawing/2014/main" id="{00000000-0008-0000-0400-00008F000000}"/>
            </a:ext>
          </a:extLst>
        </xdr:cNvPr>
        <xdr:cNvSpPr txBox="1"/>
      </xdr:nvSpPr>
      <xdr:spPr>
        <a:xfrm>
          <a:off x="16598900" y="2757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133350</xdr:rowOff>
    </xdr:from>
    <xdr:to>
      <xdr:col>78</xdr:col>
      <xdr:colOff>120650</xdr:colOff>
      <xdr:row>16</xdr:row>
      <xdr:rowOff>63500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5621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48277</xdr:rowOff>
    </xdr:from>
    <xdr:ext cx="7366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5290800" y="279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7620</xdr:rowOff>
    </xdr:from>
    <xdr:to>
      <xdr:col>74</xdr:col>
      <xdr:colOff>31750</xdr:colOff>
      <xdr:row>16</xdr:row>
      <xdr:rowOff>109220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4732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93997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401800" y="283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47625</xdr:rowOff>
    </xdr:from>
    <xdr:to>
      <xdr:col>69</xdr:col>
      <xdr:colOff>142875</xdr:colOff>
      <xdr:row>16</xdr:row>
      <xdr:rowOff>149225</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3843000" y="2790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134002</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3512800" y="2877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167640</xdr:rowOff>
    </xdr:from>
    <xdr:to>
      <xdr:col>65</xdr:col>
      <xdr:colOff>53975</xdr:colOff>
      <xdr:row>16</xdr:row>
      <xdr:rowOff>97790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2954000" y="2739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82567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2623800" y="2825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800" b="0" i="0" baseline="0">
              <a:solidFill>
                <a:schemeClr val="dk1"/>
              </a:solidFill>
              <a:effectLst/>
              <a:latin typeface="ＭＳ ゴシック" panose="020B0609070205080204" pitchFamily="49" charset="-128"/>
              <a:ea typeface="ＭＳ ゴシック" panose="020B0609070205080204" pitchFamily="49" charset="-128"/>
              <a:cs typeface="+mn-cs"/>
            </a:rPr>
            <a:t>　前年度よりも</a:t>
          </a:r>
          <a:r>
            <a:rPr kumimoji="1" lang="en-US" altLang="ja-JP" sz="800" b="0" i="0" baseline="0">
              <a:solidFill>
                <a:schemeClr val="dk1"/>
              </a:solidFill>
              <a:effectLst/>
              <a:latin typeface="ＭＳ ゴシック" panose="020B0609070205080204" pitchFamily="49" charset="-128"/>
              <a:ea typeface="ＭＳ ゴシック" panose="020B0609070205080204" pitchFamily="49" charset="-128"/>
              <a:cs typeface="+mn-cs"/>
            </a:rPr>
            <a:t>0.4</a:t>
          </a:r>
          <a:r>
            <a:rPr kumimoji="1" lang="ja-JP" altLang="ja-JP" sz="800" b="0" i="0" baseline="0">
              <a:solidFill>
                <a:schemeClr val="dk1"/>
              </a:solidFill>
              <a:effectLst/>
              <a:latin typeface="ＭＳ ゴシック" panose="020B0609070205080204" pitchFamily="49" charset="-128"/>
              <a:ea typeface="ＭＳ ゴシック" panose="020B0609070205080204" pitchFamily="49" charset="-128"/>
              <a:cs typeface="+mn-cs"/>
            </a:rPr>
            <a:t>％減少し、</a:t>
          </a:r>
          <a:r>
            <a:rPr kumimoji="1" lang="en-US" altLang="ja-JP" sz="800" b="0" i="0" baseline="0">
              <a:solidFill>
                <a:schemeClr val="dk1"/>
              </a:solidFill>
              <a:effectLst/>
              <a:latin typeface="ＭＳ ゴシック" panose="020B0609070205080204" pitchFamily="49" charset="-128"/>
              <a:ea typeface="ＭＳ ゴシック" panose="020B0609070205080204" pitchFamily="49" charset="-128"/>
              <a:cs typeface="+mn-cs"/>
            </a:rPr>
            <a:t>7.8</a:t>
          </a:r>
          <a:r>
            <a:rPr kumimoji="1" lang="ja-JP" altLang="ja-JP" sz="800" b="0" i="0" baseline="0">
              <a:solidFill>
                <a:schemeClr val="dk1"/>
              </a:solidFill>
              <a:effectLst/>
              <a:latin typeface="ＭＳ ゴシック" panose="020B0609070205080204" pitchFamily="49" charset="-128"/>
              <a:ea typeface="ＭＳ ゴシック" panose="020B0609070205080204" pitchFamily="49" charset="-128"/>
              <a:cs typeface="+mn-cs"/>
            </a:rPr>
            <a:t>％となった。子育て世帯の臨時特別給付金事業及び住民税非課税世帯等に対する臨時特別給付金事業等の事業終了等により事業費が減少したことが主な要因である。</a:t>
          </a:r>
          <a:endParaRPr lang="ja-JP" altLang="ja-JP" sz="8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800" b="0" i="0" baseline="0">
              <a:solidFill>
                <a:schemeClr val="dk1"/>
              </a:solidFill>
              <a:effectLst/>
              <a:latin typeface="ＭＳ ゴシック" panose="020B0609070205080204" pitchFamily="49" charset="-128"/>
              <a:ea typeface="ＭＳ ゴシック" panose="020B0609070205080204" pitchFamily="49" charset="-128"/>
              <a:cs typeface="+mn-cs"/>
            </a:rPr>
            <a:t>　類似団体内平均値を大きく上回っているが、主な要因は、子どものための教育・保育給付事業費について、他団体と比較して大きいためである。これは、当町は民間保育園のみであり、公立保育園の保育士が人件費に計上されるのに対し、民間保育園の人件費相当分は扶助費に反映されるためであり、多くの類似団体は公立保育園があるため、類似団体とは乖離する傾向にある。</a:t>
          </a:r>
          <a:endParaRPr lang="ja-JP" altLang="ja-JP" sz="800">
            <a:effectLst/>
            <a:latin typeface="ＭＳ ゴシック" panose="020B0609070205080204" pitchFamily="49" charset="-128"/>
            <a:ea typeface="ＭＳ ゴシック" panose="020B0609070205080204" pitchFamily="49" charset="-128"/>
          </a:endParaRPr>
        </a:p>
        <a:p>
          <a:r>
            <a:rPr kumimoji="1" lang="ja-JP" altLang="ja-JP" sz="800" b="0" i="0" baseline="0">
              <a:solidFill>
                <a:schemeClr val="dk1"/>
              </a:solidFill>
              <a:effectLst/>
              <a:latin typeface="ＭＳ ゴシック" panose="020B0609070205080204" pitchFamily="49" charset="-128"/>
              <a:ea typeface="ＭＳ ゴシック" panose="020B0609070205080204" pitchFamily="49" charset="-128"/>
              <a:cs typeface="+mn-cs"/>
            </a:rPr>
            <a:t>　扶助費は、国の制度に基づく事業が主なものであるが、高齢化の進展による医療費等の増加が見込まれ、補助事業であっても一般財源が増加することが予想される。全国平均及び青森県平均よりも低い水準であるが、今後も資格審査等の適正化により扶助費の抑制に努める。</a:t>
          </a:r>
          <a:endParaRPr lang="ja-JP" altLang="ja-JP" sz="8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61</xdr:row>
      <xdr:rowOff>127000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08050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99077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55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127000</xdr:rowOff>
    </xdr:from>
    <xdr:to>
      <xdr:col>24</xdr:col>
      <xdr:colOff>114300</xdr:colOff>
      <xdr:row>61</xdr:row>
      <xdr:rowOff>127000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585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69850</xdr:rowOff>
    </xdr:from>
    <xdr:to>
      <xdr:col>24</xdr:col>
      <xdr:colOff>25400</xdr:colOff>
      <xdr:row>59</xdr:row>
      <xdr:rowOff>146050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3987800" y="101854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168927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427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152400</xdr:rowOff>
    </xdr:from>
    <xdr:to>
      <xdr:col>24</xdr:col>
      <xdr:colOff>76200</xdr:colOff>
      <xdr:row>56</xdr:row>
      <xdr:rowOff>82550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88900</xdr:rowOff>
    </xdr:from>
    <xdr:to>
      <xdr:col>19</xdr:col>
      <xdr:colOff>187325</xdr:colOff>
      <xdr:row>59</xdr:row>
      <xdr:rowOff>146050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3098800" y="102044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152400</xdr:rowOff>
    </xdr:from>
    <xdr:to>
      <xdr:col>20</xdr:col>
      <xdr:colOff>38100</xdr:colOff>
      <xdr:row>56</xdr:row>
      <xdr:rowOff>82550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92727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351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88900</xdr:rowOff>
    </xdr:from>
    <xdr:to>
      <xdr:col>15</xdr:col>
      <xdr:colOff>98425</xdr:colOff>
      <xdr:row>60</xdr:row>
      <xdr:rowOff>31750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2209800" y="102044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57150</xdr:rowOff>
    </xdr:from>
    <xdr:to>
      <xdr:col>15</xdr:col>
      <xdr:colOff>149225</xdr:colOff>
      <xdr:row>56</xdr:row>
      <xdr:rowOff>158750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168927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427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88900</xdr:rowOff>
    </xdr:from>
    <xdr:to>
      <xdr:col>11</xdr:col>
      <xdr:colOff>9525</xdr:colOff>
      <xdr:row>60</xdr:row>
      <xdr:rowOff>31750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102044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114300</xdr:rowOff>
    </xdr:from>
    <xdr:to>
      <xdr:col>11</xdr:col>
      <xdr:colOff>60325</xdr:colOff>
      <xdr:row>57</xdr:row>
      <xdr:rowOff>44450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54627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133350</xdr:rowOff>
    </xdr:from>
    <xdr:to>
      <xdr:col>6</xdr:col>
      <xdr:colOff>171450</xdr:colOff>
      <xdr:row>57</xdr:row>
      <xdr:rowOff>63500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73677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50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19050</xdr:rowOff>
    </xdr:from>
    <xdr:to>
      <xdr:col>24</xdr:col>
      <xdr:colOff>76200</xdr:colOff>
      <xdr:row>59</xdr:row>
      <xdr:rowOff>120650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162577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95250</xdr:rowOff>
    </xdr:from>
    <xdr:to>
      <xdr:col>20</xdr:col>
      <xdr:colOff>38100</xdr:colOff>
      <xdr:row>60</xdr:row>
      <xdr:rowOff>25400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1021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10177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1029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38100</xdr:rowOff>
    </xdr:from>
    <xdr:to>
      <xdr:col>15</xdr:col>
      <xdr:colOff>149225</xdr:colOff>
      <xdr:row>59</xdr:row>
      <xdr:rowOff>139700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1015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124477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1024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152400</xdr:rowOff>
    </xdr:from>
    <xdr:to>
      <xdr:col>11</xdr:col>
      <xdr:colOff>60325</xdr:colOff>
      <xdr:row>60</xdr:row>
      <xdr:rowOff>82550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1026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67327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1035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38100</xdr:rowOff>
    </xdr:from>
    <xdr:to>
      <xdr:col>6</xdr:col>
      <xdr:colOff>171450</xdr:colOff>
      <xdr:row>59</xdr:row>
      <xdr:rowOff>139700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1015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124477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1024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　類似団体内平均値、全国平均及び青森県平均のいずれも上回る</a:t>
          </a:r>
          <a:r>
            <a:rPr kumimoji="1" lang="en-US"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17.2</a:t>
          </a:r>
          <a:r>
            <a:rPr kumimoji="1"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％と前年度から</a:t>
          </a:r>
          <a:r>
            <a:rPr kumimoji="1" lang="en-US"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増加している。その他に係る支出については、特別会計への繰出金及び維持補修費が主な要因である。分母（経常一般財源（主に普通交付税））の減少が要因であり、繰出金決算額は前年度よりも増加している。</a:t>
          </a:r>
          <a:endParaRPr lang="ja-JP" altLang="ja-JP" sz="10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　公共下水道事業特別会計及び漁業集落排水事業特別会計については、使用料収入の確保及び維持管理経費の抑制により独立採算制を目指し、一般会計からの繰出金抑制を目指す。</a:t>
          </a:r>
          <a:endParaRPr lang="ja-JP" altLang="ja-JP" sz="1000">
            <a:effectLst/>
            <a:latin typeface="ＭＳ ゴシック" panose="020B0609070205080204" pitchFamily="49" charset="-128"/>
            <a:ea typeface="ＭＳ ゴシック" panose="020B0609070205080204" pitchFamily="49" charset="-128"/>
          </a:endParaRPr>
        </a:p>
        <a:p>
          <a:r>
            <a:rPr kumimoji="1"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　また、インフラ施設の老朽化により維持補修費の増加が見込まれることから、公共施設等総合管理計画に基づき、効率的な施設の維持補修に努める。</a:t>
          </a:r>
          <a:endParaRPr lang="ja-JP" altLang="ja-JP" sz="10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31750</xdr:rowOff>
    </xdr:from>
    <xdr:to>
      <xdr:col>82</xdr:col>
      <xdr:colOff>107950</xdr:colOff>
      <xdr:row>61</xdr:row>
      <xdr:rowOff>79375</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118600"/>
          <a:ext cx="0" cy="1419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51452</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509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79375</xdr:rowOff>
    </xdr:from>
    <xdr:to>
      <xdr:col>82</xdr:col>
      <xdr:colOff>196850</xdr:colOff>
      <xdr:row>61</xdr:row>
      <xdr:rowOff>79375</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537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118127</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31750</xdr:rowOff>
    </xdr:from>
    <xdr:to>
      <xdr:col>82</xdr:col>
      <xdr:colOff>196850</xdr:colOff>
      <xdr:row>53</xdr:row>
      <xdr:rowOff>31750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155575</xdr:rowOff>
    </xdr:from>
    <xdr:to>
      <xdr:col>82</xdr:col>
      <xdr:colOff>107950</xdr:colOff>
      <xdr:row>58</xdr:row>
      <xdr:rowOff>107950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5671800" y="9928225"/>
          <a:ext cx="838200" cy="12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83202</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5129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66675</xdr:rowOff>
    </xdr:from>
    <xdr:to>
      <xdr:col>82</xdr:col>
      <xdr:colOff>158750</xdr:colOff>
      <xdr:row>56</xdr:row>
      <xdr:rowOff>168275</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667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155575</xdr:rowOff>
    </xdr:from>
    <xdr:to>
      <xdr:col>78</xdr:col>
      <xdr:colOff>69850</xdr:colOff>
      <xdr:row>58</xdr:row>
      <xdr:rowOff>60325</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4782800" y="992822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38100</xdr:rowOff>
    </xdr:from>
    <xdr:to>
      <xdr:col>78</xdr:col>
      <xdr:colOff>120650</xdr:colOff>
      <xdr:row>56</xdr:row>
      <xdr:rowOff>139700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149877</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40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60325</xdr:rowOff>
    </xdr:from>
    <xdr:to>
      <xdr:col>73</xdr:col>
      <xdr:colOff>180975</xdr:colOff>
      <xdr:row>58</xdr:row>
      <xdr:rowOff>79375</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3893800" y="1000442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133350</xdr:rowOff>
    </xdr:from>
    <xdr:to>
      <xdr:col>74</xdr:col>
      <xdr:colOff>31750</xdr:colOff>
      <xdr:row>57</xdr:row>
      <xdr:rowOff>63500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73677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50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31750</xdr:rowOff>
    </xdr:from>
    <xdr:to>
      <xdr:col>69</xdr:col>
      <xdr:colOff>92075</xdr:colOff>
      <xdr:row>58</xdr:row>
      <xdr:rowOff>79375</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3004800" y="997585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0</xdr:rowOff>
    </xdr:from>
    <xdr:to>
      <xdr:col>69</xdr:col>
      <xdr:colOff>142875</xdr:colOff>
      <xdr:row>57</xdr:row>
      <xdr:rowOff>101600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111777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54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57150</xdr:rowOff>
    </xdr:from>
    <xdr:to>
      <xdr:col>65</xdr:col>
      <xdr:colOff>53975</xdr:colOff>
      <xdr:row>57</xdr:row>
      <xdr:rowOff>158750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168927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57150</xdr:rowOff>
    </xdr:from>
    <xdr:to>
      <xdr:col>82</xdr:col>
      <xdr:colOff>158750</xdr:colOff>
      <xdr:row>58</xdr:row>
      <xdr:rowOff>158750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1000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29227</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97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104775</xdr:rowOff>
    </xdr:from>
    <xdr:to>
      <xdr:col>78</xdr:col>
      <xdr:colOff>120650</xdr:colOff>
      <xdr:row>58</xdr:row>
      <xdr:rowOff>34925</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877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19702</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99638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9525</xdr:rowOff>
    </xdr:from>
    <xdr:to>
      <xdr:col>74</xdr:col>
      <xdr:colOff>31750</xdr:colOff>
      <xdr:row>58</xdr:row>
      <xdr:rowOff>111125</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9953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95902</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10040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28575</xdr:rowOff>
    </xdr:from>
    <xdr:to>
      <xdr:col>69</xdr:col>
      <xdr:colOff>142875</xdr:colOff>
      <xdr:row>58</xdr:row>
      <xdr:rowOff>130175</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9972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114952</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10059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152400</xdr:rowOff>
    </xdr:from>
    <xdr:to>
      <xdr:col>65</xdr:col>
      <xdr:colOff>53975</xdr:colOff>
      <xdr:row>58</xdr:row>
      <xdr:rowOff>82550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992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67327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1001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年度で農地開発事業（八戸平原地区国営土地改良事業）に係る負担金が終了したこと等により令和元年度から減少傾向となっている。令和</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年度は前年度より</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0.6</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％増加し、町単独で実施した、はしかみ暮らし応援商品券交付事業の補助費が増加したことが主な要因である。類似団体内平均値、全国平均及び青森県平均のいずれも下回っている。</a:t>
          </a:r>
          <a:endParaRPr lang="ja-JP" altLang="ja-JP" sz="900">
            <a:effectLst/>
            <a:latin typeface="ＭＳ ゴシック" panose="020B0609070205080204" pitchFamily="49" charset="-128"/>
            <a:ea typeface="ＭＳ ゴシック" panose="020B0609070205080204" pitchFamily="49" charset="-128"/>
          </a:endParaRPr>
        </a:p>
        <a:p>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　当町は公営企業法適用の企業会計が無く、それらに対する補助金等が無いため、補助費等は他団体よりも低くなっている。令和</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年度に予定している下水道事業等の公営企業会計移行により増加が見込まれる。</a:t>
          </a:r>
          <a:endParaRPr lang="ja-JP" altLang="ja-JP" sz="900">
            <a:effectLst/>
            <a:latin typeface="ＭＳ ゴシック" panose="020B0609070205080204" pitchFamily="49" charset="-128"/>
            <a:ea typeface="ＭＳ ゴシック" panose="020B0609070205080204" pitchFamily="49" charset="-128"/>
          </a:endParaRPr>
        </a:p>
        <a:p>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　今後も費用対効果を考慮しながら、負担金の増嵩につながらないよう留意していくことにより補助費等の抑制に努める。</a:t>
          </a:r>
          <a:endParaRPr lang="ja-JP" altLang="ja-JP" sz="9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a:extLst>
            <a:ext uri="{FF2B5EF4-FFF2-40B4-BE49-F238E27FC236}">
              <a16:creationId xmlns:a16="http://schemas.microsoft.com/office/drawing/2014/main" id="{00000000-0008-0000-0400-000030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81280</xdr:rowOff>
    </xdr:from>
    <xdr:to>
      <xdr:col>82</xdr:col>
      <xdr:colOff>107950</xdr:colOff>
      <xdr:row>40</xdr:row>
      <xdr:rowOff>35560</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6510000" y="556768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7637</xdr:rowOff>
    </xdr:from>
    <xdr:ext cx="762000" cy="259045"/>
    <xdr:sp macro="" textlink="">
      <xdr:nvSpPr>
        <xdr:cNvPr id="306" name="補助費等最小値テキスト">
          <a:extLst>
            <a:ext uri="{FF2B5EF4-FFF2-40B4-BE49-F238E27FC236}">
              <a16:creationId xmlns:a16="http://schemas.microsoft.com/office/drawing/2014/main" id="{00000000-0008-0000-0400-000032010000}"/>
            </a:ext>
          </a:extLst>
        </xdr:cNvPr>
        <xdr:cNvSpPr txBox="1"/>
      </xdr:nvSpPr>
      <xdr:spPr>
        <a:xfrm>
          <a:off x="16598900" y="6865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35560</xdr:rowOff>
    </xdr:from>
    <xdr:to>
      <xdr:col>82</xdr:col>
      <xdr:colOff>196850</xdr:colOff>
      <xdr:row>40</xdr:row>
      <xdr:rowOff>35560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689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30</xdr:row>
      <xdr:rowOff>167657</xdr:rowOff>
    </xdr:from>
    <xdr:ext cx="762000" cy="259045"/>
    <xdr:sp macro="" textlink="">
      <xdr:nvSpPr>
        <xdr:cNvPr id="308" name="補助費等最大値テキスト">
          <a:extLst>
            <a:ext uri="{FF2B5EF4-FFF2-40B4-BE49-F238E27FC236}">
              <a16:creationId xmlns:a16="http://schemas.microsoft.com/office/drawing/2014/main" id="{00000000-0008-0000-0400-000034010000}"/>
            </a:ext>
          </a:extLst>
        </xdr:cNvPr>
        <xdr:cNvSpPr txBox="1"/>
      </xdr:nvSpPr>
      <xdr:spPr>
        <a:xfrm>
          <a:off x="16598900" y="531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81280</xdr:rowOff>
    </xdr:from>
    <xdr:to>
      <xdr:col>82</xdr:col>
      <xdr:colOff>196850</xdr:colOff>
      <xdr:row>32</xdr:row>
      <xdr:rowOff>81280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5567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32</xdr:row>
      <xdr:rowOff>104140</xdr:rowOff>
    </xdr:from>
    <xdr:to>
      <xdr:col>82</xdr:col>
      <xdr:colOff>107950</xdr:colOff>
      <xdr:row>32</xdr:row>
      <xdr:rowOff>149860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5671800" y="55905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170197</xdr:rowOff>
    </xdr:from>
    <xdr:ext cx="762000" cy="259045"/>
    <xdr:sp macro="" textlink="">
      <xdr:nvSpPr>
        <xdr:cNvPr id="311" name="補助費等平均値テキスト">
          <a:extLst>
            <a:ext uri="{FF2B5EF4-FFF2-40B4-BE49-F238E27FC236}">
              <a16:creationId xmlns:a16="http://schemas.microsoft.com/office/drawing/2014/main" id="{00000000-0008-0000-0400-000037010000}"/>
            </a:ext>
          </a:extLst>
        </xdr:cNvPr>
        <xdr:cNvSpPr txBox="1"/>
      </xdr:nvSpPr>
      <xdr:spPr>
        <a:xfrm>
          <a:off x="16598900" y="5999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26670</xdr:rowOff>
    </xdr:from>
    <xdr:to>
      <xdr:col>82</xdr:col>
      <xdr:colOff>158750</xdr:colOff>
      <xdr:row>35</xdr:row>
      <xdr:rowOff>128270</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6459200" y="602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32</xdr:row>
      <xdr:rowOff>104140</xdr:rowOff>
    </xdr:from>
    <xdr:to>
      <xdr:col>78</xdr:col>
      <xdr:colOff>69850</xdr:colOff>
      <xdr:row>32</xdr:row>
      <xdr:rowOff>165100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4782800" y="55905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34</xdr:row>
      <xdr:rowOff>144780</xdr:rowOff>
    </xdr:from>
    <xdr:to>
      <xdr:col>78</xdr:col>
      <xdr:colOff>120650</xdr:colOff>
      <xdr:row>35</xdr:row>
      <xdr:rowOff>74930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5621000" y="597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59707</xdr:rowOff>
    </xdr:from>
    <xdr:ext cx="7366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290800" y="6060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32</xdr:row>
      <xdr:rowOff>165100</xdr:rowOff>
    </xdr:from>
    <xdr:to>
      <xdr:col>73</xdr:col>
      <xdr:colOff>180975</xdr:colOff>
      <xdr:row>33</xdr:row>
      <xdr:rowOff>107950</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3893800" y="56515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11430</xdr:rowOff>
    </xdr:from>
    <xdr:to>
      <xdr:col>74</xdr:col>
      <xdr:colOff>31750</xdr:colOff>
      <xdr:row>35</xdr:row>
      <xdr:rowOff>113030</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4732000" y="601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97807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401800" y="609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107950</xdr:rowOff>
    </xdr:from>
    <xdr:to>
      <xdr:col>69</xdr:col>
      <xdr:colOff>92075</xdr:colOff>
      <xdr:row>33</xdr:row>
      <xdr:rowOff>161290</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flipV="1">
          <a:off x="13004800" y="57658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99060</xdr:rowOff>
    </xdr:from>
    <xdr:to>
      <xdr:col>69</xdr:col>
      <xdr:colOff>142875</xdr:colOff>
      <xdr:row>35</xdr:row>
      <xdr:rowOff>29210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3843000" y="592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13987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512800" y="601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99060</xdr:rowOff>
    </xdr:from>
    <xdr:to>
      <xdr:col>65</xdr:col>
      <xdr:colOff>53975</xdr:colOff>
      <xdr:row>35</xdr:row>
      <xdr:rowOff>29210</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2954000" y="592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13987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623800" y="601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32</xdr:row>
      <xdr:rowOff>99060</xdr:rowOff>
    </xdr:from>
    <xdr:to>
      <xdr:col>82</xdr:col>
      <xdr:colOff>158750</xdr:colOff>
      <xdr:row>33</xdr:row>
      <xdr:rowOff>29210</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6459200" y="558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32</xdr:row>
      <xdr:rowOff>7637</xdr:rowOff>
    </xdr:from>
    <xdr:ext cx="762000" cy="259045"/>
    <xdr:sp macro="" textlink="">
      <xdr:nvSpPr>
        <xdr:cNvPr id="330" name="補助費等該当値テキスト">
          <a:extLst>
            <a:ext uri="{FF2B5EF4-FFF2-40B4-BE49-F238E27FC236}">
              <a16:creationId xmlns:a16="http://schemas.microsoft.com/office/drawing/2014/main" id="{00000000-0008-0000-0400-00004A010000}"/>
            </a:ext>
          </a:extLst>
        </xdr:cNvPr>
        <xdr:cNvSpPr txBox="1"/>
      </xdr:nvSpPr>
      <xdr:spPr>
        <a:xfrm>
          <a:off x="16598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32</xdr:row>
      <xdr:rowOff>53340</xdr:rowOff>
    </xdr:from>
    <xdr:to>
      <xdr:col>78</xdr:col>
      <xdr:colOff>120650</xdr:colOff>
      <xdr:row>32</xdr:row>
      <xdr:rowOff>154940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5621000" y="553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30</xdr:row>
      <xdr:rowOff>165117</xdr:rowOff>
    </xdr:from>
    <xdr:ext cx="7366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5290800" y="5308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32</xdr:row>
      <xdr:rowOff>114300</xdr:rowOff>
    </xdr:from>
    <xdr:to>
      <xdr:col>74</xdr:col>
      <xdr:colOff>31750</xdr:colOff>
      <xdr:row>33</xdr:row>
      <xdr:rowOff>44450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4732000" y="560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31</xdr:row>
      <xdr:rowOff>54627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4401800" y="536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57150</xdr:rowOff>
    </xdr:from>
    <xdr:to>
      <xdr:col>69</xdr:col>
      <xdr:colOff>142875</xdr:colOff>
      <xdr:row>33</xdr:row>
      <xdr:rowOff>158750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3843000" y="571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31</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3512800" y="548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110490</xdr:rowOff>
    </xdr:from>
    <xdr:to>
      <xdr:col>65</xdr:col>
      <xdr:colOff>53975</xdr:colOff>
      <xdr:row>34</xdr:row>
      <xdr:rowOff>40640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2954000" y="576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50817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2623800" y="553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年度をピークに減少傾向であり、令和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年度は前年度より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減少している。今後も元金償還の据置期間終了に伴い一時的な増加がありながらも減少傾向が見込まれる。厳しい財政運営となることが予想されることから、引き続き地方債残高の削減に努め、公債費の適正化を図る。</a:t>
          </a:r>
          <a:endParaRPr lang="ja-JP" altLang="ja-JP" sz="11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a:extLst>
            <a:ext uri="{FF2B5EF4-FFF2-40B4-BE49-F238E27FC236}">
              <a16:creationId xmlns:a16="http://schemas.microsoft.com/office/drawing/2014/main" id="{00000000-0008-0000-0400-00006A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81280</xdr:rowOff>
    </xdr:from>
    <xdr:to>
      <xdr:col>24</xdr:col>
      <xdr:colOff>25400</xdr:colOff>
      <xdr:row>80</xdr:row>
      <xdr:rowOff>94996</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4826000" y="12768580"/>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67073</xdr:rowOff>
    </xdr:from>
    <xdr:ext cx="762000" cy="259045"/>
    <xdr:sp macro="" textlink="">
      <xdr:nvSpPr>
        <xdr:cNvPr id="364" name="公債費最小値テキスト">
          <a:extLst>
            <a:ext uri="{FF2B5EF4-FFF2-40B4-BE49-F238E27FC236}">
              <a16:creationId xmlns:a16="http://schemas.microsoft.com/office/drawing/2014/main" id="{00000000-0008-0000-0400-00006C010000}"/>
            </a:ext>
          </a:extLst>
        </xdr:cNvPr>
        <xdr:cNvSpPr txBox="1"/>
      </xdr:nvSpPr>
      <xdr:spPr>
        <a:xfrm>
          <a:off x="4914900" y="13783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94996</xdr:rowOff>
    </xdr:from>
    <xdr:to>
      <xdr:col>24</xdr:col>
      <xdr:colOff>114300</xdr:colOff>
      <xdr:row>80</xdr:row>
      <xdr:rowOff>94996</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3810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167657</xdr:rowOff>
    </xdr:from>
    <xdr:ext cx="762000" cy="259045"/>
    <xdr:sp macro="" textlink="">
      <xdr:nvSpPr>
        <xdr:cNvPr id="366" name="公債費最大値テキスト">
          <a:extLst>
            <a:ext uri="{FF2B5EF4-FFF2-40B4-BE49-F238E27FC236}">
              <a16:creationId xmlns:a16="http://schemas.microsoft.com/office/drawing/2014/main" id="{00000000-0008-0000-0400-00006E010000}"/>
            </a:ext>
          </a:extLst>
        </xdr:cNvPr>
        <xdr:cNvSpPr txBox="1"/>
      </xdr:nvSpPr>
      <xdr:spPr>
        <a:xfrm>
          <a:off x="4914900" y="125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81280</xdr:rowOff>
    </xdr:from>
    <xdr:to>
      <xdr:col>24</xdr:col>
      <xdr:colOff>114300</xdr:colOff>
      <xdr:row>74</xdr:row>
      <xdr:rowOff>81280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2768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147574</xdr:rowOff>
    </xdr:from>
    <xdr:to>
      <xdr:col>24</xdr:col>
      <xdr:colOff>25400</xdr:colOff>
      <xdr:row>78</xdr:row>
      <xdr:rowOff>21844</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3987800" y="13349224"/>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40149</xdr:rowOff>
    </xdr:from>
    <xdr:ext cx="762000" cy="259045"/>
    <xdr:sp macro="" textlink="">
      <xdr:nvSpPr>
        <xdr:cNvPr id="369" name="公債費平均値テキスト">
          <a:extLst>
            <a:ext uri="{FF2B5EF4-FFF2-40B4-BE49-F238E27FC236}">
              <a16:creationId xmlns:a16="http://schemas.microsoft.com/office/drawing/2014/main" id="{00000000-0008-0000-0400-000071010000}"/>
            </a:ext>
          </a:extLst>
        </xdr:cNvPr>
        <xdr:cNvSpPr txBox="1"/>
      </xdr:nvSpPr>
      <xdr:spPr>
        <a:xfrm>
          <a:off x="4914900" y="13070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23622</xdr:rowOff>
    </xdr:from>
    <xdr:to>
      <xdr:col>24</xdr:col>
      <xdr:colOff>76200</xdr:colOff>
      <xdr:row>77</xdr:row>
      <xdr:rowOff>125222</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4775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21844</xdr:rowOff>
    </xdr:from>
    <xdr:to>
      <xdr:col>19</xdr:col>
      <xdr:colOff>187325</xdr:colOff>
      <xdr:row>78</xdr:row>
      <xdr:rowOff>108713</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3098800" y="13394944"/>
          <a:ext cx="889000" cy="86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5335</xdr:rowOff>
    </xdr:from>
    <xdr:to>
      <xdr:col>20</xdr:col>
      <xdr:colOff>38100</xdr:colOff>
      <xdr:row>77</xdr:row>
      <xdr:rowOff>106935</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937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117112</xdr:rowOff>
    </xdr:from>
    <xdr:ext cx="7366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606800" y="12975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108713</xdr:rowOff>
    </xdr:from>
    <xdr:to>
      <xdr:col>15</xdr:col>
      <xdr:colOff>98425</xdr:colOff>
      <xdr:row>78</xdr:row>
      <xdr:rowOff>163576</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2209800" y="13481813"/>
          <a:ext cx="8890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144542</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717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127000</xdr:rowOff>
    </xdr:from>
    <xdr:to>
      <xdr:col>11</xdr:col>
      <xdr:colOff>9525</xdr:colOff>
      <xdr:row>78</xdr:row>
      <xdr:rowOff>163576</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a:off x="1320800" y="1350010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55626</xdr:rowOff>
    </xdr:from>
    <xdr:to>
      <xdr:col>11</xdr:col>
      <xdr:colOff>60325</xdr:colOff>
      <xdr:row>77</xdr:row>
      <xdr:rowOff>157226</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2159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167403</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828800" y="13026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46482</xdr:rowOff>
    </xdr:from>
    <xdr:to>
      <xdr:col>6</xdr:col>
      <xdr:colOff>171450</xdr:colOff>
      <xdr:row>77</xdr:row>
      <xdr:rowOff>148082</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1270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158259</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939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96774</xdr:rowOff>
    </xdr:from>
    <xdr:to>
      <xdr:col>24</xdr:col>
      <xdr:colOff>76200</xdr:colOff>
      <xdr:row>78</xdr:row>
      <xdr:rowOff>26924</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4775200" y="132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68851</xdr:rowOff>
    </xdr:from>
    <xdr:ext cx="762000" cy="259045"/>
    <xdr:sp macro="" textlink="">
      <xdr:nvSpPr>
        <xdr:cNvPr id="388" name="公債費該当値テキスト">
          <a:extLst>
            <a:ext uri="{FF2B5EF4-FFF2-40B4-BE49-F238E27FC236}">
              <a16:creationId xmlns:a16="http://schemas.microsoft.com/office/drawing/2014/main" id="{00000000-0008-0000-0400-000084010000}"/>
            </a:ext>
          </a:extLst>
        </xdr:cNvPr>
        <xdr:cNvSpPr txBox="1"/>
      </xdr:nvSpPr>
      <xdr:spPr>
        <a:xfrm>
          <a:off x="4914900" y="1327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142494</xdr:rowOff>
    </xdr:from>
    <xdr:to>
      <xdr:col>20</xdr:col>
      <xdr:colOff>38100</xdr:colOff>
      <xdr:row>78</xdr:row>
      <xdr:rowOff>72644</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937000" y="1334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57421</xdr:rowOff>
    </xdr:from>
    <xdr:ext cx="7366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3606800" y="13430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57913</xdr:rowOff>
    </xdr:from>
    <xdr:to>
      <xdr:col>15</xdr:col>
      <xdr:colOff>149225</xdr:colOff>
      <xdr:row>78</xdr:row>
      <xdr:rowOff>159513</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048000" y="1343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144290</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2717800" y="13517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112776</xdr:rowOff>
    </xdr:from>
    <xdr:to>
      <xdr:col>11</xdr:col>
      <xdr:colOff>60325</xdr:colOff>
      <xdr:row>79</xdr:row>
      <xdr:rowOff>42926</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2159000" y="1348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27703</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1828800" y="13572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76200</xdr:rowOff>
    </xdr:from>
    <xdr:to>
      <xdr:col>6</xdr:col>
      <xdr:colOff>171450</xdr:colOff>
      <xdr:row>79</xdr:row>
      <xdr:rowOff>6350</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1270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162577</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939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令和元年度以降減少傾向であったが、令和</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年度は前年度より</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3.7</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％増加するが全国平均及び青森県平均を下回る</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71.1</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％となっている。要因としては、人件費及び物件費が増加しているためである。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人件費及び補助費等については、大きく削減をするのが難しいため、扶助費及び物件費を重点的に抑制する。公債費以外で大きな比率を占める繰出金については、各特別会計の事業見直しを図ることで繰出金支出を抑え、経常経費の抑制を図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69</xdr:row>
      <xdr:rowOff>107950</xdr:rowOff>
    </xdr:from>
    <xdr:ext cx="298543" cy="225703"/>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a:extLst>
            <a:ext uri="{FF2B5EF4-FFF2-40B4-BE49-F238E27FC236}">
              <a16:creationId xmlns:a16="http://schemas.microsoft.com/office/drawing/2014/main" id="{00000000-0008-0000-0400-0000A5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129286</xdr:rowOff>
    </xdr:from>
    <xdr:to>
      <xdr:col>82</xdr:col>
      <xdr:colOff>107950</xdr:colOff>
      <xdr:row>79</xdr:row>
      <xdr:rowOff>101854</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6510000" y="12645136"/>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73931</xdr:rowOff>
    </xdr:from>
    <xdr:ext cx="762000" cy="259045"/>
    <xdr:sp macro="" textlink="">
      <xdr:nvSpPr>
        <xdr:cNvPr id="423" name="公債費以外最小値テキスト">
          <a:extLst>
            <a:ext uri="{FF2B5EF4-FFF2-40B4-BE49-F238E27FC236}">
              <a16:creationId xmlns:a16="http://schemas.microsoft.com/office/drawing/2014/main" id="{00000000-0008-0000-0400-0000A7010000}"/>
            </a:ext>
          </a:extLst>
        </xdr:cNvPr>
        <xdr:cNvSpPr txBox="1"/>
      </xdr:nvSpPr>
      <xdr:spPr>
        <a:xfrm>
          <a:off x="16598900" y="13618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101854</xdr:rowOff>
    </xdr:from>
    <xdr:to>
      <xdr:col>82</xdr:col>
      <xdr:colOff>196850</xdr:colOff>
      <xdr:row>79</xdr:row>
      <xdr:rowOff>101854</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3646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44213</xdr:rowOff>
    </xdr:from>
    <xdr:ext cx="762000" cy="259045"/>
    <xdr:sp macro="" textlink="">
      <xdr:nvSpPr>
        <xdr:cNvPr id="425" name="公債費以外最大値テキスト">
          <a:extLst>
            <a:ext uri="{FF2B5EF4-FFF2-40B4-BE49-F238E27FC236}">
              <a16:creationId xmlns:a16="http://schemas.microsoft.com/office/drawing/2014/main" id="{00000000-0008-0000-0400-0000A9010000}"/>
            </a:ext>
          </a:extLst>
        </xdr:cNvPr>
        <xdr:cNvSpPr txBox="1"/>
      </xdr:nvSpPr>
      <xdr:spPr>
        <a:xfrm>
          <a:off x="16598900" y="12388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129286</xdr:rowOff>
    </xdr:from>
    <xdr:to>
      <xdr:col>82</xdr:col>
      <xdr:colOff>196850</xdr:colOff>
      <xdr:row>73</xdr:row>
      <xdr:rowOff>129286</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2645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65278</xdr:rowOff>
    </xdr:from>
    <xdr:to>
      <xdr:col>82</xdr:col>
      <xdr:colOff>107950</xdr:colOff>
      <xdr:row>76</xdr:row>
      <xdr:rowOff>62992</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5671800" y="12924028"/>
          <a:ext cx="838200" cy="16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2557</xdr:rowOff>
    </xdr:from>
    <xdr:ext cx="762000" cy="259045"/>
    <xdr:sp macro="" textlink="">
      <xdr:nvSpPr>
        <xdr:cNvPr id="428" name="公債費以外平均値テキスト">
          <a:extLst>
            <a:ext uri="{FF2B5EF4-FFF2-40B4-BE49-F238E27FC236}">
              <a16:creationId xmlns:a16="http://schemas.microsoft.com/office/drawing/2014/main" id="{00000000-0008-0000-0400-0000AC010000}"/>
            </a:ext>
          </a:extLst>
        </xdr:cNvPr>
        <xdr:cNvSpPr txBox="1"/>
      </xdr:nvSpPr>
      <xdr:spPr>
        <a:xfrm>
          <a:off x="16598900" y="13032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30480</xdr:rowOff>
    </xdr:from>
    <xdr:to>
      <xdr:col>82</xdr:col>
      <xdr:colOff>158750</xdr:colOff>
      <xdr:row>76</xdr:row>
      <xdr:rowOff>132080</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64592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65278</xdr:rowOff>
    </xdr:from>
    <xdr:to>
      <xdr:col>78</xdr:col>
      <xdr:colOff>69850</xdr:colOff>
      <xdr:row>76</xdr:row>
      <xdr:rowOff>90424</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4782800" y="12924028"/>
          <a:ext cx="889000" cy="19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87630</xdr:rowOff>
    </xdr:from>
    <xdr:to>
      <xdr:col>78</xdr:col>
      <xdr:colOff>120650</xdr:colOff>
      <xdr:row>76</xdr:row>
      <xdr:rowOff>17780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5621000" y="1294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2557</xdr:rowOff>
    </xdr:from>
    <xdr:ext cx="7366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290800" y="13032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90424</xdr:rowOff>
    </xdr:from>
    <xdr:to>
      <xdr:col>73</xdr:col>
      <xdr:colOff>180975</xdr:colOff>
      <xdr:row>77</xdr:row>
      <xdr:rowOff>24130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3893800" y="13120624"/>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76200</xdr:rowOff>
    </xdr:from>
    <xdr:to>
      <xdr:col>74</xdr:col>
      <xdr:colOff>31750</xdr:colOff>
      <xdr:row>77</xdr:row>
      <xdr:rowOff>6350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4732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162577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401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127000</xdr:rowOff>
    </xdr:from>
    <xdr:to>
      <xdr:col>69</xdr:col>
      <xdr:colOff>92075</xdr:colOff>
      <xdr:row>77</xdr:row>
      <xdr:rowOff>24130</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3004800" y="131572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89915</xdr:rowOff>
    </xdr:from>
    <xdr:to>
      <xdr:col>69</xdr:col>
      <xdr:colOff>142875</xdr:colOff>
      <xdr:row>77</xdr:row>
      <xdr:rowOff>20065</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3843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30243</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512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99061</xdr:rowOff>
    </xdr:from>
    <xdr:to>
      <xdr:col>65</xdr:col>
      <xdr:colOff>53975</xdr:colOff>
      <xdr:row>77</xdr:row>
      <xdr:rowOff>29211</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2954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13988</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623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12192</xdr:rowOff>
    </xdr:from>
    <xdr:to>
      <xdr:col>82</xdr:col>
      <xdr:colOff>158750</xdr:colOff>
      <xdr:row>76</xdr:row>
      <xdr:rowOff>113792</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64592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28719</xdr:rowOff>
    </xdr:from>
    <xdr:ext cx="762000" cy="259045"/>
    <xdr:sp macro="" textlink="">
      <xdr:nvSpPr>
        <xdr:cNvPr id="447" name="公債費以外該当値テキスト">
          <a:extLst>
            <a:ext uri="{FF2B5EF4-FFF2-40B4-BE49-F238E27FC236}">
              <a16:creationId xmlns:a16="http://schemas.microsoft.com/office/drawing/2014/main" id="{00000000-0008-0000-0400-0000BF010000}"/>
            </a:ext>
          </a:extLst>
        </xdr:cNvPr>
        <xdr:cNvSpPr txBox="1"/>
      </xdr:nvSpPr>
      <xdr:spPr>
        <a:xfrm>
          <a:off x="16598900" y="12887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14478</xdr:rowOff>
    </xdr:from>
    <xdr:to>
      <xdr:col>78</xdr:col>
      <xdr:colOff>120650</xdr:colOff>
      <xdr:row>75</xdr:row>
      <xdr:rowOff>116078</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5621000" y="12873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126255</xdr:rowOff>
    </xdr:from>
    <xdr:ext cx="7366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5290800" y="12642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39624</xdr:rowOff>
    </xdr:from>
    <xdr:to>
      <xdr:col>74</xdr:col>
      <xdr:colOff>31750</xdr:colOff>
      <xdr:row>76</xdr:row>
      <xdr:rowOff>141224</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4732000" y="1306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151401</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4401800" y="12838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144780</xdr:rowOff>
    </xdr:from>
    <xdr:to>
      <xdr:col>69</xdr:col>
      <xdr:colOff>142875</xdr:colOff>
      <xdr:row>77</xdr:row>
      <xdr:rowOff>74930</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3843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59707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3512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76200</xdr:rowOff>
    </xdr:from>
    <xdr:to>
      <xdr:col>65</xdr:col>
      <xdr:colOff>53975</xdr:colOff>
      <xdr:row>77</xdr:row>
      <xdr:rowOff>6350</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2954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16527</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2623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青森県階上町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16975</xdr:rowOff>
    </xdr:from>
    <xdr:to>
      <xdr:col>29</xdr:col>
      <xdr:colOff>127000</xdr:colOff>
      <xdr:row>19</xdr:row>
      <xdr:rowOff>37648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1950550"/>
          <a:ext cx="0" cy="139227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47825</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353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37648</xdr:rowOff>
    </xdr:from>
    <xdr:to>
      <xdr:col>30</xdr:col>
      <xdr:colOff>25400</xdr:colOff>
      <xdr:row>19</xdr:row>
      <xdr:rowOff>37648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428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103352</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694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16975</xdr:rowOff>
    </xdr:from>
    <xdr:to>
      <xdr:col>30</xdr:col>
      <xdr:colOff>25400</xdr:colOff>
      <xdr:row>11</xdr:row>
      <xdr:rowOff>16975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19505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37648</xdr:rowOff>
    </xdr:from>
    <xdr:to>
      <xdr:col>29</xdr:col>
      <xdr:colOff>127000</xdr:colOff>
      <xdr:row>19</xdr:row>
      <xdr:rowOff>46944</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342823"/>
          <a:ext cx="647700" cy="92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18539</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8093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2012</xdr:rowOff>
    </xdr:from>
    <xdr:to>
      <xdr:col>29</xdr:col>
      <xdr:colOff>177800</xdr:colOff>
      <xdr:row>17</xdr:row>
      <xdr:rowOff>103612</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642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46944</xdr:rowOff>
    </xdr:from>
    <xdr:to>
      <xdr:col>26</xdr:col>
      <xdr:colOff>50800</xdr:colOff>
      <xdr:row>19</xdr:row>
      <xdr:rowOff>60912</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352119"/>
          <a:ext cx="698500" cy="139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20605</xdr:rowOff>
    </xdr:from>
    <xdr:to>
      <xdr:col>26</xdr:col>
      <xdr:colOff>101600</xdr:colOff>
      <xdr:row>17</xdr:row>
      <xdr:rowOff>122205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828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132382</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751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60912</xdr:rowOff>
    </xdr:from>
    <xdr:to>
      <xdr:col>22</xdr:col>
      <xdr:colOff>114300</xdr:colOff>
      <xdr:row>19</xdr:row>
      <xdr:rowOff>64493</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366087"/>
          <a:ext cx="698500" cy="35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56944</xdr:rowOff>
    </xdr:from>
    <xdr:to>
      <xdr:col>22</xdr:col>
      <xdr:colOff>165100</xdr:colOff>
      <xdr:row>17</xdr:row>
      <xdr:rowOff>158544</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019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168721</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788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64493</xdr:rowOff>
    </xdr:from>
    <xdr:to>
      <xdr:col>18</xdr:col>
      <xdr:colOff>177800</xdr:colOff>
      <xdr:row>19</xdr:row>
      <xdr:rowOff>86873</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369668"/>
          <a:ext cx="698500" cy="223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62057</xdr:rowOff>
    </xdr:from>
    <xdr:to>
      <xdr:col>19</xdr:col>
      <xdr:colOff>38100</xdr:colOff>
      <xdr:row>17</xdr:row>
      <xdr:rowOff>163657</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243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2384</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793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85016</xdr:rowOff>
    </xdr:from>
    <xdr:to>
      <xdr:col>15</xdr:col>
      <xdr:colOff>101600</xdr:colOff>
      <xdr:row>18</xdr:row>
      <xdr:rowOff>15166</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472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25343</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816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158298</xdr:rowOff>
    </xdr:from>
    <xdr:to>
      <xdr:col>29</xdr:col>
      <xdr:colOff>177800</xdr:colOff>
      <xdr:row>19</xdr:row>
      <xdr:rowOff>88448</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2920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66875</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200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167594</xdr:rowOff>
    </xdr:from>
    <xdr:to>
      <xdr:col>26</xdr:col>
      <xdr:colOff>101600</xdr:colOff>
      <xdr:row>19</xdr:row>
      <xdr:rowOff>97744</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3013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82521</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3876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10112</xdr:rowOff>
    </xdr:from>
    <xdr:to>
      <xdr:col>22</xdr:col>
      <xdr:colOff>165100</xdr:colOff>
      <xdr:row>19</xdr:row>
      <xdr:rowOff>111712</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3152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96489</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401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13693</xdr:rowOff>
    </xdr:from>
    <xdr:to>
      <xdr:col>19</xdr:col>
      <xdr:colOff>38100</xdr:colOff>
      <xdr:row>19</xdr:row>
      <xdr:rowOff>115293</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3188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100070</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405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36073</xdr:rowOff>
    </xdr:from>
    <xdr:to>
      <xdr:col>15</xdr:col>
      <xdr:colOff>101600</xdr:colOff>
      <xdr:row>19</xdr:row>
      <xdr:rowOff>137673</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3412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122450</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427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272999</xdr:rowOff>
    </xdr:from>
    <xdr:to>
      <xdr:col>29</xdr:col>
      <xdr:colOff>127000</xdr:colOff>
      <xdr:row>37</xdr:row>
      <xdr:rowOff>336150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197549"/>
          <a:ext cx="0" cy="12633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308227</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43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336150</xdr:rowOff>
    </xdr:from>
    <xdr:to>
      <xdr:col>30</xdr:col>
      <xdr:colOff>25400</xdr:colOff>
      <xdr:row>37</xdr:row>
      <xdr:rowOff>336150</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4608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16476</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941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272999</xdr:rowOff>
    </xdr:from>
    <xdr:to>
      <xdr:col>30</xdr:col>
      <xdr:colOff>25400</xdr:colOff>
      <xdr:row>33</xdr:row>
      <xdr:rowOff>272999</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1975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34703</xdr:rowOff>
    </xdr:from>
    <xdr:to>
      <xdr:col>29</xdr:col>
      <xdr:colOff>127000</xdr:colOff>
      <xdr:row>36</xdr:row>
      <xdr:rowOff>40380</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003800" y="6987953"/>
          <a:ext cx="647700" cy="56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25156</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9784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339661</xdr:rowOff>
    </xdr:from>
    <xdr:to>
      <xdr:col>29</xdr:col>
      <xdr:colOff>177800</xdr:colOff>
      <xdr:row>36</xdr:row>
      <xdr:rowOff>98361</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9500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34703</xdr:rowOff>
    </xdr:from>
    <xdr:to>
      <xdr:col>26</xdr:col>
      <xdr:colOff>50800</xdr:colOff>
      <xdr:row>36</xdr:row>
      <xdr:rowOff>70955</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6987953"/>
          <a:ext cx="698500" cy="362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30823</xdr:rowOff>
    </xdr:from>
    <xdr:to>
      <xdr:col>26</xdr:col>
      <xdr:colOff>101600</xdr:colOff>
      <xdr:row>36</xdr:row>
      <xdr:rowOff>132423</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9840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117200</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70704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70955</xdr:rowOff>
    </xdr:from>
    <xdr:to>
      <xdr:col>22</xdr:col>
      <xdr:colOff>114300</xdr:colOff>
      <xdr:row>36</xdr:row>
      <xdr:rowOff>71221</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7024205"/>
          <a:ext cx="698500" cy="2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71247</xdr:rowOff>
    </xdr:from>
    <xdr:to>
      <xdr:col>22</xdr:col>
      <xdr:colOff>165100</xdr:colOff>
      <xdr:row>37</xdr:row>
      <xdr:rowOff>1397</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70244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157624</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7110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71221</xdr:rowOff>
    </xdr:from>
    <xdr:to>
      <xdr:col>18</xdr:col>
      <xdr:colOff>177800</xdr:colOff>
      <xdr:row>36</xdr:row>
      <xdr:rowOff>102978</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2908300" y="7024471"/>
          <a:ext cx="698500" cy="317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32404</xdr:rowOff>
    </xdr:from>
    <xdr:to>
      <xdr:col>19</xdr:col>
      <xdr:colOff>38100</xdr:colOff>
      <xdr:row>36</xdr:row>
      <xdr:rowOff>134004</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9856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118781</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072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50959</xdr:rowOff>
    </xdr:from>
    <xdr:to>
      <xdr:col>15</xdr:col>
      <xdr:colOff>101600</xdr:colOff>
      <xdr:row>36</xdr:row>
      <xdr:rowOff>152559</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70042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162736</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773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332480</xdr:rowOff>
    </xdr:from>
    <xdr:to>
      <xdr:col>29</xdr:col>
      <xdr:colOff>177800</xdr:colOff>
      <xdr:row>36</xdr:row>
      <xdr:rowOff>91180</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9428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177557</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787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326803</xdr:rowOff>
    </xdr:from>
    <xdr:to>
      <xdr:col>26</xdr:col>
      <xdr:colOff>101600</xdr:colOff>
      <xdr:row>36</xdr:row>
      <xdr:rowOff>85503</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69371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95680</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67060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20155</xdr:rowOff>
    </xdr:from>
    <xdr:to>
      <xdr:col>22</xdr:col>
      <xdr:colOff>165100</xdr:colOff>
      <xdr:row>36</xdr:row>
      <xdr:rowOff>121755</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69734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131932</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6742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20421</xdr:rowOff>
    </xdr:from>
    <xdr:to>
      <xdr:col>19</xdr:col>
      <xdr:colOff>38100</xdr:colOff>
      <xdr:row>36</xdr:row>
      <xdr:rowOff>122021</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69736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132198</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6742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52178</xdr:rowOff>
    </xdr:from>
    <xdr:to>
      <xdr:col>15</xdr:col>
      <xdr:colOff>101600</xdr:colOff>
      <xdr:row>36</xdr:row>
      <xdr:rowOff>153778</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0054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138555</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091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青森県階上町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12,909
12,829
94.00
6,496,371
6,191,635
303,015
3,999,746
4,975,723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56756</xdr:rowOff>
    </xdr:from>
    <xdr:to>
      <xdr:col>24</xdr:col>
      <xdr:colOff>62865</xdr:colOff>
      <xdr:row>39</xdr:row>
      <xdr:rowOff>11329</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00256"/>
          <a:ext cx="1270" cy="14976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15156</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01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11329</xdr:rowOff>
    </xdr:from>
    <xdr:to>
      <xdr:col>24</xdr:col>
      <xdr:colOff>152400</xdr:colOff>
      <xdr:row>39</xdr:row>
      <xdr:rowOff>11329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97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3433</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75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56756</xdr:rowOff>
    </xdr:from>
    <xdr:to>
      <xdr:col>24</xdr:col>
      <xdr:colOff>152400</xdr:colOff>
      <xdr:row>30</xdr:row>
      <xdr:rowOff>56756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00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39</xdr:row>
      <xdr:rowOff>11329</xdr:rowOff>
    </xdr:from>
    <xdr:to>
      <xdr:col>24</xdr:col>
      <xdr:colOff>63500</xdr:colOff>
      <xdr:row>39</xdr:row>
      <xdr:rowOff>16993</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697879"/>
          <a:ext cx="838200" cy="5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139768</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9690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116891</xdr:rowOff>
    </xdr:from>
    <xdr:to>
      <xdr:col>24</xdr:col>
      <xdr:colOff>114300</xdr:colOff>
      <xdr:row>36</xdr:row>
      <xdr:rowOff>47041</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17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16993</xdr:rowOff>
    </xdr:from>
    <xdr:to>
      <xdr:col>19</xdr:col>
      <xdr:colOff>177800</xdr:colOff>
      <xdr:row>39</xdr:row>
      <xdr:rowOff>21616</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703543"/>
          <a:ext cx="889000" cy="4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138760</xdr:rowOff>
    </xdr:from>
    <xdr:to>
      <xdr:col>20</xdr:col>
      <xdr:colOff>38100</xdr:colOff>
      <xdr:row>36</xdr:row>
      <xdr:rowOff>68910</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13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85437</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5914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39</xdr:row>
      <xdr:rowOff>21616</xdr:rowOff>
    </xdr:from>
    <xdr:to>
      <xdr:col>15</xdr:col>
      <xdr:colOff>50800</xdr:colOff>
      <xdr:row>39</xdr:row>
      <xdr:rowOff>75705</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708166"/>
          <a:ext cx="889000" cy="54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12700</xdr:rowOff>
    </xdr:from>
    <xdr:to>
      <xdr:col>15</xdr:col>
      <xdr:colOff>101600</xdr:colOff>
      <xdr:row>36</xdr:row>
      <xdr:rowOff>114300</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18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130827</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5960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39</xdr:row>
      <xdr:rowOff>75705</xdr:rowOff>
    </xdr:from>
    <xdr:to>
      <xdr:col>10</xdr:col>
      <xdr:colOff>114300</xdr:colOff>
      <xdr:row>39</xdr:row>
      <xdr:rowOff>100064</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762255"/>
          <a:ext cx="889000" cy="24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138925</xdr:rowOff>
    </xdr:from>
    <xdr:to>
      <xdr:col>10</xdr:col>
      <xdr:colOff>165100</xdr:colOff>
      <xdr:row>37</xdr:row>
      <xdr:rowOff>69075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1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85602</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08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157086</xdr:rowOff>
    </xdr:from>
    <xdr:to>
      <xdr:col>6</xdr:col>
      <xdr:colOff>38100</xdr:colOff>
      <xdr:row>37</xdr:row>
      <xdr:rowOff>87236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29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103763</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104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131979</xdr:rowOff>
    </xdr:from>
    <xdr:to>
      <xdr:col>24</xdr:col>
      <xdr:colOff>114300</xdr:colOff>
      <xdr:row>39</xdr:row>
      <xdr:rowOff>62129</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647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46906</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562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137643</xdr:rowOff>
    </xdr:from>
    <xdr:to>
      <xdr:col>20</xdr:col>
      <xdr:colOff>38100</xdr:colOff>
      <xdr:row>39</xdr:row>
      <xdr:rowOff>67793</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652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39</xdr:row>
      <xdr:rowOff>58920</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745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142266</xdr:rowOff>
    </xdr:from>
    <xdr:to>
      <xdr:col>15</xdr:col>
      <xdr:colOff>101600</xdr:colOff>
      <xdr:row>39</xdr:row>
      <xdr:rowOff>72416</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657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39</xdr:row>
      <xdr:rowOff>63543</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750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39</xdr:row>
      <xdr:rowOff>24905</xdr:rowOff>
    </xdr:from>
    <xdr:to>
      <xdr:col>10</xdr:col>
      <xdr:colOff>165100</xdr:colOff>
      <xdr:row>39</xdr:row>
      <xdr:rowOff>126505</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71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117632</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804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39</xdr:row>
      <xdr:rowOff>49264</xdr:rowOff>
    </xdr:from>
    <xdr:to>
      <xdr:col>6</xdr:col>
      <xdr:colOff>38100</xdr:colOff>
      <xdr:row>39</xdr:row>
      <xdr:rowOff>150864</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735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141991</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828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103619</xdr:rowOff>
    </xdr:from>
    <xdr:to>
      <xdr:col>24</xdr:col>
      <xdr:colOff>62865</xdr:colOff>
      <xdr:row>57</xdr:row>
      <xdr:rowOff>157737</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847569"/>
          <a:ext cx="1270" cy="1082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161564</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9934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157737</xdr:rowOff>
    </xdr:from>
    <xdr:to>
      <xdr:col>24</xdr:col>
      <xdr:colOff>152400</xdr:colOff>
      <xdr:row>57</xdr:row>
      <xdr:rowOff>157737</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9930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50296</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622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103619</xdr:rowOff>
    </xdr:from>
    <xdr:to>
      <xdr:col>24</xdr:col>
      <xdr:colOff>152400</xdr:colOff>
      <xdr:row>51</xdr:row>
      <xdr:rowOff>103619</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847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98240</xdr:rowOff>
    </xdr:from>
    <xdr:to>
      <xdr:col>24</xdr:col>
      <xdr:colOff>63500</xdr:colOff>
      <xdr:row>57</xdr:row>
      <xdr:rowOff>101981</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3797300" y="9870890"/>
          <a:ext cx="838200" cy="3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131589</xdr:rowOff>
    </xdr:from>
    <xdr:ext cx="599010"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5613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108712</xdr:rowOff>
    </xdr:from>
    <xdr:to>
      <xdr:col>24</xdr:col>
      <xdr:colOff>114300</xdr:colOff>
      <xdr:row>57</xdr:row>
      <xdr:rowOff>38862</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70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101981</xdr:rowOff>
    </xdr:from>
    <xdr:to>
      <xdr:col>19</xdr:col>
      <xdr:colOff>177800</xdr:colOff>
      <xdr:row>57</xdr:row>
      <xdr:rowOff>128407</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908300" y="9874631"/>
          <a:ext cx="889000" cy="26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134540</xdr:rowOff>
    </xdr:from>
    <xdr:to>
      <xdr:col>20</xdr:col>
      <xdr:colOff>38100</xdr:colOff>
      <xdr:row>57</xdr:row>
      <xdr:rowOff>64690</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73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81217</xdr:rowOff>
    </xdr:from>
    <xdr:ext cx="534377"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530111" y="9510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127862</xdr:rowOff>
    </xdr:from>
    <xdr:to>
      <xdr:col>15</xdr:col>
      <xdr:colOff>50800</xdr:colOff>
      <xdr:row>57</xdr:row>
      <xdr:rowOff>128407</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2019300" y="9900512"/>
          <a:ext cx="889000" cy="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163546</xdr:rowOff>
    </xdr:from>
    <xdr:to>
      <xdr:col>15</xdr:col>
      <xdr:colOff>101600</xdr:colOff>
      <xdr:row>57</xdr:row>
      <xdr:rowOff>93696</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764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110223</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41111" y="9539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127862</xdr:rowOff>
    </xdr:from>
    <xdr:to>
      <xdr:col>10</xdr:col>
      <xdr:colOff>114300</xdr:colOff>
      <xdr:row>57</xdr:row>
      <xdr:rowOff>139182</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130300" y="9900512"/>
          <a:ext cx="889000" cy="11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135333</xdr:rowOff>
    </xdr:from>
    <xdr:to>
      <xdr:col>10</xdr:col>
      <xdr:colOff>165100</xdr:colOff>
      <xdr:row>57</xdr:row>
      <xdr:rowOff>65483</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736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82010</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52111" y="9511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9965</xdr:rowOff>
    </xdr:from>
    <xdr:to>
      <xdr:col>6</xdr:col>
      <xdr:colOff>38100</xdr:colOff>
      <xdr:row>57</xdr:row>
      <xdr:rowOff>111565</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78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128092</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63111" y="9557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47440</xdr:rowOff>
    </xdr:from>
    <xdr:to>
      <xdr:col>24</xdr:col>
      <xdr:colOff>114300</xdr:colOff>
      <xdr:row>57</xdr:row>
      <xdr:rowOff>149040</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82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133817</xdr:rowOff>
    </xdr:from>
    <xdr:ext cx="534377"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735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51181</xdr:rowOff>
    </xdr:from>
    <xdr:to>
      <xdr:col>20</xdr:col>
      <xdr:colOff>38100</xdr:colOff>
      <xdr:row>57</xdr:row>
      <xdr:rowOff>152781</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823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143908</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530111" y="9916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77607</xdr:rowOff>
    </xdr:from>
    <xdr:to>
      <xdr:col>15</xdr:col>
      <xdr:colOff>101600</xdr:colOff>
      <xdr:row>58</xdr:row>
      <xdr:rowOff>7757</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85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170334</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41111" y="9942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77062</xdr:rowOff>
    </xdr:from>
    <xdr:to>
      <xdr:col>10</xdr:col>
      <xdr:colOff>165100</xdr:colOff>
      <xdr:row>58</xdr:row>
      <xdr:rowOff>7212</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849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169789</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52111" y="9942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88382</xdr:rowOff>
    </xdr:from>
    <xdr:to>
      <xdr:col>6</xdr:col>
      <xdr:colOff>38100</xdr:colOff>
      <xdr:row>58</xdr:row>
      <xdr:rowOff>18532</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861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9659</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63111" y="9953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a:extLst>
            <a:ext uri="{FF2B5EF4-FFF2-40B4-BE49-F238E27FC236}">
              <a16:creationId xmlns:a16="http://schemas.microsoft.com/office/drawing/2014/main" id="{00000000-0008-0000-06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10704</xdr:rowOff>
    </xdr:from>
    <xdr:to>
      <xdr:col>24</xdr:col>
      <xdr:colOff>62865</xdr:colOff>
      <xdr:row>79</xdr:row>
      <xdr:rowOff>98617</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4633595" y="12012204"/>
          <a:ext cx="1270" cy="1630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102444</xdr:rowOff>
    </xdr:from>
    <xdr:ext cx="249299" cy="259045"/>
    <xdr:sp macro="" textlink="">
      <xdr:nvSpPr>
        <xdr:cNvPr id="173" name="維持補修費最小値テキスト">
          <a:extLst>
            <a:ext uri="{FF2B5EF4-FFF2-40B4-BE49-F238E27FC236}">
              <a16:creationId xmlns:a16="http://schemas.microsoft.com/office/drawing/2014/main" id="{00000000-0008-0000-0600-0000AD000000}"/>
            </a:ext>
          </a:extLst>
        </xdr:cNvPr>
        <xdr:cNvSpPr txBox="1"/>
      </xdr:nvSpPr>
      <xdr:spPr>
        <a:xfrm>
          <a:off x="4686300" y="136469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98617</xdr:rowOff>
    </xdr:from>
    <xdr:to>
      <xdr:col>24</xdr:col>
      <xdr:colOff>152400</xdr:colOff>
      <xdr:row>79</xdr:row>
      <xdr:rowOff>98617</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3643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128831</xdr:rowOff>
    </xdr:from>
    <xdr:ext cx="534377" cy="259045"/>
    <xdr:sp macro="" textlink="">
      <xdr:nvSpPr>
        <xdr:cNvPr id="175" name="維持補修費最大値テキスト">
          <a:extLst>
            <a:ext uri="{FF2B5EF4-FFF2-40B4-BE49-F238E27FC236}">
              <a16:creationId xmlns:a16="http://schemas.microsoft.com/office/drawing/2014/main" id="{00000000-0008-0000-0600-0000AF000000}"/>
            </a:ext>
          </a:extLst>
        </xdr:cNvPr>
        <xdr:cNvSpPr txBox="1"/>
      </xdr:nvSpPr>
      <xdr:spPr>
        <a:xfrm>
          <a:off x="4686300" y="11787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10704</xdr:rowOff>
    </xdr:from>
    <xdr:to>
      <xdr:col>24</xdr:col>
      <xdr:colOff>152400</xdr:colOff>
      <xdr:row>70</xdr:row>
      <xdr:rowOff>10704</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2012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133266</xdr:rowOff>
    </xdr:from>
    <xdr:to>
      <xdr:col>24</xdr:col>
      <xdr:colOff>63500</xdr:colOff>
      <xdr:row>77</xdr:row>
      <xdr:rowOff>9333</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3797300" y="13163466"/>
          <a:ext cx="838200" cy="47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72911</xdr:rowOff>
    </xdr:from>
    <xdr:ext cx="469744" cy="259045"/>
    <xdr:sp macro="" textlink="">
      <xdr:nvSpPr>
        <xdr:cNvPr id="178" name="維持補修費平均値テキスト">
          <a:extLst>
            <a:ext uri="{FF2B5EF4-FFF2-40B4-BE49-F238E27FC236}">
              <a16:creationId xmlns:a16="http://schemas.microsoft.com/office/drawing/2014/main" id="{00000000-0008-0000-0600-0000B2000000}"/>
            </a:ext>
          </a:extLst>
        </xdr:cNvPr>
        <xdr:cNvSpPr txBox="1"/>
      </xdr:nvSpPr>
      <xdr:spPr>
        <a:xfrm>
          <a:off x="4686300" y="132745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94484</xdr:rowOff>
    </xdr:from>
    <xdr:to>
      <xdr:col>24</xdr:col>
      <xdr:colOff>114300</xdr:colOff>
      <xdr:row>78</xdr:row>
      <xdr:rowOff>24634</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4584700" y="1329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133266</xdr:rowOff>
    </xdr:from>
    <xdr:to>
      <xdr:col>19</xdr:col>
      <xdr:colOff>177800</xdr:colOff>
      <xdr:row>77</xdr:row>
      <xdr:rowOff>33826</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908300" y="13163466"/>
          <a:ext cx="889000" cy="72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69991</xdr:rowOff>
    </xdr:from>
    <xdr:to>
      <xdr:col>20</xdr:col>
      <xdr:colOff>38100</xdr:colOff>
      <xdr:row>78</xdr:row>
      <xdr:rowOff>141</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3746500" y="13271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162718</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3562428" y="13364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33826</xdr:rowOff>
    </xdr:from>
    <xdr:to>
      <xdr:col>15</xdr:col>
      <xdr:colOff>50800</xdr:colOff>
      <xdr:row>77</xdr:row>
      <xdr:rowOff>73341</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2019300" y="13235476"/>
          <a:ext cx="889000" cy="39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71723</xdr:rowOff>
    </xdr:from>
    <xdr:to>
      <xdr:col>15</xdr:col>
      <xdr:colOff>101600</xdr:colOff>
      <xdr:row>78</xdr:row>
      <xdr:rowOff>1873</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2857500" y="13273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164450</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2673428" y="13366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73341</xdr:rowOff>
    </xdr:from>
    <xdr:to>
      <xdr:col>10</xdr:col>
      <xdr:colOff>114300</xdr:colOff>
      <xdr:row>77</xdr:row>
      <xdr:rowOff>122261</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flipV="1">
          <a:off x="1130300" y="13274991"/>
          <a:ext cx="889000" cy="48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19112</xdr:rowOff>
    </xdr:from>
    <xdr:to>
      <xdr:col>10</xdr:col>
      <xdr:colOff>165100</xdr:colOff>
      <xdr:row>78</xdr:row>
      <xdr:rowOff>120712</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968500" y="13392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111839</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784428" y="13484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170314</xdr:rowOff>
    </xdr:from>
    <xdr:to>
      <xdr:col>6</xdr:col>
      <xdr:colOff>38100</xdr:colOff>
      <xdr:row>78</xdr:row>
      <xdr:rowOff>100464</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079500" y="13371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91591</xdr:rowOff>
    </xdr:from>
    <xdr:ext cx="469744"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895428" y="13464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129983</xdr:rowOff>
    </xdr:from>
    <xdr:to>
      <xdr:col>24</xdr:col>
      <xdr:colOff>114300</xdr:colOff>
      <xdr:row>77</xdr:row>
      <xdr:rowOff>60133</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4584700" y="13160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152860</xdr:rowOff>
    </xdr:from>
    <xdr:ext cx="534377" cy="259045"/>
    <xdr:sp macro="" textlink="">
      <xdr:nvSpPr>
        <xdr:cNvPr id="197" name="維持補修費該当値テキスト">
          <a:extLst>
            <a:ext uri="{FF2B5EF4-FFF2-40B4-BE49-F238E27FC236}">
              <a16:creationId xmlns:a16="http://schemas.microsoft.com/office/drawing/2014/main" id="{00000000-0008-0000-0600-0000C5000000}"/>
            </a:ext>
          </a:extLst>
        </xdr:cNvPr>
        <xdr:cNvSpPr txBox="1"/>
      </xdr:nvSpPr>
      <xdr:spPr>
        <a:xfrm>
          <a:off x="4686300" y="13011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82466</xdr:rowOff>
    </xdr:from>
    <xdr:to>
      <xdr:col>20</xdr:col>
      <xdr:colOff>38100</xdr:colOff>
      <xdr:row>77</xdr:row>
      <xdr:rowOff>12616</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3746500" y="13112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29143</xdr:rowOff>
    </xdr:from>
    <xdr:ext cx="534377"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3530111" y="12887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154476</xdr:rowOff>
    </xdr:from>
    <xdr:to>
      <xdr:col>15</xdr:col>
      <xdr:colOff>101600</xdr:colOff>
      <xdr:row>77</xdr:row>
      <xdr:rowOff>84626</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2857500" y="13184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101153</xdr:rowOff>
    </xdr:from>
    <xdr:ext cx="534377"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2641111" y="12959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22541</xdr:rowOff>
    </xdr:from>
    <xdr:to>
      <xdr:col>10</xdr:col>
      <xdr:colOff>165100</xdr:colOff>
      <xdr:row>77</xdr:row>
      <xdr:rowOff>124141</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968500" y="13224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140668</xdr:rowOff>
    </xdr:from>
    <xdr:ext cx="534377"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1752111" y="12999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71461</xdr:rowOff>
    </xdr:from>
    <xdr:to>
      <xdr:col>6</xdr:col>
      <xdr:colOff>38100</xdr:colOff>
      <xdr:row>78</xdr:row>
      <xdr:rowOff>1611</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079500" y="1327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18138</xdr:rowOff>
    </xdr:from>
    <xdr:ext cx="469744"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895428" y="13048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a:extLst>
            <a:ext uri="{FF2B5EF4-FFF2-40B4-BE49-F238E27FC236}">
              <a16:creationId xmlns:a16="http://schemas.microsoft.com/office/drawing/2014/main" id="{00000000-0008-0000-06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167393</xdr:rowOff>
    </xdr:from>
    <xdr:to>
      <xdr:col>24</xdr:col>
      <xdr:colOff>62865</xdr:colOff>
      <xdr:row>98</xdr:row>
      <xdr:rowOff>152600</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4633595" y="15597893"/>
          <a:ext cx="1270" cy="1356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156427</xdr:rowOff>
    </xdr:from>
    <xdr:ext cx="534377" cy="259045"/>
    <xdr:sp macro="" textlink="">
      <xdr:nvSpPr>
        <xdr:cNvPr id="233" name="扶助費最小値テキスト">
          <a:extLst>
            <a:ext uri="{FF2B5EF4-FFF2-40B4-BE49-F238E27FC236}">
              <a16:creationId xmlns:a16="http://schemas.microsoft.com/office/drawing/2014/main" id="{00000000-0008-0000-0600-0000E9000000}"/>
            </a:ext>
          </a:extLst>
        </xdr:cNvPr>
        <xdr:cNvSpPr txBox="1"/>
      </xdr:nvSpPr>
      <xdr:spPr>
        <a:xfrm>
          <a:off x="4686300" y="16958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152600</xdr:rowOff>
    </xdr:from>
    <xdr:to>
      <xdr:col>24</xdr:col>
      <xdr:colOff>152400</xdr:colOff>
      <xdr:row>98</xdr:row>
      <xdr:rowOff>152600</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69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114070</xdr:rowOff>
    </xdr:from>
    <xdr:ext cx="599010" cy="259045"/>
    <xdr:sp macro="" textlink="">
      <xdr:nvSpPr>
        <xdr:cNvPr id="235" name="扶助費最大値テキスト">
          <a:extLst>
            <a:ext uri="{FF2B5EF4-FFF2-40B4-BE49-F238E27FC236}">
              <a16:creationId xmlns:a16="http://schemas.microsoft.com/office/drawing/2014/main" id="{00000000-0008-0000-0600-0000EB000000}"/>
            </a:ext>
          </a:extLst>
        </xdr:cNvPr>
        <xdr:cNvSpPr txBox="1"/>
      </xdr:nvSpPr>
      <xdr:spPr>
        <a:xfrm>
          <a:off x="4686300" y="15373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167393</xdr:rowOff>
    </xdr:from>
    <xdr:to>
      <xdr:col>24</xdr:col>
      <xdr:colOff>152400</xdr:colOff>
      <xdr:row>90</xdr:row>
      <xdr:rowOff>167393</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4546600" y="15597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116906</xdr:rowOff>
    </xdr:from>
    <xdr:to>
      <xdr:col>24</xdr:col>
      <xdr:colOff>63500</xdr:colOff>
      <xdr:row>93</xdr:row>
      <xdr:rowOff>166381</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3797300" y="15890306"/>
          <a:ext cx="838200" cy="220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148235</xdr:rowOff>
    </xdr:from>
    <xdr:ext cx="534377" cy="259045"/>
    <xdr:sp macro="" textlink="">
      <xdr:nvSpPr>
        <xdr:cNvPr id="238" name="扶助費平均値テキスト">
          <a:extLst>
            <a:ext uri="{FF2B5EF4-FFF2-40B4-BE49-F238E27FC236}">
              <a16:creationId xmlns:a16="http://schemas.microsoft.com/office/drawing/2014/main" id="{00000000-0008-0000-0600-0000EE000000}"/>
            </a:ext>
          </a:extLst>
        </xdr:cNvPr>
        <xdr:cNvSpPr txBox="1"/>
      </xdr:nvSpPr>
      <xdr:spPr>
        <a:xfrm>
          <a:off x="4686300" y="16435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169808</xdr:rowOff>
    </xdr:from>
    <xdr:to>
      <xdr:col>24</xdr:col>
      <xdr:colOff>114300</xdr:colOff>
      <xdr:row>96</xdr:row>
      <xdr:rowOff>99958</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4584700" y="16457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116906</xdr:rowOff>
    </xdr:from>
    <xdr:to>
      <xdr:col>19</xdr:col>
      <xdr:colOff>177800</xdr:colOff>
      <xdr:row>95</xdr:row>
      <xdr:rowOff>53175</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908300" y="15890306"/>
          <a:ext cx="889000" cy="4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167326</xdr:rowOff>
    </xdr:from>
    <xdr:to>
      <xdr:col>20</xdr:col>
      <xdr:colOff>38100</xdr:colOff>
      <xdr:row>95</xdr:row>
      <xdr:rowOff>97476</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3746500" y="16283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88603</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3530111" y="16376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53175</xdr:rowOff>
    </xdr:from>
    <xdr:to>
      <xdr:col>15</xdr:col>
      <xdr:colOff>50800</xdr:colOff>
      <xdr:row>95</xdr:row>
      <xdr:rowOff>78550</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2019300" y="16340925"/>
          <a:ext cx="889000" cy="25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155913</xdr:rowOff>
    </xdr:from>
    <xdr:to>
      <xdr:col>15</xdr:col>
      <xdr:colOff>101600</xdr:colOff>
      <xdr:row>97</xdr:row>
      <xdr:rowOff>86063</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2857500" y="1661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77190</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641111" y="16707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78550</xdr:rowOff>
    </xdr:from>
    <xdr:to>
      <xdr:col>10</xdr:col>
      <xdr:colOff>114300</xdr:colOff>
      <xdr:row>95</xdr:row>
      <xdr:rowOff>156404</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flipV="1">
          <a:off x="1130300" y="16366300"/>
          <a:ext cx="889000" cy="77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26541</xdr:rowOff>
    </xdr:from>
    <xdr:to>
      <xdr:col>10</xdr:col>
      <xdr:colOff>165100</xdr:colOff>
      <xdr:row>97</xdr:row>
      <xdr:rowOff>128141</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968500" y="16657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119268</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752111" y="16749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43180</xdr:rowOff>
    </xdr:from>
    <xdr:to>
      <xdr:col>6</xdr:col>
      <xdr:colOff>38100</xdr:colOff>
      <xdr:row>97</xdr:row>
      <xdr:rowOff>144780</xdr:rowOff>
    </xdr:to>
    <xdr:sp macro="" textlink="">
      <xdr:nvSpPr>
        <xdr:cNvPr id="249" name="フローチャート: 判断 248">
          <a:extLst>
            <a:ext uri="{FF2B5EF4-FFF2-40B4-BE49-F238E27FC236}">
              <a16:creationId xmlns:a16="http://schemas.microsoft.com/office/drawing/2014/main" id="{00000000-0008-0000-0600-0000F9000000}"/>
            </a:ext>
          </a:extLst>
        </xdr:cNvPr>
        <xdr:cNvSpPr/>
      </xdr:nvSpPr>
      <xdr:spPr>
        <a:xfrm>
          <a:off x="1079500" y="1667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135907</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863111" y="16766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115581</xdr:rowOff>
    </xdr:from>
    <xdr:to>
      <xdr:col>24</xdr:col>
      <xdr:colOff>114300</xdr:colOff>
      <xdr:row>94</xdr:row>
      <xdr:rowOff>45731</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4584700" y="16060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138458</xdr:rowOff>
    </xdr:from>
    <xdr:ext cx="534377" cy="259045"/>
    <xdr:sp macro="" textlink="">
      <xdr:nvSpPr>
        <xdr:cNvPr id="257" name="扶助費該当値テキスト">
          <a:extLst>
            <a:ext uri="{FF2B5EF4-FFF2-40B4-BE49-F238E27FC236}">
              <a16:creationId xmlns:a16="http://schemas.microsoft.com/office/drawing/2014/main" id="{00000000-0008-0000-0600-000001010000}"/>
            </a:ext>
          </a:extLst>
        </xdr:cNvPr>
        <xdr:cNvSpPr txBox="1"/>
      </xdr:nvSpPr>
      <xdr:spPr>
        <a:xfrm>
          <a:off x="4686300" y="15911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66106</xdr:rowOff>
    </xdr:from>
    <xdr:to>
      <xdr:col>20</xdr:col>
      <xdr:colOff>38100</xdr:colOff>
      <xdr:row>92</xdr:row>
      <xdr:rowOff>167706</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3746500" y="1583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12783</xdr:rowOff>
    </xdr:from>
    <xdr:ext cx="599010"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3497795" y="15614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2375</xdr:rowOff>
    </xdr:from>
    <xdr:to>
      <xdr:col>15</xdr:col>
      <xdr:colOff>101600</xdr:colOff>
      <xdr:row>95</xdr:row>
      <xdr:rowOff>103975</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2857500" y="1629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120502</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2641111" y="16065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27750</xdr:rowOff>
    </xdr:from>
    <xdr:to>
      <xdr:col>10</xdr:col>
      <xdr:colOff>165100</xdr:colOff>
      <xdr:row>95</xdr:row>
      <xdr:rowOff>129350</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968500" y="163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145877</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1752111" y="16090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105604</xdr:rowOff>
    </xdr:from>
    <xdr:to>
      <xdr:col>6</xdr:col>
      <xdr:colOff>38100</xdr:colOff>
      <xdr:row>96</xdr:row>
      <xdr:rowOff>35754</xdr:rowOff>
    </xdr:to>
    <xdr:sp macro="" textlink="">
      <xdr:nvSpPr>
        <xdr:cNvPr id="264" name="楕円 263">
          <a:extLst>
            <a:ext uri="{FF2B5EF4-FFF2-40B4-BE49-F238E27FC236}">
              <a16:creationId xmlns:a16="http://schemas.microsoft.com/office/drawing/2014/main" id="{00000000-0008-0000-0600-000008010000}"/>
            </a:ext>
          </a:extLst>
        </xdr:cNvPr>
        <xdr:cNvSpPr/>
      </xdr:nvSpPr>
      <xdr:spPr>
        <a:xfrm>
          <a:off x="1079500" y="16393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52281</xdr:rowOff>
    </xdr:from>
    <xdr:ext cx="534377"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863111" y="16168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a:extLst>
            <a:ext uri="{FF2B5EF4-FFF2-40B4-BE49-F238E27FC236}">
              <a16:creationId xmlns:a16="http://schemas.microsoft.com/office/drawing/2014/main" id="{00000000-0008-0000-06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160800</xdr:rowOff>
    </xdr:from>
    <xdr:to>
      <xdr:col>54</xdr:col>
      <xdr:colOff>189865</xdr:colOff>
      <xdr:row>37</xdr:row>
      <xdr:rowOff>55429</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10475595" y="5304300"/>
          <a:ext cx="1270" cy="1094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59256</xdr:rowOff>
    </xdr:from>
    <xdr:ext cx="534377" cy="259045"/>
    <xdr:sp macro="" textlink="">
      <xdr:nvSpPr>
        <xdr:cNvPr id="288" name="補助費等最小値テキスト">
          <a:extLst>
            <a:ext uri="{FF2B5EF4-FFF2-40B4-BE49-F238E27FC236}">
              <a16:creationId xmlns:a16="http://schemas.microsoft.com/office/drawing/2014/main" id="{00000000-0008-0000-0600-000020010000}"/>
            </a:ext>
          </a:extLst>
        </xdr:cNvPr>
        <xdr:cNvSpPr txBox="1"/>
      </xdr:nvSpPr>
      <xdr:spPr>
        <a:xfrm>
          <a:off x="10528300" y="6402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55429</xdr:rowOff>
    </xdr:from>
    <xdr:to>
      <xdr:col>55</xdr:col>
      <xdr:colOff>88900</xdr:colOff>
      <xdr:row>37</xdr:row>
      <xdr:rowOff>55429</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6399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107477</xdr:rowOff>
    </xdr:from>
    <xdr:ext cx="599010" cy="259045"/>
    <xdr:sp macro="" textlink="">
      <xdr:nvSpPr>
        <xdr:cNvPr id="290" name="補助費等最大値テキスト">
          <a:extLst>
            <a:ext uri="{FF2B5EF4-FFF2-40B4-BE49-F238E27FC236}">
              <a16:creationId xmlns:a16="http://schemas.microsoft.com/office/drawing/2014/main" id="{00000000-0008-0000-0600-000022010000}"/>
            </a:ext>
          </a:extLst>
        </xdr:cNvPr>
        <xdr:cNvSpPr txBox="1"/>
      </xdr:nvSpPr>
      <xdr:spPr>
        <a:xfrm>
          <a:off x="10528300" y="5079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160800</xdr:rowOff>
    </xdr:from>
    <xdr:to>
      <xdr:col>55</xdr:col>
      <xdr:colOff>88900</xdr:colOff>
      <xdr:row>30</xdr:row>
      <xdr:rowOff>160800</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53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55429</xdr:rowOff>
    </xdr:from>
    <xdr:to>
      <xdr:col>55</xdr:col>
      <xdr:colOff>0</xdr:colOff>
      <xdr:row>37</xdr:row>
      <xdr:rowOff>117695</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9639300" y="6399079"/>
          <a:ext cx="838200" cy="62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81538</xdr:rowOff>
    </xdr:from>
    <xdr:ext cx="599010" cy="259045"/>
    <xdr:sp macro="" textlink="">
      <xdr:nvSpPr>
        <xdr:cNvPr id="293" name="補助費等平均値テキスト">
          <a:extLst>
            <a:ext uri="{FF2B5EF4-FFF2-40B4-BE49-F238E27FC236}">
              <a16:creationId xmlns:a16="http://schemas.microsoft.com/office/drawing/2014/main" id="{00000000-0008-0000-0600-000025010000}"/>
            </a:ext>
          </a:extLst>
        </xdr:cNvPr>
        <xdr:cNvSpPr txBox="1"/>
      </xdr:nvSpPr>
      <xdr:spPr>
        <a:xfrm>
          <a:off x="10528300" y="59108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58661</xdr:rowOff>
    </xdr:from>
    <xdr:to>
      <xdr:col>55</xdr:col>
      <xdr:colOff>50800</xdr:colOff>
      <xdr:row>35</xdr:row>
      <xdr:rowOff>160261</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10426700" y="6059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157833</xdr:rowOff>
    </xdr:from>
    <xdr:to>
      <xdr:col>50</xdr:col>
      <xdr:colOff>114300</xdr:colOff>
      <xdr:row>37</xdr:row>
      <xdr:rowOff>117695</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8750300" y="5987133"/>
          <a:ext cx="889000" cy="474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103329</xdr:rowOff>
    </xdr:from>
    <xdr:to>
      <xdr:col>50</xdr:col>
      <xdr:colOff>165100</xdr:colOff>
      <xdr:row>36</xdr:row>
      <xdr:rowOff>33479</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9588500" y="6104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50006</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9339795" y="5879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157833</xdr:rowOff>
    </xdr:from>
    <xdr:to>
      <xdr:col>45</xdr:col>
      <xdr:colOff>177800</xdr:colOff>
      <xdr:row>37</xdr:row>
      <xdr:rowOff>127383</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7861300" y="5987133"/>
          <a:ext cx="889000" cy="483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32</xdr:row>
      <xdr:rowOff>124155</xdr:rowOff>
    </xdr:from>
    <xdr:to>
      <xdr:col>46</xdr:col>
      <xdr:colOff>38100</xdr:colOff>
      <xdr:row>33</xdr:row>
      <xdr:rowOff>54305</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8699500" y="5610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70832</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450795" y="5385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120013</xdr:rowOff>
    </xdr:from>
    <xdr:to>
      <xdr:col>41</xdr:col>
      <xdr:colOff>50800</xdr:colOff>
      <xdr:row>37</xdr:row>
      <xdr:rowOff>127383</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a:off x="6972300" y="6463663"/>
          <a:ext cx="889000" cy="7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3376</xdr:rowOff>
    </xdr:from>
    <xdr:to>
      <xdr:col>41</xdr:col>
      <xdr:colOff>101600</xdr:colOff>
      <xdr:row>36</xdr:row>
      <xdr:rowOff>104976</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7810500" y="617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121503</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594111" y="5950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25153</xdr:rowOff>
    </xdr:from>
    <xdr:to>
      <xdr:col>36</xdr:col>
      <xdr:colOff>165100</xdr:colOff>
      <xdr:row>36</xdr:row>
      <xdr:rowOff>126753</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6921500" y="619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143280</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705111" y="5972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4629</xdr:rowOff>
    </xdr:from>
    <xdr:to>
      <xdr:col>55</xdr:col>
      <xdr:colOff>50800</xdr:colOff>
      <xdr:row>37</xdr:row>
      <xdr:rowOff>106229</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10426700" y="6348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91006</xdr:rowOff>
    </xdr:from>
    <xdr:ext cx="534377" cy="259045"/>
    <xdr:sp macro="" textlink="">
      <xdr:nvSpPr>
        <xdr:cNvPr id="312" name="補助費等該当値テキスト">
          <a:extLst>
            <a:ext uri="{FF2B5EF4-FFF2-40B4-BE49-F238E27FC236}">
              <a16:creationId xmlns:a16="http://schemas.microsoft.com/office/drawing/2014/main" id="{00000000-0008-0000-0600-000038010000}"/>
            </a:ext>
          </a:extLst>
        </xdr:cNvPr>
        <xdr:cNvSpPr txBox="1"/>
      </xdr:nvSpPr>
      <xdr:spPr>
        <a:xfrm>
          <a:off x="10528300" y="6263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66895</xdr:rowOff>
    </xdr:from>
    <xdr:to>
      <xdr:col>50</xdr:col>
      <xdr:colOff>165100</xdr:colOff>
      <xdr:row>37</xdr:row>
      <xdr:rowOff>168495</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9588500" y="641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159622</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372111" y="6503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107033</xdr:rowOff>
    </xdr:from>
    <xdr:to>
      <xdr:col>46</xdr:col>
      <xdr:colOff>38100</xdr:colOff>
      <xdr:row>35</xdr:row>
      <xdr:rowOff>37183</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8699500" y="5936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28310</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8450795" y="6029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76583</xdr:rowOff>
    </xdr:from>
    <xdr:to>
      <xdr:col>41</xdr:col>
      <xdr:colOff>101600</xdr:colOff>
      <xdr:row>38</xdr:row>
      <xdr:rowOff>6733</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7810500" y="6420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169310</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7594111" y="6512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69213</xdr:rowOff>
    </xdr:from>
    <xdr:to>
      <xdr:col>36</xdr:col>
      <xdr:colOff>165100</xdr:colOff>
      <xdr:row>37</xdr:row>
      <xdr:rowOff>170813</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6921500" y="6412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161940</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705111" y="6505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a16="http://schemas.microsoft.com/office/drawing/2014/main"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93628</xdr:rowOff>
    </xdr:from>
    <xdr:to>
      <xdr:col>54</xdr:col>
      <xdr:colOff>189865</xdr:colOff>
      <xdr:row>59</xdr:row>
      <xdr:rowOff>30348</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10475595" y="8666128"/>
          <a:ext cx="1270" cy="1479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34175</xdr:rowOff>
    </xdr:from>
    <xdr:ext cx="534377" cy="259045"/>
    <xdr:sp macro="" textlink="">
      <xdr:nvSpPr>
        <xdr:cNvPr id="347" name="普通建設事業費最小値テキスト">
          <a:extLst>
            <a:ext uri="{FF2B5EF4-FFF2-40B4-BE49-F238E27FC236}">
              <a16:creationId xmlns:a16="http://schemas.microsoft.com/office/drawing/2014/main" id="{00000000-0008-0000-0600-00005B010000}"/>
            </a:ext>
          </a:extLst>
        </xdr:cNvPr>
        <xdr:cNvSpPr txBox="1"/>
      </xdr:nvSpPr>
      <xdr:spPr>
        <a:xfrm>
          <a:off x="10528300" y="10149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30348</xdr:rowOff>
    </xdr:from>
    <xdr:to>
      <xdr:col>55</xdr:col>
      <xdr:colOff>88900</xdr:colOff>
      <xdr:row>59</xdr:row>
      <xdr:rowOff>30348</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10145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40305</xdr:rowOff>
    </xdr:from>
    <xdr:ext cx="599010" cy="259045"/>
    <xdr:sp macro="" textlink="">
      <xdr:nvSpPr>
        <xdr:cNvPr id="349" name="普通建設事業費最大値テキスト">
          <a:extLst>
            <a:ext uri="{FF2B5EF4-FFF2-40B4-BE49-F238E27FC236}">
              <a16:creationId xmlns:a16="http://schemas.microsoft.com/office/drawing/2014/main" id="{00000000-0008-0000-0600-00005D010000}"/>
            </a:ext>
          </a:extLst>
        </xdr:cNvPr>
        <xdr:cNvSpPr txBox="1"/>
      </xdr:nvSpPr>
      <xdr:spPr>
        <a:xfrm>
          <a:off x="10528300" y="8441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93628</xdr:rowOff>
    </xdr:from>
    <xdr:to>
      <xdr:col>55</xdr:col>
      <xdr:colOff>88900</xdr:colOff>
      <xdr:row>50</xdr:row>
      <xdr:rowOff>93628</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866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139951</xdr:rowOff>
    </xdr:from>
    <xdr:to>
      <xdr:col>55</xdr:col>
      <xdr:colOff>0</xdr:colOff>
      <xdr:row>58</xdr:row>
      <xdr:rowOff>155659</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9639300" y="10084051"/>
          <a:ext cx="838200" cy="15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103590</xdr:rowOff>
    </xdr:from>
    <xdr:ext cx="534377" cy="259045"/>
    <xdr:sp macro="" textlink="">
      <xdr:nvSpPr>
        <xdr:cNvPr id="352" name="普通建設事業費平均値テキスト">
          <a:extLst>
            <a:ext uri="{FF2B5EF4-FFF2-40B4-BE49-F238E27FC236}">
              <a16:creationId xmlns:a16="http://schemas.microsoft.com/office/drawing/2014/main" id="{00000000-0008-0000-0600-000060010000}"/>
            </a:ext>
          </a:extLst>
        </xdr:cNvPr>
        <xdr:cNvSpPr txBox="1"/>
      </xdr:nvSpPr>
      <xdr:spPr>
        <a:xfrm>
          <a:off x="10528300" y="97047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80713</xdr:rowOff>
    </xdr:from>
    <xdr:to>
      <xdr:col>55</xdr:col>
      <xdr:colOff>50800</xdr:colOff>
      <xdr:row>58</xdr:row>
      <xdr:rowOff>10863</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10426700" y="985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24097</xdr:rowOff>
    </xdr:from>
    <xdr:to>
      <xdr:col>50</xdr:col>
      <xdr:colOff>114300</xdr:colOff>
      <xdr:row>58</xdr:row>
      <xdr:rowOff>155659</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8750300" y="9968197"/>
          <a:ext cx="889000" cy="131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110317</xdr:rowOff>
    </xdr:from>
    <xdr:to>
      <xdr:col>50</xdr:col>
      <xdr:colOff>165100</xdr:colOff>
      <xdr:row>58</xdr:row>
      <xdr:rowOff>40467</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9588500" y="9882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56994</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372111" y="9658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24097</xdr:rowOff>
    </xdr:from>
    <xdr:to>
      <xdr:col>45</xdr:col>
      <xdr:colOff>177800</xdr:colOff>
      <xdr:row>59</xdr:row>
      <xdr:rowOff>2031</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7861300" y="9968197"/>
          <a:ext cx="889000" cy="149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81402</xdr:rowOff>
    </xdr:from>
    <xdr:to>
      <xdr:col>46</xdr:col>
      <xdr:colOff>38100</xdr:colOff>
      <xdr:row>58</xdr:row>
      <xdr:rowOff>11552</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8699500" y="9854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28079</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483111" y="9629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2031</xdr:rowOff>
    </xdr:from>
    <xdr:to>
      <xdr:col>41</xdr:col>
      <xdr:colOff>50800</xdr:colOff>
      <xdr:row>59</xdr:row>
      <xdr:rowOff>9868</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flipV="1">
          <a:off x="6972300" y="10117581"/>
          <a:ext cx="889000" cy="7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85661</xdr:rowOff>
    </xdr:from>
    <xdr:to>
      <xdr:col>41</xdr:col>
      <xdr:colOff>101600</xdr:colOff>
      <xdr:row>58</xdr:row>
      <xdr:rowOff>15811</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7810500" y="985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32338</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594111" y="9633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37458</xdr:rowOff>
    </xdr:from>
    <xdr:to>
      <xdr:col>36</xdr:col>
      <xdr:colOff>165100</xdr:colOff>
      <xdr:row>57</xdr:row>
      <xdr:rowOff>139058</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6921500" y="9810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155585</xdr:rowOff>
    </xdr:from>
    <xdr:ext cx="59901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672795" y="9585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89151</xdr:rowOff>
    </xdr:from>
    <xdr:to>
      <xdr:col>55</xdr:col>
      <xdr:colOff>50800</xdr:colOff>
      <xdr:row>59</xdr:row>
      <xdr:rowOff>19301</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10426700" y="10033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4078</xdr:rowOff>
    </xdr:from>
    <xdr:ext cx="534377" cy="259045"/>
    <xdr:sp macro="" textlink="">
      <xdr:nvSpPr>
        <xdr:cNvPr id="371" name="普通建設事業費該当値テキスト">
          <a:extLst>
            <a:ext uri="{FF2B5EF4-FFF2-40B4-BE49-F238E27FC236}">
              <a16:creationId xmlns:a16="http://schemas.microsoft.com/office/drawing/2014/main" id="{00000000-0008-0000-0600-000073010000}"/>
            </a:ext>
          </a:extLst>
        </xdr:cNvPr>
        <xdr:cNvSpPr txBox="1"/>
      </xdr:nvSpPr>
      <xdr:spPr>
        <a:xfrm>
          <a:off x="10528300" y="9948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104859</xdr:rowOff>
    </xdr:from>
    <xdr:to>
      <xdr:col>50</xdr:col>
      <xdr:colOff>165100</xdr:colOff>
      <xdr:row>59</xdr:row>
      <xdr:rowOff>35009</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9588500" y="10048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26136</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372111" y="10141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144747</xdr:rowOff>
    </xdr:from>
    <xdr:to>
      <xdr:col>46</xdr:col>
      <xdr:colOff>38100</xdr:colOff>
      <xdr:row>58</xdr:row>
      <xdr:rowOff>74897</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8699500" y="9917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66024</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8483111" y="10010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122681</xdr:rowOff>
    </xdr:from>
    <xdr:to>
      <xdr:col>41</xdr:col>
      <xdr:colOff>101600</xdr:colOff>
      <xdr:row>59</xdr:row>
      <xdr:rowOff>52831</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7810500" y="10066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43958</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7594111" y="10159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130518</xdr:rowOff>
    </xdr:from>
    <xdr:to>
      <xdr:col>36</xdr:col>
      <xdr:colOff>165100</xdr:colOff>
      <xdr:row>59</xdr:row>
      <xdr:rowOff>60668</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6921500" y="10074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51795</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705111" y="10167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a:extLst>
            <a:ext uri="{FF2B5EF4-FFF2-40B4-BE49-F238E27FC236}">
              <a16:creationId xmlns:a16="http://schemas.microsoft.com/office/drawing/2014/main" id="{00000000-0008-0000-06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61907</xdr:rowOff>
    </xdr:from>
    <xdr:to>
      <xdr:col>54</xdr:col>
      <xdr:colOff>189865</xdr:colOff>
      <xdr:row>78</xdr:row>
      <xdr:rowOff>139700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10475595" y="12063407"/>
          <a:ext cx="1270" cy="1449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2" name="普通建設事業費 （ うち新規整備　）最小値テキスト">
          <a:extLst>
            <a:ext uri="{FF2B5EF4-FFF2-40B4-BE49-F238E27FC236}">
              <a16:creationId xmlns:a16="http://schemas.microsoft.com/office/drawing/2014/main" id="{00000000-0008-0000-0600-000092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8584</xdr:rowOff>
    </xdr:from>
    <xdr:ext cx="599010" cy="259045"/>
    <xdr:sp macro="" textlink="">
      <xdr:nvSpPr>
        <xdr:cNvPr id="404" name="普通建設事業費 （ うち新規整備　）最大値テキスト">
          <a:extLst>
            <a:ext uri="{FF2B5EF4-FFF2-40B4-BE49-F238E27FC236}">
              <a16:creationId xmlns:a16="http://schemas.microsoft.com/office/drawing/2014/main" id="{00000000-0008-0000-0600-000094010000}"/>
            </a:ext>
          </a:extLst>
        </xdr:cNvPr>
        <xdr:cNvSpPr txBox="1"/>
      </xdr:nvSpPr>
      <xdr:spPr>
        <a:xfrm>
          <a:off x="10528300" y="11838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61907</xdr:rowOff>
    </xdr:from>
    <xdr:to>
      <xdr:col>55</xdr:col>
      <xdr:colOff>88900</xdr:colOff>
      <xdr:row>70</xdr:row>
      <xdr:rowOff>61907</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2063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138406</xdr:rowOff>
    </xdr:from>
    <xdr:to>
      <xdr:col>55</xdr:col>
      <xdr:colOff>0</xdr:colOff>
      <xdr:row>78</xdr:row>
      <xdr:rowOff>139381</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9639300" y="13511506"/>
          <a:ext cx="838200" cy="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145062</xdr:rowOff>
    </xdr:from>
    <xdr:ext cx="534377" cy="259045"/>
    <xdr:sp macro="" textlink="">
      <xdr:nvSpPr>
        <xdr:cNvPr id="407" name="普通建設事業費 （ うち新規整備　）平均値テキスト">
          <a:extLst>
            <a:ext uri="{FF2B5EF4-FFF2-40B4-BE49-F238E27FC236}">
              <a16:creationId xmlns:a16="http://schemas.microsoft.com/office/drawing/2014/main" id="{00000000-0008-0000-0600-000097010000}"/>
            </a:ext>
          </a:extLst>
        </xdr:cNvPr>
        <xdr:cNvSpPr txBox="1"/>
      </xdr:nvSpPr>
      <xdr:spPr>
        <a:xfrm>
          <a:off x="10528300" y="131752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122185</xdr:rowOff>
    </xdr:from>
    <xdr:to>
      <xdr:col>55</xdr:col>
      <xdr:colOff>50800</xdr:colOff>
      <xdr:row>78</xdr:row>
      <xdr:rowOff>52335</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10426700" y="1332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138406</xdr:rowOff>
    </xdr:from>
    <xdr:to>
      <xdr:col>50</xdr:col>
      <xdr:colOff>114300</xdr:colOff>
      <xdr:row>78</xdr:row>
      <xdr:rowOff>139700</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8750300" y="13511506"/>
          <a:ext cx="889000" cy="1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149871</xdr:rowOff>
    </xdr:from>
    <xdr:to>
      <xdr:col>50</xdr:col>
      <xdr:colOff>165100</xdr:colOff>
      <xdr:row>78</xdr:row>
      <xdr:rowOff>80021</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9588500" y="13351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96548</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9372111" y="13126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133728</xdr:rowOff>
    </xdr:from>
    <xdr:to>
      <xdr:col>45</xdr:col>
      <xdr:colOff>177800</xdr:colOff>
      <xdr:row>78</xdr:row>
      <xdr:rowOff>139700</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7861300" y="13506828"/>
          <a:ext cx="889000" cy="5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121841</xdr:rowOff>
    </xdr:from>
    <xdr:to>
      <xdr:col>46</xdr:col>
      <xdr:colOff>38100</xdr:colOff>
      <xdr:row>78</xdr:row>
      <xdr:rowOff>51991</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8699500" y="13323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68518</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483111" y="13098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133728</xdr:rowOff>
    </xdr:from>
    <xdr:to>
      <xdr:col>41</xdr:col>
      <xdr:colOff>50800</xdr:colOff>
      <xdr:row>78</xdr:row>
      <xdr:rowOff>134300</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flipV="1">
          <a:off x="6972300" y="13506828"/>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118188</xdr:rowOff>
    </xdr:from>
    <xdr:to>
      <xdr:col>41</xdr:col>
      <xdr:colOff>101600</xdr:colOff>
      <xdr:row>78</xdr:row>
      <xdr:rowOff>48338</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7810500" y="13319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64865</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594111" y="13095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111362</xdr:rowOff>
    </xdr:from>
    <xdr:to>
      <xdr:col>36</xdr:col>
      <xdr:colOff>165100</xdr:colOff>
      <xdr:row>78</xdr:row>
      <xdr:rowOff>41512</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6921500" y="1331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58039</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05111" y="13088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88581</xdr:rowOff>
    </xdr:from>
    <xdr:to>
      <xdr:col>55</xdr:col>
      <xdr:colOff>50800</xdr:colOff>
      <xdr:row>79</xdr:row>
      <xdr:rowOff>18731</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10426700" y="13461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3508</xdr:rowOff>
    </xdr:from>
    <xdr:ext cx="313932" cy="259045"/>
    <xdr:sp macro="" textlink="">
      <xdr:nvSpPr>
        <xdr:cNvPr id="426" name="普通建設事業費 （ うち新規整備　）該当値テキスト">
          <a:extLst>
            <a:ext uri="{FF2B5EF4-FFF2-40B4-BE49-F238E27FC236}">
              <a16:creationId xmlns:a16="http://schemas.microsoft.com/office/drawing/2014/main" id="{00000000-0008-0000-0600-0000AA010000}"/>
            </a:ext>
          </a:extLst>
        </xdr:cNvPr>
        <xdr:cNvSpPr txBox="1"/>
      </xdr:nvSpPr>
      <xdr:spPr>
        <a:xfrm>
          <a:off x="10528300" y="133766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87606</xdr:rowOff>
    </xdr:from>
    <xdr:to>
      <xdr:col>50</xdr:col>
      <xdr:colOff>165100</xdr:colOff>
      <xdr:row>79</xdr:row>
      <xdr:rowOff>17756</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9588500" y="13460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8883</xdr:rowOff>
    </xdr:from>
    <xdr:ext cx="378565"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450017" y="135534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88900</xdr:rowOff>
    </xdr:from>
    <xdr:to>
      <xdr:col>46</xdr:col>
      <xdr:colOff>38100</xdr:colOff>
      <xdr:row>79</xdr:row>
      <xdr:rowOff>19050</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8699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79</xdr:row>
      <xdr:rowOff>10177</xdr:rowOff>
    </xdr:from>
    <xdr:ext cx="249299"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8625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82928</xdr:rowOff>
    </xdr:from>
    <xdr:to>
      <xdr:col>41</xdr:col>
      <xdr:colOff>101600</xdr:colOff>
      <xdr:row>79</xdr:row>
      <xdr:rowOff>13078</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7810500" y="13456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4205</xdr:rowOff>
    </xdr:from>
    <xdr:ext cx="469744"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7626428" y="13548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83500</xdr:rowOff>
    </xdr:from>
    <xdr:to>
      <xdr:col>36</xdr:col>
      <xdr:colOff>165100</xdr:colOff>
      <xdr:row>79</xdr:row>
      <xdr:rowOff>13650</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6921500" y="1345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4777</xdr:rowOff>
    </xdr:from>
    <xdr:ext cx="469744"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737428" y="13549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a:extLst>
            <a:ext uri="{FF2B5EF4-FFF2-40B4-BE49-F238E27FC236}">
              <a16:creationId xmlns:a16="http://schemas.microsoft.com/office/drawing/2014/main" id="{00000000-0008-0000-06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54263</xdr:rowOff>
    </xdr:from>
    <xdr:to>
      <xdr:col>54</xdr:col>
      <xdr:colOff>189865</xdr:colOff>
      <xdr:row>98</xdr:row>
      <xdr:rowOff>120214</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10475595" y="15827663"/>
          <a:ext cx="1270" cy="1094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124041</xdr:rowOff>
    </xdr:from>
    <xdr:ext cx="469744" cy="259045"/>
    <xdr:sp macro="" textlink="">
      <xdr:nvSpPr>
        <xdr:cNvPr id="457" name="普通建設事業費 （ うち更新整備　）最小値テキスト">
          <a:extLst>
            <a:ext uri="{FF2B5EF4-FFF2-40B4-BE49-F238E27FC236}">
              <a16:creationId xmlns:a16="http://schemas.microsoft.com/office/drawing/2014/main" id="{00000000-0008-0000-0600-0000C9010000}"/>
            </a:ext>
          </a:extLst>
        </xdr:cNvPr>
        <xdr:cNvSpPr txBox="1"/>
      </xdr:nvSpPr>
      <xdr:spPr>
        <a:xfrm>
          <a:off x="10528300" y="16926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120214</xdr:rowOff>
    </xdr:from>
    <xdr:to>
      <xdr:col>55</xdr:col>
      <xdr:colOff>88900</xdr:colOff>
      <xdr:row>98</xdr:row>
      <xdr:rowOff>120214</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6922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940</xdr:rowOff>
    </xdr:from>
    <xdr:ext cx="599010" cy="259045"/>
    <xdr:sp macro="" textlink="">
      <xdr:nvSpPr>
        <xdr:cNvPr id="459" name="普通建設事業費 （ うち更新整備　）最大値テキスト">
          <a:extLst>
            <a:ext uri="{FF2B5EF4-FFF2-40B4-BE49-F238E27FC236}">
              <a16:creationId xmlns:a16="http://schemas.microsoft.com/office/drawing/2014/main" id="{00000000-0008-0000-0600-0000CB010000}"/>
            </a:ext>
          </a:extLst>
        </xdr:cNvPr>
        <xdr:cNvSpPr txBox="1"/>
      </xdr:nvSpPr>
      <xdr:spPr>
        <a:xfrm>
          <a:off x="10528300" y="15602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54263</xdr:rowOff>
    </xdr:from>
    <xdr:to>
      <xdr:col>55</xdr:col>
      <xdr:colOff>88900</xdr:colOff>
      <xdr:row>92</xdr:row>
      <xdr:rowOff>54263</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10388600" y="15827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150394</xdr:rowOff>
    </xdr:from>
    <xdr:to>
      <xdr:col>55</xdr:col>
      <xdr:colOff>0</xdr:colOff>
      <xdr:row>98</xdr:row>
      <xdr:rowOff>5786</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9639300" y="16781044"/>
          <a:ext cx="838200" cy="26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37222</xdr:rowOff>
    </xdr:from>
    <xdr:ext cx="534377" cy="259045"/>
    <xdr:sp macro="" textlink="">
      <xdr:nvSpPr>
        <xdr:cNvPr id="462" name="普通建設事業費 （ うち更新整備　）平均値テキスト">
          <a:extLst>
            <a:ext uri="{FF2B5EF4-FFF2-40B4-BE49-F238E27FC236}">
              <a16:creationId xmlns:a16="http://schemas.microsoft.com/office/drawing/2014/main" id="{00000000-0008-0000-0600-0000CE010000}"/>
            </a:ext>
          </a:extLst>
        </xdr:cNvPr>
        <xdr:cNvSpPr txBox="1"/>
      </xdr:nvSpPr>
      <xdr:spPr>
        <a:xfrm>
          <a:off x="10528300" y="16496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14345</xdr:rowOff>
    </xdr:from>
    <xdr:to>
      <xdr:col>55</xdr:col>
      <xdr:colOff>50800</xdr:colOff>
      <xdr:row>97</xdr:row>
      <xdr:rowOff>115945</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10426700" y="16644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84534</xdr:rowOff>
    </xdr:from>
    <xdr:to>
      <xdr:col>50</xdr:col>
      <xdr:colOff>114300</xdr:colOff>
      <xdr:row>98</xdr:row>
      <xdr:rowOff>5786</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8750300" y="16715184"/>
          <a:ext cx="889000" cy="92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39463</xdr:rowOff>
    </xdr:from>
    <xdr:to>
      <xdr:col>50</xdr:col>
      <xdr:colOff>165100</xdr:colOff>
      <xdr:row>97</xdr:row>
      <xdr:rowOff>141063</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9588500" y="1667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157590</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9372111" y="16445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84534</xdr:rowOff>
    </xdr:from>
    <xdr:to>
      <xdr:col>45</xdr:col>
      <xdr:colOff>177800</xdr:colOff>
      <xdr:row>98</xdr:row>
      <xdr:rowOff>32052</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7861300" y="16715184"/>
          <a:ext cx="889000" cy="118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15839</xdr:rowOff>
    </xdr:from>
    <xdr:to>
      <xdr:col>46</xdr:col>
      <xdr:colOff>38100</xdr:colOff>
      <xdr:row>97</xdr:row>
      <xdr:rowOff>117439</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8699500" y="16646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133966</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483111" y="1642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32052</xdr:rowOff>
    </xdr:from>
    <xdr:to>
      <xdr:col>41</xdr:col>
      <xdr:colOff>50800</xdr:colOff>
      <xdr:row>98</xdr:row>
      <xdr:rowOff>45754</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flipV="1">
          <a:off x="6972300" y="16834152"/>
          <a:ext cx="889000" cy="13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24919</xdr:rowOff>
    </xdr:from>
    <xdr:to>
      <xdr:col>41</xdr:col>
      <xdr:colOff>101600</xdr:colOff>
      <xdr:row>97</xdr:row>
      <xdr:rowOff>126519</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7810500" y="16655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143046</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594111" y="16430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140343</xdr:rowOff>
    </xdr:from>
    <xdr:to>
      <xdr:col>36</xdr:col>
      <xdr:colOff>165100</xdr:colOff>
      <xdr:row>97</xdr:row>
      <xdr:rowOff>70493</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6921500" y="16599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87020</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6705111" y="16374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99594</xdr:rowOff>
    </xdr:from>
    <xdr:to>
      <xdr:col>55</xdr:col>
      <xdr:colOff>50800</xdr:colOff>
      <xdr:row>98</xdr:row>
      <xdr:rowOff>29744</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10426700" y="16730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78021</xdr:rowOff>
    </xdr:from>
    <xdr:ext cx="534377" cy="259045"/>
    <xdr:sp macro="" textlink="">
      <xdr:nvSpPr>
        <xdr:cNvPr id="481" name="普通建設事業費 （ うち更新整備　）該当値テキスト">
          <a:extLst>
            <a:ext uri="{FF2B5EF4-FFF2-40B4-BE49-F238E27FC236}">
              <a16:creationId xmlns:a16="http://schemas.microsoft.com/office/drawing/2014/main" id="{00000000-0008-0000-0600-0000E1010000}"/>
            </a:ext>
          </a:extLst>
        </xdr:cNvPr>
        <xdr:cNvSpPr txBox="1"/>
      </xdr:nvSpPr>
      <xdr:spPr>
        <a:xfrm>
          <a:off x="10528300" y="16708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126436</xdr:rowOff>
    </xdr:from>
    <xdr:to>
      <xdr:col>50</xdr:col>
      <xdr:colOff>165100</xdr:colOff>
      <xdr:row>98</xdr:row>
      <xdr:rowOff>56586</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9588500" y="16757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47713</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372111" y="16849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33734</xdr:rowOff>
    </xdr:from>
    <xdr:to>
      <xdr:col>46</xdr:col>
      <xdr:colOff>38100</xdr:colOff>
      <xdr:row>97</xdr:row>
      <xdr:rowOff>135334</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8699500" y="1666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126461</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8483111" y="16757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152702</xdr:rowOff>
    </xdr:from>
    <xdr:to>
      <xdr:col>41</xdr:col>
      <xdr:colOff>101600</xdr:colOff>
      <xdr:row>98</xdr:row>
      <xdr:rowOff>82852</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7810500" y="16783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73979</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7594111" y="16876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166404</xdr:rowOff>
    </xdr:from>
    <xdr:to>
      <xdr:col>36</xdr:col>
      <xdr:colOff>165100</xdr:colOff>
      <xdr:row>98</xdr:row>
      <xdr:rowOff>96554</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6921500" y="16797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87681</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6705111" y="16889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災害復旧事業費グラフ枠">
          <a:extLst>
            <a:ext uri="{FF2B5EF4-FFF2-40B4-BE49-F238E27FC236}">
              <a16:creationId xmlns:a16="http://schemas.microsoft.com/office/drawing/2014/main" id="{00000000-0008-0000-06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103816</xdr:rowOff>
    </xdr:from>
    <xdr:to>
      <xdr:col>85</xdr:col>
      <xdr:colOff>126364</xdr:colOff>
      <xdr:row>39</xdr:row>
      <xdr:rowOff>98878</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6317595" y="5247316"/>
          <a:ext cx="1269" cy="1538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121148</xdr:rowOff>
    </xdr:from>
    <xdr:ext cx="249299" cy="259045"/>
    <xdr:sp macro="" textlink="">
      <xdr:nvSpPr>
        <xdr:cNvPr id="516" name="災害復旧事業費最小値テキスト">
          <a:extLst>
            <a:ext uri="{FF2B5EF4-FFF2-40B4-BE49-F238E27FC236}">
              <a16:creationId xmlns:a16="http://schemas.microsoft.com/office/drawing/2014/main" id="{00000000-0008-0000-0600-000004020000}"/>
            </a:ext>
          </a:extLst>
        </xdr:cNvPr>
        <xdr:cNvSpPr txBox="1"/>
      </xdr:nvSpPr>
      <xdr:spPr>
        <a:xfrm>
          <a:off x="16370300" y="68076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50493</xdr:rowOff>
    </xdr:from>
    <xdr:ext cx="599010" cy="259045"/>
    <xdr:sp macro="" textlink="">
      <xdr:nvSpPr>
        <xdr:cNvPr id="518" name="災害復旧事業費最大値テキスト">
          <a:extLst>
            <a:ext uri="{FF2B5EF4-FFF2-40B4-BE49-F238E27FC236}">
              <a16:creationId xmlns:a16="http://schemas.microsoft.com/office/drawing/2014/main" id="{00000000-0008-0000-0600-000006020000}"/>
            </a:ext>
          </a:extLst>
        </xdr:cNvPr>
        <xdr:cNvSpPr txBox="1"/>
      </xdr:nvSpPr>
      <xdr:spPr>
        <a:xfrm>
          <a:off x="16370300" y="5022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103816</xdr:rowOff>
    </xdr:from>
    <xdr:to>
      <xdr:col>86</xdr:col>
      <xdr:colOff>25400</xdr:colOff>
      <xdr:row>30</xdr:row>
      <xdr:rowOff>103816</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6230600" y="5247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98503</xdr:rowOff>
    </xdr:from>
    <xdr:to>
      <xdr:col>85</xdr:col>
      <xdr:colOff>127000</xdr:colOff>
      <xdr:row>39</xdr:row>
      <xdr:rowOff>98872</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5481300" y="6785053"/>
          <a:ext cx="838200" cy="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38599</xdr:rowOff>
    </xdr:from>
    <xdr:ext cx="469744" cy="259045"/>
    <xdr:sp macro="" textlink="">
      <xdr:nvSpPr>
        <xdr:cNvPr id="521" name="災害復旧事業費平均値テキスト">
          <a:extLst>
            <a:ext uri="{FF2B5EF4-FFF2-40B4-BE49-F238E27FC236}">
              <a16:creationId xmlns:a16="http://schemas.microsoft.com/office/drawing/2014/main" id="{00000000-0008-0000-0600-000009020000}"/>
            </a:ext>
          </a:extLst>
        </xdr:cNvPr>
        <xdr:cNvSpPr txBox="1"/>
      </xdr:nvSpPr>
      <xdr:spPr>
        <a:xfrm>
          <a:off x="16370300" y="65536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15722</xdr:rowOff>
    </xdr:from>
    <xdr:to>
      <xdr:col>85</xdr:col>
      <xdr:colOff>177800</xdr:colOff>
      <xdr:row>39</xdr:row>
      <xdr:rowOff>117322</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6268700" y="6702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82194</xdr:rowOff>
    </xdr:from>
    <xdr:to>
      <xdr:col>81</xdr:col>
      <xdr:colOff>50800</xdr:colOff>
      <xdr:row>39</xdr:row>
      <xdr:rowOff>98503</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4592300" y="6768744"/>
          <a:ext cx="889000" cy="16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17423</xdr:rowOff>
    </xdr:from>
    <xdr:to>
      <xdr:col>81</xdr:col>
      <xdr:colOff>101600</xdr:colOff>
      <xdr:row>39</xdr:row>
      <xdr:rowOff>119023</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5430500" y="6703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135550</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5246428" y="6479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82194</xdr:rowOff>
    </xdr:from>
    <xdr:to>
      <xdr:col>76</xdr:col>
      <xdr:colOff>114300</xdr:colOff>
      <xdr:row>39</xdr:row>
      <xdr:rowOff>93428</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flipV="1">
          <a:off x="13703300" y="6768744"/>
          <a:ext cx="889000" cy="11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168407</xdr:rowOff>
    </xdr:from>
    <xdr:to>
      <xdr:col>76</xdr:col>
      <xdr:colOff>165100</xdr:colOff>
      <xdr:row>39</xdr:row>
      <xdr:rowOff>98557</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4541500" y="6683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115084</xdr:rowOff>
    </xdr:from>
    <xdr:ext cx="534377"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4325111" y="6458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93428</xdr:rowOff>
    </xdr:from>
    <xdr:to>
      <xdr:col>71</xdr:col>
      <xdr:colOff>177800</xdr:colOff>
      <xdr:row>39</xdr:row>
      <xdr:rowOff>98872</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flipV="1">
          <a:off x="12814300" y="6779978"/>
          <a:ext cx="889000" cy="5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3913</xdr:rowOff>
    </xdr:from>
    <xdr:to>
      <xdr:col>72</xdr:col>
      <xdr:colOff>38100</xdr:colOff>
      <xdr:row>39</xdr:row>
      <xdr:rowOff>105513</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3652500" y="6690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122040</xdr:rowOff>
    </xdr:from>
    <xdr:ext cx="534377"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436111" y="6465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17864</xdr:rowOff>
    </xdr:from>
    <xdr:to>
      <xdr:col>67</xdr:col>
      <xdr:colOff>101600</xdr:colOff>
      <xdr:row>39</xdr:row>
      <xdr:rowOff>119464</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2763500" y="670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135991</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2579428" y="6479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48072</xdr:rowOff>
    </xdr:from>
    <xdr:to>
      <xdr:col>85</xdr:col>
      <xdr:colOff>177800</xdr:colOff>
      <xdr:row>39</xdr:row>
      <xdr:rowOff>149672</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6268700" y="6734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165599</xdr:rowOff>
    </xdr:from>
    <xdr:ext cx="249299" cy="259045"/>
    <xdr:sp macro="" textlink="">
      <xdr:nvSpPr>
        <xdr:cNvPr id="540" name="災害復旧事業費該当値テキスト">
          <a:extLst>
            <a:ext uri="{FF2B5EF4-FFF2-40B4-BE49-F238E27FC236}">
              <a16:creationId xmlns:a16="http://schemas.microsoft.com/office/drawing/2014/main" id="{00000000-0008-0000-0600-00001C020000}"/>
            </a:ext>
          </a:extLst>
        </xdr:cNvPr>
        <xdr:cNvSpPr txBox="1"/>
      </xdr:nvSpPr>
      <xdr:spPr>
        <a:xfrm>
          <a:off x="16370300" y="66806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47703</xdr:rowOff>
    </xdr:from>
    <xdr:to>
      <xdr:col>81</xdr:col>
      <xdr:colOff>101600</xdr:colOff>
      <xdr:row>39</xdr:row>
      <xdr:rowOff>149303</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5430500" y="6734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140430</xdr:rowOff>
    </xdr:from>
    <xdr:ext cx="378565"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5292017" y="68269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31394</xdr:rowOff>
    </xdr:from>
    <xdr:to>
      <xdr:col>76</xdr:col>
      <xdr:colOff>165100</xdr:colOff>
      <xdr:row>39</xdr:row>
      <xdr:rowOff>132994</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4541500" y="6717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124121</xdr:rowOff>
    </xdr:from>
    <xdr:ext cx="469744"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4357428" y="6810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42628</xdr:rowOff>
    </xdr:from>
    <xdr:to>
      <xdr:col>72</xdr:col>
      <xdr:colOff>38100</xdr:colOff>
      <xdr:row>39</xdr:row>
      <xdr:rowOff>144228</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3652500" y="6729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135355</xdr:rowOff>
    </xdr:from>
    <xdr:ext cx="469744"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3468428" y="6821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48072</xdr:rowOff>
    </xdr:from>
    <xdr:to>
      <xdr:col>67</xdr:col>
      <xdr:colOff>101600</xdr:colOff>
      <xdr:row>39</xdr:row>
      <xdr:rowOff>149672</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2763500" y="6734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140799</xdr:rowOff>
    </xdr:from>
    <xdr:ext cx="249299"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689650" y="68273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55</xdr:row>
      <xdr:rowOff>54627</xdr:rowOff>
    </xdr:from>
    <xdr:ext cx="37702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068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52</xdr:row>
      <xdr:rowOff>111777</xdr:rowOff>
    </xdr:from>
    <xdr:ext cx="37702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068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168927</xdr:rowOff>
    </xdr:from>
    <xdr:ext cx="37702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068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a:extLst>
            <a:ext uri="{FF2B5EF4-FFF2-40B4-BE49-F238E27FC236}">
              <a16:creationId xmlns:a16="http://schemas.microsoft.com/office/drawing/2014/main" id="{00000000-0008-0000-06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58</xdr:row>
      <xdr:rowOff>139700</xdr:rowOff>
    </xdr:from>
    <xdr:to>
      <xdr:col>85</xdr:col>
      <xdr:colOff>126364</xdr:colOff>
      <xdr:row>58</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317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10177</xdr:rowOff>
    </xdr:from>
    <xdr:ext cx="249299" cy="259045"/>
    <xdr:sp macro="" textlink="">
      <xdr:nvSpPr>
        <xdr:cNvPr id="571" name="失業対策事業費最小値テキスト">
          <a:extLst>
            <a:ext uri="{FF2B5EF4-FFF2-40B4-BE49-F238E27FC236}">
              <a16:creationId xmlns:a16="http://schemas.microsoft.com/office/drawing/2014/main" id="{00000000-0008-0000-0600-00003B020000}"/>
            </a:ext>
          </a:extLst>
        </xdr:cNvPr>
        <xdr:cNvSpPr txBox="1"/>
      </xdr:nvSpPr>
      <xdr:spPr>
        <a:xfrm>
          <a:off x="16370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10177</xdr:rowOff>
    </xdr:from>
    <xdr:ext cx="249299" cy="259045"/>
    <xdr:sp macro="" textlink="">
      <xdr:nvSpPr>
        <xdr:cNvPr id="573" name="失業対策事業費最大値テキスト">
          <a:extLst>
            <a:ext uri="{FF2B5EF4-FFF2-40B4-BE49-F238E27FC236}">
              <a16:creationId xmlns:a16="http://schemas.microsoft.com/office/drawing/2014/main" id="{00000000-0008-0000-0600-00003D020000}"/>
            </a:ext>
          </a:extLst>
        </xdr:cNvPr>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67327</xdr:rowOff>
    </xdr:from>
    <xdr:ext cx="249299" cy="259045"/>
    <xdr:sp macro="" textlink="">
      <xdr:nvSpPr>
        <xdr:cNvPr id="576" name="失業対策事業費平均値テキスト">
          <a:extLst>
            <a:ext uri="{FF2B5EF4-FFF2-40B4-BE49-F238E27FC236}">
              <a16:creationId xmlns:a16="http://schemas.microsoft.com/office/drawing/2014/main" id="{00000000-0008-0000-0600-000040020000}"/>
            </a:ext>
          </a:extLst>
        </xdr:cNvPr>
        <xdr:cNvSpPr txBox="1"/>
      </xdr:nvSpPr>
      <xdr:spPr>
        <a:xfrm>
          <a:off x="16370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50</xdr:row>
      <xdr:rowOff>98552</xdr:rowOff>
    </xdr:from>
    <xdr:to>
      <xdr:col>81</xdr:col>
      <xdr:colOff>50800</xdr:colOff>
      <xdr:row>58</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4592300" y="8671052"/>
          <a:ext cx="889000" cy="1412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88900</xdr:rowOff>
    </xdr:from>
    <xdr:to>
      <xdr:col>81</xdr:col>
      <xdr:colOff>101600</xdr:colOff>
      <xdr:row>59</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50</xdr:row>
      <xdr:rowOff>98552</xdr:rowOff>
    </xdr:from>
    <xdr:to>
      <xdr:col>76</xdr:col>
      <xdr:colOff>114300</xdr:colOff>
      <xdr:row>58</xdr:row>
      <xdr:rowOff>139700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flipV="1">
          <a:off x="13703300" y="8671052"/>
          <a:ext cx="889000" cy="1412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59182</xdr:rowOff>
    </xdr:from>
    <xdr:to>
      <xdr:col>76</xdr:col>
      <xdr:colOff>165100</xdr:colOff>
      <xdr:row>58</xdr:row>
      <xdr:rowOff>160782</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4541500" y="10003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58</xdr:row>
      <xdr:rowOff>151909</xdr:rowOff>
    </xdr:from>
    <xdr:ext cx="313932"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35333" y="100960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88900</xdr:rowOff>
    </xdr:from>
    <xdr:to>
      <xdr:col>72</xdr:col>
      <xdr:colOff>38100</xdr:colOff>
      <xdr:row>59</xdr:row>
      <xdr:rowOff>19050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87" name="フローチャート: 判断 586">
          <a:extLst>
            <a:ext uri="{FF2B5EF4-FFF2-40B4-BE49-F238E27FC236}">
              <a16:creationId xmlns:a16="http://schemas.microsoft.com/office/drawing/2014/main" id="{00000000-0008-0000-0600-00004B020000}"/>
            </a:ext>
          </a:extLst>
        </xdr:cNvPr>
        <xdr:cNvSpPr/>
      </xdr:nvSpPr>
      <xdr:spPr>
        <a:xfrm>
          <a:off x="1276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124477</xdr:rowOff>
    </xdr:from>
    <xdr:ext cx="249299" cy="259045"/>
    <xdr:sp macro="" textlink="">
      <xdr:nvSpPr>
        <xdr:cNvPr id="595" name="失業対策事業費該当値テキスト">
          <a:extLst>
            <a:ext uri="{FF2B5EF4-FFF2-40B4-BE49-F238E27FC236}">
              <a16:creationId xmlns:a16="http://schemas.microsoft.com/office/drawing/2014/main" id="{00000000-0008-0000-0600-000053020000}"/>
            </a:ext>
          </a:extLst>
        </xdr:cNvPr>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5356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50</xdr:row>
      <xdr:rowOff>47752</xdr:rowOff>
    </xdr:from>
    <xdr:to>
      <xdr:col>76</xdr:col>
      <xdr:colOff>165100</xdr:colOff>
      <xdr:row>50</xdr:row>
      <xdr:rowOff>149352</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4541500" y="8620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48</xdr:row>
      <xdr:rowOff>165879</xdr:rowOff>
    </xdr:from>
    <xdr:ext cx="378565"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4403017" y="83954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35577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357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35577</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68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a:extLst>
            <a:ext uri="{FF2B5EF4-FFF2-40B4-BE49-F238E27FC236}">
              <a16:creationId xmlns:a16="http://schemas.microsoft.com/office/drawing/2014/main" id="{00000000-0008-0000-06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166850</xdr:rowOff>
    </xdr:from>
    <xdr:to>
      <xdr:col>85</xdr:col>
      <xdr:colOff>126364</xdr:colOff>
      <xdr:row>78</xdr:row>
      <xdr:rowOff>75113</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6317595" y="11996900"/>
          <a:ext cx="1269" cy="1451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78940</xdr:rowOff>
    </xdr:from>
    <xdr:ext cx="534377" cy="259045"/>
    <xdr:sp macro="" textlink="">
      <xdr:nvSpPr>
        <xdr:cNvPr id="628" name="公債費最小値テキスト">
          <a:extLst>
            <a:ext uri="{FF2B5EF4-FFF2-40B4-BE49-F238E27FC236}">
              <a16:creationId xmlns:a16="http://schemas.microsoft.com/office/drawing/2014/main" id="{00000000-0008-0000-0600-000074020000}"/>
            </a:ext>
          </a:extLst>
        </xdr:cNvPr>
        <xdr:cNvSpPr txBox="1"/>
      </xdr:nvSpPr>
      <xdr:spPr>
        <a:xfrm>
          <a:off x="16370300" y="13452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75113</xdr:rowOff>
    </xdr:from>
    <xdr:to>
      <xdr:col>86</xdr:col>
      <xdr:colOff>25400</xdr:colOff>
      <xdr:row>78</xdr:row>
      <xdr:rowOff>75113</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6230600" y="13448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113527</xdr:rowOff>
    </xdr:from>
    <xdr:ext cx="599010" cy="259045"/>
    <xdr:sp macro="" textlink="">
      <xdr:nvSpPr>
        <xdr:cNvPr id="630" name="公債費最大値テキスト">
          <a:extLst>
            <a:ext uri="{FF2B5EF4-FFF2-40B4-BE49-F238E27FC236}">
              <a16:creationId xmlns:a16="http://schemas.microsoft.com/office/drawing/2014/main" id="{00000000-0008-0000-0600-000076020000}"/>
            </a:ext>
          </a:extLst>
        </xdr:cNvPr>
        <xdr:cNvSpPr txBox="1"/>
      </xdr:nvSpPr>
      <xdr:spPr>
        <a:xfrm>
          <a:off x="16370300" y="11772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166850</xdr:rowOff>
    </xdr:from>
    <xdr:to>
      <xdr:col>86</xdr:col>
      <xdr:colOff>25400</xdr:colOff>
      <xdr:row>69</xdr:row>
      <xdr:rowOff>166850</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6230600" y="119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126434</xdr:rowOff>
    </xdr:from>
    <xdr:to>
      <xdr:col>85</xdr:col>
      <xdr:colOff>127000</xdr:colOff>
      <xdr:row>76</xdr:row>
      <xdr:rowOff>159527</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5481300" y="13156634"/>
          <a:ext cx="838200" cy="33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30799</xdr:rowOff>
    </xdr:from>
    <xdr:ext cx="534377" cy="259045"/>
    <xdr:sp macro="" textlink="">
      <xdr:nvSpPr>
        <xdr:cNvPr id="633" name="公債費平均値テキスト">
          <a:extLst>
            <a:ext uri="{FF2B5EF4-FFF2-40B4-BE49-F238E27FC236}">
              <a16:creationId xmlns:a16="http://schemas.microsoft.com/office/drawing/2014/main" id="{00000000-0008-0000-0600-000079020000}"/>
            </a:ext>
          </a:extLst>
        </xdr:cNvPr>
        <xdr:cNvSpPr txBox="1"/>
      </xdr:nvSpPr>
      <xdr:spPr>
        <a:xfrm>
          <a:off x="16370300" y="128895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7922</xdr:rowOff>
    </xdr:from>
    <xdr:to>
      <xdr:col>85</xdr:col>
      <xdr:colOff>177800</xdr:colOff>
      <xdr:row>76</xdr:row>
      <xdr:rowOff>109522</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6268700" y="13038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120566</xdr:rowOff>
    </xdr:from>
    <xdr:to>
      <xdr:col>81</xdr:col>
      <xdr:colOff>50800</xdr:colOff>
      <xdr:row>76</xdr:row>
      <xdr:rowOff>126434</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4592300" y="13150766"/>
          <a:ext cx="889000" cy="5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26065</xdr:rowOff>
    </xdr:from>
    <xdr:to>
      <xdr:col>81</xdr:col>
      <xdr:colOff>101600</xdr:colOff>
      <xdr:row>76</xdr:row>
      <xdr:rowOff>127665</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5430500" y="1305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144193</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14111" y="12831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112992</xdr:rowOff>
    </xdr:from>
    <xdr:to>
      <xdr:col>76</xdr:col>
      <xdr:colOff>114300</xdr:colOff>
      <xdr:row>76</xdr:row>
      <xdr:rowOff>120566</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a:off x="13703300" y="13143192"/>
          <a:ext cx="889000" cy="7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61757</xdr:rowOff>
    </xdr:from>
    <xdr:to>
      <xdr:col>76</xdr:col>
      <xdr:colOff>165100</xdr:colOff>
      <xdr:row>76</xdr:row>
      <xdr:rowOff>163357</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4541500" y="1309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8434</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325111" y="12867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112992</xdr:rowOff>
    </xdr:from>
    <xdr:to>
      <xdr:col>71</xdr:col>
      <xdr:colOff>177800</xdr:colOff>
      <xdr:row>76</xdr:row>
      <xdr:rowOff>131783</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flipV="1">
          <a:off x="12814300" y="13143192"/>
          <a:ext cx="889000" cy="18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49650</xdr:rowOff>
    </xdr:from>
    <xdr:to>
      <xdr:col>72</xdr:col>
      <xdr:colOff>38100</xdr:colOff>
      <xdr:row>76</xdr:row>
      <xdr:rowOff>151250</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3652500" y="1307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167777</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436111" y="12855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77553</xdr:rowOff>
    </xdr:from>
    <xdr:to>
      <xdr:col>67</xdr:col>
      <xdr:colOff>101600</xdr:colOff>
      <xdr:row>77</xdr:row>
      <xdr:rowOff>7703</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2763500" y="13107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24231</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547111" y="12882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108727</xdr:rowOff>
    </xdr:from>
    <xdr:to>
      <xdr:col>85</xdr:col>
      <xdr:colOff>177800</xdr:colOff>
      <xdr:row>77</xdr:row>
      <xdr:rowOff>38877</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6268700" y="13138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87154</xdr:rowOff>
    </xdr:from>
    <xdr:ext cx="534377" cy="259045"/>
    <xdr:sp macro="" textlink="">
      <xdr:nvSpPr>
        <xdr:cNvPr id="652" name="公債費該当値テキスト">
          <a:extLst>
            <a:ext uri="{FF2B5EF4-FFF2-40B4-BE49-F238E27FC236}">
              <a16:creationId xmlns:a16="http://schemas.microsoft.com/office/drawing/2014/main" id="{00000000-0008-0000-0600-00008C020000}"/>
            </a:ext>
          </a:extLst>
        </xdr:cNvPr>
        <xdr:cNvSpPr txBox="1"/>
      </xdr:nvSpPr>
      <xdr:spPr>
        <a:xfrm>
          <a:off x="16370300" y="13117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75634</xdr:rowOff>
    </xdr:from>
    <xdr:to>
      <xdr:col>81</xdr:col>
      <xdr:colOff>101600</xdr:colOff>
      <xdr:row>77</xdr:row>
      <xdr:rowOff>5784</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5430500" y="1310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168361</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5214111" y="13198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69766</xdr:rowOff>
    </xdr:from>
    <xdr:to>
      <xdr:col>76</xdr:col>
      <xdr:colOff>165100</xdr:colOff>
      <xdr:row>76</xdr:row>
      <xdr:rowOff>171366</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4541500" y="13099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162493</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4325111" y="13192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62192</xdr:rowOff>
    </xdr:from>
    <xdr:to>
      <xdr:col>72</xdr:col>
      <xdr:colOff>38100</xdr:colOff>
      <xdr:row>76</xdr:row>
      <xdr:rowOff>163792</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3652500" y="1309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154919</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3436111" y="13185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80983</xdr:rowOff>
    </xdr:from>
    <xdr:to>
      <xdr:col>67</xdr:col>
      <xdr:colOff>101600</xdr:colOff>
      <xdr:row>77</xdr:row>
      <xdr:rowOff>11133</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2763500" y="13111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2260</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547111" y="13203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id="{00000000-0008-0000-06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79890</xdr:rowOff>
    </xdr:from>
    <xdr:to>
      <xdr:col>85</xdr:col>
      <xdr:colOff>126364</xdr:colOff>
      <xdr:row>98</xdr:row>
      <xdr:rowOff>132107</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6317595" y="15853290"/>
          <a:ext cx="1269" cy="1080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135934</xdr:rowOff>
    </xdr:from>
    <xdr:ext cx="469744" cy="259045"/>
    <xdr:sp macro="" textlink="">
      <xdr:nvSpPr>
        <xdr:cNvPr id="683" name="積立金最小値テキスト">
          <a:extLst>
            <a:ext uri="{FF2B5EF4-FFF2-40B4-BE49-F238E27FC236}">
              <a16:creationId xmlns:a16="http://schemas.microsoft.com/office/drawing/2014/main" id="{00000000-0008-0000-0600-0000AB020000}"/>
            </a:ext>
          </a:extLst>
        </xdr:cNvPr>
        <xdr:cNvSpPr txBox="1"/>
      </xdr:nvSpPr>
      <xdr:spPr>
        <a:xfrm>
          <a:off x="16370300" y="16938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132107</xdr:rowOff>
    </xdr:from>
    <xdr:to>
      <xdr:col>86</xdr:col>
      <xdr:colOff>25400</xdr:colOff>
      <xdr:row>98</xdr:row>
      <xdr:rowOff>132107</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6934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26567</xdr:rowOff>
    </xdr:from>
    <xdr:ext cx="599010" cy="259045"/>
    <xdr:sp macro="" textlink="">
      <xdr:nvSpPr>
        <xdr:cNvPr id="685" name="積立金最大値テキスト">
          <a:extLst>
            <a:ext uri="{FF2B5EF4-FFF2-40B4-BE49-F238E27FC236}">
              <a16:creationId xmlns:a16="http://schemas.microsoft.com/office/drawing/2014/main" id="{00000000-0008-0000-0600-0000AD020000}"/>
            </a:ext>
          </a:extLst>
        </xdr:cNvPr>
        <xdr:cNvSpPr txBox="1"/>
      </xdr:nvSpPr>
      <xdr:spPr>
        <a:xfrm>
          <a:off x="16370300" y="15628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79890</xdr:rowOff>
    </xdr:from>
    <xdr:to>
      <xdr:col>86</xdr:col>
      <xdr:colOff>25400</xdr:colOff>
      <xdr:row>92</xdr:row>
      <xdr:rowOff>79890</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5853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6321</xdr:rowOff>
    </xdr:from>
    <xdr:to>
      <xdr:col>85</xdr:col>
      <xdr:colOff>127000</xdr:colOff>
      <xdr:row>98</xdr:row>
      <xdr:rowOff>46293</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5481300" y="16808421"/>
          <a:ext cx="838200" cy="39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62738</xdr:rowOff>
    </xdr:from>
    <xdr:ext cx="534377" cy="259045"/>
    <xdr:sp macro="" textlink="">
      <xdr:nvSpPr>
        <xdr:cNvPr id="688" name="積立金平均値テキスト">
          <a:extLst>
            <a:ext uri="{FF2B5EF4-FFF2-40B4-BE49-F238E27FC236}">
              <a16:creationId xmlns:a16="http://schemas.microsoft.com/office/drawing/2014/main" id="{00000000-0008-0000-0600-0000B0020000}"/>
            </a:ext>
          </a:extLst>
        </xdr:cNvPr>
        <xdr:cNvSpPr txBox="1"/>
      </xdr:nvSpPr>
      <xdr:spPr>
        <a:xfrm>
          <a:off x="16370300" y="165219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39861</xdr:rowOff>
    </xdr:from>
    <xdr:to>
      <xdr:col>85</xdr:col>
      <xdr:colOff>177800</xdr:colOff>
      <xdr:row>97</xdr:row>
      <xdr:rowOff>141461</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6268700" y="1667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6321</xdr:rowOff>
    </xdr:from>
    <xdr:to>
      <xdr:col>81</xdr:col>
      <xdr:colOff>50800</xdr:colOff>
      <xdr:row>98</xdr:row>
      <xdr:rowOff>66663</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4592300" y="16808421"/>
          <a:ext cx="889000" cy="6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30342</xdr:rowOff>
    </xdr:from>
    <xdr:to>
      <xdr:col>81</xdr:col>
      <xdr:colOff>101600</xdr:colOff>
      <xdr:row>97</xdr:row>
      <xdr:rowOff>131942</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5430500" y="1666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148469</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14111" y="16436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66663</xdr:rowOff>
    </xdr:from>
    <xdr:to>
      <xdr:col>76</xdr:col>
      <xdr:colOff>114300</xdr:colOff>
      <xdr:row>98</xdr:row>
      <xdr:rowOff>102722</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3703300" y="16868763"/>
          <a:ext cx="889000" cy="36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114018</xdr:rowOff>
    </xdr:from>
    <xdr:to>
      <xdr:col>76</xdr:col>
      <xdr:colOff>165100</xdr:colOff>
      <xdr:row>98</xdr:row>
      <xdr:rowOff>44168</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4541500" y="16744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60695</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651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102722</xdr:rowOff>
    </xdr:from>
    <xdr:to>
      <xdr:col>71</xdr:col>
      <xdr:colOff>177800</xdr:colOff>
      <xdr:row>98</xdr:row>
      <xdr:rowOff>104984</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flipV="1">
          <a:off x="12814300" y="16904822"/>
          <a:ext cx="889000" cy="2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135302</xdr:rowOff>
    </xdr:from>
    <xdr:to>
      <xdr:col>72</xdr:col>
      <xdr:colOff>38100</xdr:colOff>
      <xdr:row>98</xdr:row>
      <xdr:rowOff>65452</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3652500" y="16765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81979</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36111" y="16541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144335</xdr:rowOff>
    </xdr:from>
    <xdr:to>
      <xdr:col>67</xdr:col>
      <xdr:colOff>101600</xdr:colOff>
      <xdr:row>98</xdr:row>
      <xdr:rowOff>74485</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2763500" y="1677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91012</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47111" y="16550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166943</xdr:rowOff>
    </xdr:from>
    <xdr:to>
      <xdr:col>85</xdr:col>
      <xdr:colOff>177800</xdr:colOff>
      <xdr:row>98</xdr:row>
      <xdr:rowOff>97093</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6268700" y="16797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81870</xdr:rowOff>
    </xdr:from>
    <xdr:ext cx="534377" cy="259045"/>
    <xdr:sp macro="" textlink="">
      <xdr:nvSpPr>
        <xdr:cNvPr id="707" name="積立金該当値テキスト">
          <a:extLst>
            <a:ext uri="{FF2B5EF4-FFF2-40B4-BE49-F238E27FC236}">
              <a16:creationId xmlns:a16="http://schemas.microsoft.com/office/drawing/2014/main" id="{00000000-0008-0000-0600-0000C3020000}"/>
            </a:ext>
          </a:extLst>
        </xdr:cNvPr>
        <xdr:cNvSpPr txBox="1"/>
      </xdr:nvSpPr>
      <xdr:spPr>
        <a:xfrm>
          <a:off x="16370300" y="16712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126971</xdr:rowOff>
    </xdr:from>
    <xdr:to>
      <xdr:col>81</xdr:col>
      <xdr:colOff>101600</xdr:colOff>
      <xdr:row>98</xdr:row>
      <xdr:rowOff>57121</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5430500" y="16757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48248</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214111" y="16850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15863</xdr:rowOff>
    </xdr:from>
    <xdr:to>
      <xdr:col>76</xdr:col>
      <xdr:colOff>165100</xdr:colOff>
      <xdr:row>98</xdr:row>
      <xdr:rowOff>117463</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4541500" y="16817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108590</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325111" y="16910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51922</xdr:rowOff>
    </xdr:from>
    <xdr:to>
      <xdr:col>72</xdr:col>
      <xdr:colOff>38100</xdr:colOff>
      <xdr:row>98</xdr:row>
      <xdr:rowOff>153522</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3652500" y="16854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144649</xdr:rowOff>
    </xdr:from>
    <xdr:ext cx="469744"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468428" y="16946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54184</xdr:rowOff>
    </xdr:from>
    <xdr:to>
      <xdr:col>67</xdr:col>
      <xdr:colOff>101600</xdr:colOff>
      <xdr:row>98</xdr:row>
      <xdr:rowOff>155784</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2763500" y="16856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146911</xdr:rowOff>
    </xdr:from>
    <xdr:ext cx="469744"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579428" y="16949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投資及び出資金グラフ枠">
          <a:extLst>
            <a:ext uri="{FF2B5EF4-FFF2-40B4-BE49-F238E27FC236}">
              <a16:creationId xmlns:a16="http://schemas.microsoft.com/office/drawing/2014/main" id="{00000000-0008-0000-0600-0000E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62273</xdr:rowOff>
    </xdr:from>
    <xdr:to>
      <xdr:col>116</xdr:col>
      <xdr:colOff>62864</xdr:colOff>
      <xdr:row>38</xdr:row>
      <xdr:rowOff>139700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flipV="1">
          <a:off x="22159595" y="5205773"/>
          <a:ext cx="1269" cy="1449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8" name="投資及び出資金最小値テキスト">
          <a:extLst>
            <a:ext uri="{FF2B5EF4-FFF2-40B4-BE49-F238E27FC236}">
              <a16:creationId xmlns:a16="http://schemas.microsoft.com/office/drawing/2014/main" id="{00000000-0008-0000-0600-0000E2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8950</xdr:rowOff>
    </xdr:from>
    <xdr:ext cx="534377" cy="259045"/>
    <xdr:sp macro="" textlink="">
      <xdr:nvSpPr>
        <xdr:cNvPr id="740" name="投資及び出資金最大値テキスト">
          <a:extLst>
            <a:ext uri="{FF2B5EF4-FFF2-40B4-BE49-F238E27FC236}">
              <a16:creationId xmlns:a16="http://schemas.microsoft.com/office/drawing/2014/main" id="{00000000-0008-0000-0600-0000E4020000}"/>
            </a:ext>
          </a:extLst>
        </xdr:cNvPr>
        <xdr:cNvSpPr txBox="1"/>
      </xdr:nvSpPr>
      <xdr:spPr>
        <a:xfrm>
          <a:off x="22212300" y="4981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62273</xdr:rowOff>
    </xdr:from>
    <xdr:to>
      <xdr:col>116</xdr:col>
      <xdr:colOff>152400</xdr:colOff>
      <xdr:row>30</xdr:row>
      <xdr:rowOff>62273</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5205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8633</xdr:rowOff>
    </xdr:from>
    <xdr:ext cx="469744" cy="259045"/>
    <xdr:sp macro="" textlink="">
      <xdr:nvSpPr>
        <xdr:cNvPr id="743" name="投資及び出資金平均値テキスト">
          <a:extLst>
            <a:ext uri="{FF2B5EF4-FFF2-40B4-BE49-F238E27FC236}">
              <a16:creationId xmlns:a16="http://schemas.microsoft.com/office/drawing/2014/main" id="{00000000-0008-0000-0600-0000E7020000}"/>
            </a:ext>
          </a:extLst>
        </xdr:cNvPr>
        <xdr:cNvSpPr txBox="1"/>
      </xdr:nvSpPr>
      <xdr:spPr>
        <a:xfrm>
          <a:off x="22212300" y="63522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157206</xdr:rowOff>
    </xdr:from>
    <xdr:to>
      <xdr:col>116</xdr:col>
      <xdr:colOff>114300</xdr:colOff>
      <xdr:row>38</xdr:row>
      <xdr:rowOff>87356</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2110700" y="6500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160086</xdr:rowOff>
    </xdr:from>
    <xdr:to>
      <xdr:col>112</xdr:col>
      <xdr:colOff>38100</xdr:colOff>
      <xdr:row>38</xdr:row>
      <xdr:rowOff>90236</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1272500" y="650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106763</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088428" y="6278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139540</xdr:rowOff>
    </xdr:from>
    <xdr:to>
      <xdr:col>107</xdr:col>
      <xdr:colOff>50800</xdr:colOff>
      <xdr:row>38</xdr:row>
      <xdr:rowOff>139700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19545300" y="6654640"/>
          <a:ext cx="889000" cy="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165915</xdr:rowOff>
    </xdr:from>
    <xdr:to>
      <xdr:col>107</xdr:col>
      <xdr:colOff>101600</xdr:colOff>
      <xdr:row>38</xdr:row>
      <xdr:rowOff>96065</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20383500" y="650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112592</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0199428" y="6284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139540</xdr:rowOff>
    </xdr:from>
    <xdr:to>
      <xdr:col>102</xdr:col>
      <xdr:colOff>114300</xdr:colOff>
      <xdr:row>38</xdr:row>
      <xdr:rowOff>139540</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a:off x="18656300" y="66546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13531</xdr:rowOff>
    </xdr:from>
    <xdr:to>
      <xdr:col>102</xdr:col>
      <xdr:colOff>165100</xdr:colOff>
      <xdr:row>38</xdr:row>
      <xdr:rowOff>115131</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19494500" y="6528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131658</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10428" y="6303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33807</xdr:rowOff>
    </xdr:from>
    <xdr:to>
      <xdr:col>98</xdr:col>
      <xdr:colOff>38100</xdr:colOff>
      <xdr:row>38</xdr:row>
      <xdr:rowOff>135407</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8605500" y="6548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151934</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8421428" y="6324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62" name="投資及び出資金該当値テキスト">
          <a:extLst>
            <a:ext uri="{FF2B5EF4-FFF2-40B4-BE49-F238E27FC236}">
              <a16:creationId xmlns:a16="http://schemas.microsoft.com/office/drawing/2014/main" id="{00000000-0008-0000-0600-0000FA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88740</xdr:rowOff>
    </xdr:from>
    <xdr:to>
      <xdr:col>102</xdr:col>
      <xdr:colOff>165100</xdr:colOff>
      <xdr:row>39</xdr:row>
      <xdr:rowOff>18890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19494500" y="660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10017</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9420650" y="66965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88740</xdr:rowOff>
    </xdr:from>
    <xdr:to>
      <xdr:col>98</xdr:col>
      <xdr:colOff>38100</xdr:colOff>
      <xdr:row>39</xdr:row>
      <xdr:rowOff>18890</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8605500" y="660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10017</xdr:rowOff>
    </xdr:from>
    <xdr:ext cx="249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531650" y="66965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貸付金グラフ枠">
          <a:extLst>
            <a:ext uri="{FF2B5EF4-FFF2-40B4-BE49-F238E27FC236}">
              <a16:creationId xmlns:a16="http://schemas.microsoft.com/office/drawing/2014/main" id="{00000000-0008-0000-06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164884</xdr:rowOff>
    </xdr:from>
    <xdr:to>
      <xdr:col>116</xdr:col>
      <xdr:colOff>62864</xdr:colOff>
      <xdr:row>59</xdr:row>
      <xdr:rowOff>44450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22159595" y="8565934"/>
          <a:ext cx="1269" cy="1594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5" name="貸付金最小値テキスト">
          <a:extLst>
            <a:ext uri="{FF2B5EF4-FFF2-40B4-BE49-F238E27FC236}">
              <a16:creationId xmlns:a16="http://schemas.microsoft.com/office/drawing/2014/main" id="{00000000-0008-0000-0600-00001B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111561</xdr:rowOff>
    </xdr:from>
    <xdr:ext cx="534377" cy="259045"/>
    <xdr:sp macro="" textlink="">
      <xdr:nvSpPr>
        <xdr:cNvPr id="797" name="貸付金最大値テキスト">
          <a:extLst>
            <a:ext uri="{FF2B5EF4-FFF2-40B4-BE49-F238E27FC236}">
              <a16:creationId xmlns:a16="http://schemas.microsoft.com/office/drawing/2014/main" id="{00000000-0008-0000-0600-00001D030000}"/>
            </a:ext>
          </a:extLst>
        </xdr:cNvPr>
        <xdr:cNvSpPr txBox="1"/>
      </xdr:nvSpPr>
      <xdr:spPr>
        <a:xfrm>
          <a:off x="22212300" y="8341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164884</xdr:rowOff>
    </xdr:from>
    <xdr:to>
      <xdr:col>116</xdr:col>
      <xdr:colOff>152400</xdr:colOff>
      <xdr:row>49</xdr:row>
      <xdr:rowOff>164884</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8565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11037</xdr:rowOff>
    </xdr:from>
    <xdr:to>
      <xdr:col>116</xdr:col>
      <xdr:colOff>63500</xdr:colOff>
      <xdr:row>59</xdr:row>
      <xdr:rowOff>15608</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flipV="1">
          <a:off x="21323300" y="10126587"/>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28338</xdr:rowOff>
    </xdr:from>
    <xdr:ext cx="469744" cy="259045"/>
    <xdr:sp macro="" textlink="">
      <xdr:nvSpPr>
        <xdr:cNvPr id="800" name="貸付金平均値テキスト">
          <a:extLst>
            <a:ext uri="{FF2B5EF4-FFF2-40B4-BE49-F238E27FC236}">
              <a16:creationId xmlns:a16="http://schemas.microsoft.com/office/drawing/2014/main" id="{00000000-0008-0000-0600-000020030000}"/>
            </a:ext>
          </a:extLst>
        </xdr:cNvPr>
        <xdr:cNvSpPr txBox="1"/>
      </xdr:nvSpPr>
      <xdr:spPr>
        <a:xfrm>
          <a:off x="22212300" y="9800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5461</xdr:rowOff>
    </xdr:from>
    <xdr:to>
      <xdr:col>116</xdr:col>
      <xdr:colOff>114300</xdr:colOff>
      <xdr:row>58</xdr:row>
      <xdr:rowOff>107061</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2110700" y="994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8827</xdr:rowOff>
    </xdr:from>
    <xdr:to>
      <xdr:col>111</xdr:col>
      <xdr:colOff>177800</xdr:colOff>
      <xdr:row>59</xdr:row>
      <xdr:rowOff>15608</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0434300" y="10124377"/>
          <a:ext cx="889000" cy="6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162585</xdr:rowOff>
    </xdr:from>
    <xdr:to>
      <xdr:col>112</xdr:col>
      <xdr:colOff>38100</xdr:colOff>
      <xdr:row>58</xdr:row>
      <xdr:rowOff>92735</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1272500" y="993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109262</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088428" y="9710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170142</xdr:rowOff>
    </xdr:from>
    <xdr:to>
      <xdr:col>107</xdr:col>
      <xdr:colOff>50800</xdr:colOff>
      <xdr:row>59</xdr:row>
      <xdr:rowOff>8827</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19545300" y="10114242"/>
          <a:ext cx="889000" cy="10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159842</xdr:rowOff>
    </xdr:from>
    <xdr:to>
      <xdr:col>107</xdr:col>
      <xdr:colOff>101600</xdr:colOff>
      <xdr:row>58</xdr:row>
      <xdr:rowOff>89992</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20383500" y="993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106519</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0199428" y="9707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170142</xdr:rowOff>
    </xdr:from>
    <xdr:to>
      <xdr:col>102</xdr:col>
      <xdr:colOff>114300</xdr:colOff>
      <xdr:row>58</xdr:row>
      <xdr:rowOff>170256</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flipV="1">
          <a:off x="18656300" y="10114242"/>
          <a:ext cx="8890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153975</xdr:rowOff>
    </xdr:from>
    <xdr:to>
      <xdr:col>102</xdr:col>
      <xdr:colOff>165100</xdr:colOff>
      <xdr:row>58</xdr:row>
      <xdr:rowOff>84125</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19494500" y="9926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100652</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9310428" y="9701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160947</xdr:rowOff>
    </xdr:from>
    <xdr:to>
      <xdr:col>98</xdr:col>
      <xdr:colOff>38100</xdr:colOff>
      <xdr:row>58</xdr:row>
      <xdr:rowOff>91097</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8605500" y="9933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107624</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421428" y="9708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131687</xdr:rowOff>
    </xdr:from>
    <xdr:to>
      <xdr:col>116</xdr:col>
      <xdr:colOff>114300</xdr:colOff>
      <xdr:row>59</xdr:row>
      <xdr:rowOff>61837</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2110700" y="10075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46614</xdr:rowOff>
    </xdr:from>
    <xdr:ext cx="378565" cy="259045"/>
    <xdr:sp macro="" textlink="">
      <xdr:nvSpPr>
        <xdr:cNvPr id="819" name="貸付金該当値テキスト">
          <a:extLst>
            <a:ext uri="{FF2B5EF4-FFF2-40B4-BE49-F238E27FC236}">
              <a16:creationId xmlns:a16="http://schemas.microsoft.com/office/drawing/2014/main" id="{00000000-0008-0000-0600-000033030000}"/>
            </a:ext>
          </a:extLst>
        </xdr:cNvPr>
        <xdr:cNvSpPr txBox="1"/>
      </xdr:nvSpPr>
      <xdr:spPr>
        <a:xfrm>
          <a:off x="22212300" y="99907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136258</xdr:rowOff>
    </xdr:from>
    <xdr:to>
      <xdr:col>112</xdr:col>
      <xdr:colOff>38100</xdr:colOff>
      <xdr:row>59</xdr:row>
      <xdr:rowOff>66408</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1272500" y="10080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57535</xdr:rowOff>
    </xdr:from>
    <xdr:ext cx="378565"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21134017" y="101730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129477</xdr:rowOff>
    </xdr:from>
    <xdr:to>
      <xdr:col>107</xdr:col>
      <xdr:colOff>101600</xdr:colOff>
      <xdr:row>59</xdr:row>
      <xdr:rowOff>59627</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0383500" y="10073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50754</xdr:rowOff>
    </xdr:from>
    <xdr:ext cx="378565"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0245017" y="101663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119342</xdr:rowOff>
    </xdr:from>
    <xdr:to>
      <xdr:col>102</xdr:col>
      <xdr:colOff>165100</xdr:colOff>
      <xdr:row>59</xdr:row>
      <xdr:rowOff>49492</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19494500" y="1006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40619</xdr:rowOff>
    </xdr:from>
    <xdr:ext cx="469744"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9310428" y="10156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119456</xdr:rowOff>
    </xdr:from>
    <xdr:to>
      <xdr:col>98</xdr:col>
      <xdr:colOff>38100</xdr:colOff>
      <xdr:row>59</xdr:row>
      <xdr:rowOff>49606</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8605500" y="1006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40733</xdr:rowOff>
    </xdr:from>
    <xdr:ext cx="469744"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421428" y="10156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a:extLst>
            <a:ext uri="{FF2B5EF4-FFF2-40B4-BE49-F238E27FC236}">
              <a16:creationId xmlns:a16="http://schemas.microsoft.com/office/drawing/2014/main" id="{00000000-0008-0000-0600-000055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116236</xdr:rowOff>
    </xdr:from>
    <xdr:to>
      <xdr:col>116</xdr:col>
      <xdr:colOff>62864</xdr:colOff>
      <xdr:row>78</xdr:row>
      <xdr:rowOff>68083</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2159595" y="11946286"/>
          <a:ext cx="1269" cy="14948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71910</xdr:rowOff>
    </xdr:from>
    <xdr:ext cx="534377" cy="259045"/>
    <xdr:sp macro="" textlink="">
      <xdr:nvSpPr>
        <xdr:cNvPr id="855" name="繰出金最小値テキスト">
          <a:extLst>
            <a:ext uri="{FF2B5EF4-FFF2-40B4-BE49-F238E27FC236}">
              <a16:creationId xmlns:a16="http://schemas.microsoft.com/office/drawing/2014/main" id="{00000000-0008-0000-0600-000057030000}"/>
            </a:ext>
          </a:extLst>
        </xdr:cNvPr>
        <xdr:cNvSpPr txBox="1"/>
      </xdr:nvSpPr>
      <xdr:spPr>
        <a:xfrm>
          <a:off x="22212300" y="13445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68083</xdr:rowOff>
    </xdr:from>
    <xdr:to>
      <xdr:col>116</xdr:col>
      <xdr:colOff>152400</xdr:colOff>
      <xdr:row>78</xdr:row>
      <xdr:rowOff>68083</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2072600" y="13441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62913</xdr:rowOff>
    </xdr:from>
    <xdr:ext cx="599010" cy="259045"/>
    <xdr:sp macro="" textlink="">
      <xdr:nvSpPr>
        <xdr:cNvPr id="857" name="繰出金最大値テキスト">
          <a:extLst>
            <a:ext uri="{FF2B5EF4-FFF2-40B4-BE49-F238E27FC236}">
              <a16:creationId xmlns:a16="http://schemas.microsoft.com/office/drawing/2014/main" id="{00000000-0008-0000-0600-000059030000}"/>
            </a:ext>
          </a:extLst>
        </xdr:cNvPr>
        <xdr:cNvSpPr txBox="1"/>
      </xdr:nvSpPr>
      <xdr:spPr>
        <a:xfrm>
          <a:off x="22212300" y="11721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116236</xdr:rowOff>
    </xdr:from>
    <xdr:to>
      <xdr:col>116</xdr:col>
      <xdr:colOff>152400</xdr:colOff>
      <xdr:row>69</xdr:row>
      <xdr:rowOff>116236</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1946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140043</xdr:rowOff>
    </xdr:from>
    <xdr:to>
      <xdr:col>116</xdr:col>
      <xdr:colOff>63500</xdr:colOff>
      <xdr:row>76</xdr:row>
      <xdr:rowOff>5789</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21323300" y="12998793"/>
          <a:ext cx="838200" cy="37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65665</xdr:rowOff>
    </xdr:from>
    <xdr:ext cx="534377" cy="259045"/>
    <xdr:sp macro="" textlink="">
      <xdr:nvSpPr>
        <xdr:cNvPr id="860" name="繰出金平均値テキスト">
          <a:extLst>
            <a:ext uri="{FF2B5EF4-FFF2-40B4-BE49-F238E27FC236}">
              <a16:creationId xmlns:a16="http://schemas.microsoft.com/office/drawing/2014/main" id="{00000000-0008-0000-0600-00005C030000}"/>
            </a:ext>
          </a:extLst>
        </xdr:cNvPr>
        <xdr:cNvSpPr txBox="1"/>
      </xdr:nvSpPr>
      <xdr:spPr>
        <a:xfrm>
          <a:off x="22212300" y="127529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42788</xdr:rowOff>
    </xdr:from>
    <xdr:to>
      <xdr:col>116</xdr:col>
      <xdr:colOff>114300</xdr:colOff>
      <xdr:row>75</xdr:row>
      <xdr:rowOff>144388</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2110700" y="12901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5789</xdr:rowOff>
    </xdr:from>
    <xdr:to>
      <xdr:col>111</xdr:col>
      <xdr:colOff>177800</xdr:colOff>
      <xdr:row>76</xdr:row>
      <xdr:rowOff>46447</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20434300" y="13035989"/>
          <a:ext cx="889000" cy="40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76540</xdr:rowOff>
    </xdr:from>
    <xdr:to>
      <xdr:col>112</xdr:col>
      <xdr:colOff>38100</xdr:colOff>
      <xdr:row>76</xdr:row>
      <xdr:rowOff>6690</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1272500" y="1293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23217</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056111" y="12710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46447</xdr:rowOff>
    </xdr:from>
    <xdr:to>
      <xdr:col>107</xdr:col>
      <xdr:colOff>50800</xdr:colOff>
      <xdr:row>76</xdr:row>
      <xdr:rowOff>75757</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flipV="1">
          <a:off x="19545300" y="13076647"/>
          <a:ext cx="889000" cy="29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81111</xdr:rowOff>
    </xdr:from>
    <xdr:to>
      <xdr:col>107</xdr:col>
      <xdr:colOff>101600</xdr:colOff>
      <xdr:row>76</xdr:row>
      <xdr:rowOff>11261</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20383500" y="12939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27788</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167111" y="12715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75757</xdr:rowOff>
    </xdr:from>
    <xdr:to>
      <xdr:col>102</xdr:col>
      <xdr:colOff>114300</xdr:colOff>
      <xdr:row>76</xdr:row>
      <xdr:rowOff>93948</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flipV="1">
          <a:off x="18656300" y="13105957"/>
          <a:ext cx="889000" cy="18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36404</xdr:rowOff>
    </xdr:from>
    <xdr:to>
      <xdr:col>102</xdr:col>
      <xdr:colOff>165100</xdr:colOff>
      <xdr:row>75</xdr:row>
      <xdr:rowOff>138004</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19494500" y="12895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154531</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278111" y="12670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38869</xdr:rowOff>
    </xdr:from>
    <xdr:to>
      <xdr:col>98</xdr:col>
      <xdr:colOff>38100</xdr:colOff>
      <xdr:row>75</xdr:row>
      <xdr:rowOff>140469</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8605500" y="1289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156996</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389111" y="12672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89243</xdr:rowOff>
    </xdr:from>
    <xdr:to>
      <xdr:col>116</xdr:col>
      <xdr:colOff>114300</xdr:colOff>
      <xdr:row>76</xdr:row>
      <xdr:rowOff>19393</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2110700" y="12947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67670</xdr:rowOff>
    </xdr:from>
    <xdr:ext cx="534377" cy="259045"/>
    <xdr:sp macro="" textlink="">
      <xdr:nvSpPr>
        <xdr:cNvPr id="879" name="繰出金該当値テキスト">
          <a:extLst>
            <a:ext uri="{FF2B5EF4-FFF2-40B4-BE49-F238E27FC236}">
              <a16:creationId xmlns:a16="http://schemas.microsoft.com/office/drawing/2014/main" id="{00000000-0008-0000-0600-00006F030000}"/>
            </a:ext>
          </a:extLst>
        </xdr:cNvPr>
        <xdr:cNvSpPr txBox="1"/>
      </xdr:nvSpPr>
      <xdr:spPr>
        <a:xfrm>
          <a:off x="22212300" y="12926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126440</xdr:rowOff>
    </xdr:from>
    <xdr:to>
      <xdr:col>112</xdr:col>
      <xdr:colOff>38100</xdr:colOff>
      <xdr:row>76</xdr:row>
      <xdr:rowOff>56589</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1272500" y="129851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47716</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1056111" y="13077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167097</xdr:rowOff>
    </xdr:from>
    <xdr:to>
      <xdr:col>107</xdr:col>
      <xdr:colOff>101600</xdr:colOff>
      <xdr:row>76</xdr:row>
      <xdr:rowOff>97247</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0383500" y="13025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88374</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0167111" y="13118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24957</xdr:rowOff>
    </xdr:from>
    <xdr:to>
      <xdr:col>102</xdr:col>
      <xdr:colOff>165100</xdr:colOff>
      <xdr:row>76</xdr:row>
      <xdr:rowOff>126557</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19494500" y="13055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117684</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9278111" y="13147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43148</xdr:rowOff>
    </xdr:from>
    <xdr:to>
      <xdr:col>98</xdr:col>
      <xdr:colOff>38100</xdr:colOff>
      <xdr:row>76</xdr:row>
      <xdr:rowOff>144748</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8605500" y="13073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135875</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389111" y="13166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a:extLst>
            <a:ext uri="{FF2B5EF4-FFF2-40B4-BE49-F238E27FC236}">
              <a16:creationId xmlns:a16="http://schemas.microsoft.com/office/drawing/2014/main" id="{00000000-0008-0000-0600-000086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4" name="前年度繰上充用金最小値テキスト">
          <a:extLst>
            <a:ext uri="{FF2B5EF4-FFF2-40B4-BE49-F238E27FC236}">
              <a16:creationId xmlns:a16="http://schemas.microsoft.com/office/drawing/2014/main" id="{00000000-0008-0000-0600-000088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6" name="前年度繰上充用金最大値テキスト">
          <a:extLst>
            <a:ext uri="{FF2B5EF4-FFF2-40B4-BE49-F238E27FC236}">
              <a16:creationId xmlns:a16="http://schemas.microsoft.com/office/drawing/2014/main" id="{00000000-0008-0000-0600-00008A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9" name="前年度繰上充用金平均値テキスト">
          <a:extLst>
            <a:ext uri="{FF2B5EF4-FFF2-40B4-BE49-F238E27FC236}">
              <a16:creationId xmlns:a16="http://schemas.microsoft.com/office/drawing/2014/main" id="{00000000-0008-0000-0600-00008D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7" name="直線コネクタ 916">
          <a:extLst>
            <a:ext uri="{FF2B5EF4-FFF2-40B4-BE49-F238E27FC236}">
              <a16:creationId xmlns:a16="http://schemas.microsoft.com/office/drawing/2014/main" id="{00000000-0008-0000-0600-000095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8" name="前年度繰上充用金該当値テキスト">
          <a:extLst>
            <a:ext uri="{FF2B5EF4-FFF2-40B4-BE49-F238E27FC236}">
              <a16:creationId xmlns:a16="http://schemas.microsoft.com/office/drawing/2014/main" id="{00000000-0008-0000-0600-0000A0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歳出決算総額は、住民一人当たり</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479,637</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円となっている。類似団体内平均値と比較して財政力指数が低いこと、経常的歳入の不足等から一人当たりの歳入が少ないため、基本的にほとんどの一人当たり性質別歳出は類似団体内平均値を下回る傾向となっている。</a:t>
          </a:r>
          <a:endParaRPr lang="ja-JP" altLang="ja-JP" sz="11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主な構成項目である扶助費は、平成</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年度から年々上昇傾向であったが、令和</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年度は子育て世帯の臨時特別給付金事業及び住民税非課税世帯等に対する臨時特別給付金事業等の事業終了等により事業費が減少している。</a:t>
          </a:r>
          <a:endParaRPr lang="ja-JP" altLang="ja-JP" sz="11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維持補修費は類似団体内平均値を上回る傾向となっているが、当町は豪雪地帯に指定されているため、除排雪に係る経費が類似団体と比較して多いことが要因である。そのため、維持補修費は除排雪経費の増減に大きく影響されるため、年度によって増減幅が大きくなる傾向にある。</a:t>
          </a:r>
          <a:endParaRPr lang="ja-JP" altLang="ja-JP" sz="11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人件費は類似団体内順位で</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55</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団体中最下位の</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62,608</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円となっており、当町は公立保育園が無く保育士としての職員がいないことにより、人口</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1,000</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人当たり職員数が低くなる傾向にあるため、低水準となっている。</a:t>
          </a:r>
          <a:endParaRPr lang="ja-JP" altLang="ja-JP" sz="11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補助費等も類似団体内順位で</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55</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団体中最下位の</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55,932</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円となっており、当町は公営企業法適用による公営事業会計が無く、それらに対する補助金等が無いこと等により、低水準となっている。</a:t>
          </a:r>
          <a:endParaRPr lang="ja-JP" altLang="ja-JP" sz="11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繰出金は平成</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年度から年々上昇を続けている。介護保険特別会計への繰出金が毎年度上昇しており、介護給付費の適正化等により繰出金の抑制を図る。</a:t>
          </a:r>
          <a:endParaRPr lang="ja-JP" altLang="ja-JP" sz="11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青森県階上町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12,909
12,829
94.00
6,496,371
6,191,635
303,015
3,999,746
4,975,723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91857</xdr:rowOff>
    </xdr:from>
    <xdr:to>
      <xdr:col>24</xdr:col>
      <xdr:colOff>62865</xdr:colOff>
      <xdr:row>39</xdr:row>
      <xdr:rowOff>19522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235357"/>
          <a:ext cx="1270" cy="1470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23349</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709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19522</xdr:rowOff>
    </xdr:from>
    <xdr:to>
      <xdr:col>24</xdr:col>
      <xdr:colOff>152400</xdr:colOff>
      <xdr:row>39</xdr:row>
      <xdr:rowOff>19522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706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38534</xdr:rowOff>
    </xdr:from>
    <xdr:ext cx="534377"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010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13,493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91857</xdr:rowOff>
    </xdr:from>
    <xdr:to>
      <xdr:col>24</xdr:col>
      <xdr:colOff>152400</xdr:colOff>
      <xdr:row>30</xdr:row>
      <xdr:rowOff>91857</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235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24583</xdr:rowOff>
    </xdr:from>
    <xdr:to>
      <xdr:col>24</xdr:col>
      <xdr:colOff>63500</xdr:colOff>
      <xdr:row>37</xdr:row>
      <xdr:rowOff>38136</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6368233"/>
          <a:ext cx="838200" cy="13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143455</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1442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120578</xdr:rowOff>
    </xdr:from>
    <xdr:to>
      <xdr:col>24</xdr:col>
      <xdr:colOff>114300</xdr:colOff>
      <xdr:row>37</xdr:row>
      <xdr:rowOff>50728</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292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38136</xdr:rowOff>
    </xdr:from>
    <xdr:to>
      <xdr:col>19</xdr:col>
      <xdr:colOff>177800</xdr:colOff>
      <xdr:row>37</xdr:row>
      <xdr:rowOff>93654</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6381786"/>
          <a:ext cx="8890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147683</xdr:rowOff>
    </xdr:from>
    <xdr:to>
      <xdr:col>20</xdr:col>
      <xdr:colOff>38100</xdr:colOff>
      <xdr:row>37</xdr:row>
      <xdr:rowOff>77833</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3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94360</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6095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92837</xdr:rowOff>
    </xdr:from>
    <xdr:to>
      <xdr:col>15</xdr:col>
      <xdr:colOff>50800</xdr:colOff>
      <xdr:row>37</xdr:row>
      <xdr:rowOff>93654</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6436487"/>
          <a:ext cx="889000" cy="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148989</xdr:rowOff>
    </xdr:from>
    <xdr:to>
      <xdr:col>15</xdr:col>
      <xdr:colOff>101600</xdr:colOff>
      <xdr:row>37</xdr:row>
      <xdr:rowOff>79139</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32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95666</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6096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92837</xdr:rowOff>
    </xdr:from>
    <xdr:to>
      <xdr:col>10</xdr:col>
      <xdr:colOff>114300</xdr:colOff>
      <xdr:row>37</xdr:row>
      <xdr:rowOff>94143</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6436487"/>
          <a:ext cx="889000" cy="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95431</xdr:rowOff>
    </xdr:from>
    <xdr:to>
      <xdr:col>10</xdr:col>
      <xdr:colOff>165100</xdr:colOff>
      <xdr:row>37</xdr:row>
      <xdr:rowOff>25581</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267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42108</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6042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122210</xdr:rowOff>
    </xdr:from>
    <xdr:to>
      <xdr:col>6</xdr:col>
      <xdr:colOff>38100</xdr:colOff>
      <xdr:row>37</xdr:row>
      <xdr:rowOff>52360</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29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68887</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6069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145233</xdr:rowOff>
    </xdr:from>
    <xdr:to>
      <xdr:col>24</xdr:col>
      <xdr:colOff>114300</xdr:colOff>
      <xdr:row>37</xdr:row>
      <xdr:rowOff>75383</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317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123660</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295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158786</xdr:rowOff>
    </xdr:from>
    <xdr:to>
      <xdr:col>20</xdr:col>
      <xdr:colOff>38100</xdr:colOff>
      <xdr:row>37</xdr:row>
      <xdr:rowOff>88936</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33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80063</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6423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42854</xdr:rowOff>
    </xdr:from>
    <xdr:to>
      <xdr:col>15</xdr:col>
      <xdr:colOff>101600</xdr:colOff>
      <xdr:row>37</xdr:row>
      <xdr:rowOff>144454</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386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135580</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6479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42037</xdr:rowOff>
    </xdr:from>
    <xdr:to>
      <xdr:col>10</xdr:col>
      <xdr:colOff>165100</xdr:colOff>
      <xdr:row>37</xdr:row>
      <xdr:rowOff>143637</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385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134764</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6478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43343</xdr:rowOff>
    </xdr:from>
    <xdr:to>
      <xdr:col>6</xdr:col>
      <xdr:colOff>38100</xdr:colOff>
      <xdr:row>37</xdr:row>
      <xdr:rowOff>144943</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386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136070</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6479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25529</xdr:rowOff>
    </xdr:from>
    <xdr:to>
      <xdr:col>24</xdr:col>
      <xdr:colOff>62865</xdr:colOff>
      <xdr:row>57</xdr:row>
      <xdr:rowOff>139670</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598029"/>
          <a:ext cx="1270" cy="1314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143497</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9916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139670</xdr:rowOff>
    </xdr:from>
    <xdr:to>
      <xdr:col>24</xdr:col>
      <xdr:colOff>152400</xdr:colOff>
      <xdr:row>57</xdr:row>
      <xdr:rowOff>139670</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991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143656</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373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409,966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25529</xdr:rowOff>
    </xdr:from>
    <xdr:to>
      <xdr:col>24</xdr:col>
      <xdr:colOff>152400</xdr:colOff>
      <xdr:row>50</xdr:row>
      <xdr:rowOff>25529</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598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79536</xdr:rowOff>
    </xdr:from>
    <xdr:to>
      <xdr:col>24</xdr:col>
      <xdr:colOff>63500</xdr:colOff>
      <xdr:row>57</xdr:row>
      <xdr:rowOff>83369</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9852186"/>
          <a:ext cx="838200" cy="3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6411</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4361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154984</xdr:rowOff>
    </xdr:from>
    <xdr:to>
      <xdr:col>24</xdr:col>
      <xdr:colOff>114300</xdr:colOff>
      <xdr:row>56</xdr:row>
      <xdr:rowOff>85134</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58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49700</xdr:rowOff>
    </xdr:from>
    <xdr:to>
      <xdr:col>19</xdr:col>
      <xdr:colOff>177800</xdr:colOff>
      <xdr:row>57</xdr:row>
      <xdr:rowOff>83369</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9479450"/>
          <a:ext cx="889000" cy="376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165214</xdr:rowOff>
    </xdr:from>
    <xdr:to>
      <xdr:col>20</xdr:col>
      <xdr:colOff>38100</xdr:colOff>
      <xdr:row>56</xdr:row>
      <xdr:rowOff>95364</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59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111891</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370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49700</xdr:rowOff>
    </xdr:from>
    <xdr:to>
      <xdr:col>15</xdr:col>
      <xdr:colOff>50800</xdr:colOff>
      <xdr:row>57</xdr:row>
      <xdr:rowOff>160735</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479450"/>
          <a:ext cx="889000" cy="453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53</xdr:row>
      <xdr:rowOff>153136</xdr:rowOff>
    </xdr:from>
    <xdr:to>
      <xdr:col>15</xdr:col>
      <xdr:colOff>101600</xdr:colOff>
      <xdr:row>54</xdr:row>
      <xdr:rowOff>83286</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23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99813</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015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160735</xdr:rowOff>
    </xdr:from>
    <xdr:to>
      <xdr:col>10</xdr:col>
      <xdr:colOff>114300</xdr:colOff>
      <xdr:row>58</xdr:row>
      <xdr:rowOff>3622</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9933385"/>
          <a:ext cx="889000" cy="14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84934</xdr:rowOff>
    </xdr:from>
    <xdr:to>
      <xdr:col>10</xdr:col>
      <xdr:colOff>165100</xdr:colOff>
      <xdr:row>57</xdr:row>
      <xdr:rowOff>15084</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68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31611</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461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100647</xdr:rowOff>
    </xdr:from>
    <xdr:to>
      <xdr:col>6</xdr:col>
      <xdr:colOff>38100</xdr:colOff>
      <xdr:row>57</xdr:row>
      <xdr:rowOff>30797</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701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47324</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477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28736</xdr:rowOff>
    </xdr:from>
    <xdr:to>
      <xdr:col>24</xdr:col>
      <xdr:colOff>114300</xdr:colOff>
      <xdr:row>57</xdr:row>
      <xdr:rowOff>130336</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801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115113</xdr:rowOff>
    </xdr:from>
    <xdr:ext cx="534377"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716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32569</xdr:rowOff>
    </xdr:from>
    <xdr:to>
      <xdr:col>20</xdr:col>
      <xdr:colOff>38100</xdr:colOff>
      <xdr:row>57</xdr:row>
      <xdr:rowOff>134169</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805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125296</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530111" y="9897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170350</xdr:rowOff>
    </xdr:from>
    <xdr:to>
      <xdr:col>15</xdr:col>
      <xdr:colOff>101600</xdr:colOff>
      <xdr:row>55</xdr:row>
      <xdr:rowOff>100500</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42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91627</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9521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109935</xdr:rowOff>
    </xdr:from>
    <xdr:to>
      <xdr:col>10</xdr:col>
      <xdr:colOff>165100</xdr:colOff>
      <xdr:row>58</xdr:row>
      <xdr:rowOff>40085</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88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31212</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9975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124272</xdr:rowOff>
    </xdr:from>
    <xdr:to>
      <xdr:col>6</xdr:col>
      <xdr:colOff>38100</xdr:colOff>
      <xdr:row>58</xdr:row>
      <xdr:rowOff>54422</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896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45549</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9989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51016</xdr:rowOff>
    </xdr:from>
    <xdr:to>
      <xdr:col>24</xdr:col>
      <xdr:colOff>62865</xdr:colOff>
      <xdr:row>78</xdr:row>
      <xdr:rowOff>150419</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052516"/>
          <a:ext cx="1270" cy="1471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154246</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527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150419</xdr:rowOff>
    </xdr:from>
    <xdr:to>
      <xdr:col>24</xdr:col>
      <xdr:colOff>152400</xdr:colOff>
      <xdr:row>78</xdr:row>
      <xdr:rowOff>150419</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523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169143</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827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240,983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51016</xdr:rowOff>
    </xdr:from>
    <xdr:to>
      <xdr:col>24</xdr:col>
      <xdr:colOff>152400</xdr:colOff>
      <xdr:row>70</xdr:row>
      <xdr:rowOff>51016</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052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50419</xdr:rowOff>
    </xdr:from>
    <xdr:to>
      <xdr:col>24</xdr:col>
      <xdr:colOff>63500</xdr:colOff>
      <xdr:row>77</xdr:row>
      <xdr:rowOff>56338</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3797300" y="13080619"/>
          <a:ext cx="838200" cy="177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118153</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80545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95276</xdr:rowOff>
    </xdr:from>
    <xdr:to>
      <xdr:col>24</xdr:col>
      <xdr:colOff>114300</xdr:colOff>
      <xdr:row>76</xdr:row>
      <xdr:rowOff>25425</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95402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50419</xdr:rowOff>
    </xdr:from>
    <xdr:to>
      <xdr:col>19</xdr:col>
      <xdr:colOff>177800</xdr:colOff>
      <xdr:row>77</xdr:row>
      <xdr:rowOff>65202</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3080619"/>
          <a:ext cx="889000" cy="186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122555</xdr:rowOff>
    </xdr:from>
    <xdr:to>
      <xdr:col>20</xdr:col>
      <xdr:colOff>38100</xdr:colOff>
      <xdr:row>75</xdr:row>
      <xdr:rowOff>52705</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809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69232</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585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65202</xdr:rowOff>
    </xdr:from>
    <xdr:to>
      <xdr:col>15</xdr:col>
      <xdr:colOff>50800</xdr:colOff>
      <xdr:row>78</xdr:row>
      <xdr:rowOff>124904</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266852"/>
          <a:ext cx="889000" cy="231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104814</xdr:rowOff>
    </xdr:from>
    <xdr:to>
      <xdr:col>15</xdr:col>
      <xdr:colOff>101600</xdr:colOff>
      <xdr:row>77</xdr:row>
      <xdr:rowOff>34964</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135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51490</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2910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124904</xdr:rowOff>
    </xdr:from>
    <xdr:to>
      <xdr:col>10</xdr:col>
      <xdr:colOff>114300</xdr:colOff>
      <xdr:row>79</xdr:row>
      <xdr:rowOff>31559</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498004"/>
          <a:ext cx="889000" cy="7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120955</xdr:rowOff>
    </xdr:from>
    <xdr:to>
      <xdr:col>10</xdr:col>
      <xdr:colOff>165100</xdr:colOff>
      <xdr:row>77</xdr:row>
      <xdr:rowOff>51105</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151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67632</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2926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7035</xdr:rowOff>
    </xdr:from>
    <xdr:to>
      <xdr:col>6</xdr:col>
      <xdr:colOff>38100</xdr:colOff>
      <xdr:row>77</xdr:row>
      <xdr:rowOff>108635</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208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125162</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2983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5538</xdr:rowOff>
    </xdr:from>
    <xdr:to>
      <xdr:col>24</xdr:col>
      <xdr:colOff>114300</xdr:colOff>
      <xdr:row>77</xdr:row>
      <xdr:rowOff>107138</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3207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155415</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3185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171069</xdr:rowOff>
    </xdr:from>
    <xdr:to>
      <xdr:col>20</xdr:col>
      <xdr:colOff>38100</xdr:colOff>
      <xdr:row>76</xdr:row>
      <xdr:rowOff>101219</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02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92346</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3122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14402</xdr:rowOff>
    </xdr:from>
    <xdr:to>
      <xdr:col>15</xdr:col>
      <xdr:colOff>101600</xdr:colOff>
      <xdr:row>77</xdr:row>
      <xdr:rowOff>116002</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216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107129</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308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74104</xdr:rowOff>
    </xdr:from>
    <xdr:to>
      <xdr:col>10</xdr:col>
      <xdr:colOff>165100</xdr:colOff>
      <xdr:row>79</xdr:row>
      <xdr:rowOff>4254</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447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166831</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539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152209</xdr:rowOff>
    </xdr:from>
    <xdr:to>
      <xdr:col>6</xdr:col>
      <xdr:colOff>38100</xdr:colOff>
      <xdr:row>79</xdr:row>
      <xdr:rowOff>82359</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52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73486</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618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a:extLst>
            <a:ext uri="{FF2B5EF4-FFF2-40B4-BE49-F238E27FC236}">
              <a16:creationId xmlns:a16="http://schemas.microsoft.com/office/drawing/2014/main" id="{00000000-0008-0000-07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145839</xdr:rowOff>
    </xdr:from>
    <xdr:to>
      <xdr:col>24</xdr:col>
      <xdr:colOff>62865</xdr:colOff>
      <xdr:row>97</xdr:row>
      <xdr:rowOff>95907</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4633595" y="15576339"/>
          <a:ext cx="1270" cy="1150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99734</xdr:rowOff>
    </xdr:from>
    <xdr:ext cx="534377" cy="259045"/>
    <xdr:sp macro="" textlink="">
      <xdr:nvSpPr>
        <xdr:cNvPr id="233" name="衛生費最小値テキスト">
          <a:extLst>
            <a:ext uri="{FF2B5EF4-FFF2-40B4-BE49-F238E27FC236}">
              <a16:creationId xmlns:a16="http://schemas.microsoft.com/office/drawing/2014/main" id="{00000000-0008-0000-0700-0000E9000000}"/>
            </a:ext>
          </a:extLst>
        </xdr:cNvPr>
        <xdr:cNvSpPr txBox="1"/>
      </xdr:nvSpPr>
      <xdr:spPr>
        <a:xfrm>
          <a:off x="4686300" y="16730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95907</xdr:rowOff>
    </xdr:from>
    <xdr:to>
      <xdr:col>24</xdr:col>
      <xdr:colOff>152400</xdr:colOff>
      <xdr:row>97</xdr:row>
      <xdr:rowOff>95907</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6726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92516</xdr:rowOff>
    </xdr:from>
    <xdr:ext cx="599010" cy="259045"/>
    <xdr:sp macro="" textlink="">
      <xdr:nvSpPr>
        <xdr:cNvPr id="235" name="衛生費最大値テキスト">
          <a:extLst>
            <a:ext uri="{FF2B5EF4-FFF2-40B4-BE49-F238E27FC236}">
              <a16:creationId xmlns:a16="http://schemas.microsoft.com/office/drawing/2014/main" id="{00000000-0008-0000-0700-0000EB000000}"/>
            </a:ext>
          </a:extLst>
        </xdr:cNvPr>
        <xdr:cNvSpPr txBox="1"/>
      </xdr:nvSpPr>
      <xdr:spPr>
        <a:xfrm>
          <a:off x="4686300" y="15351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137,436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145839</xdr:rowOff>
    </xdr:from>
    <xdr:to>
      <xdr:col>24</xdr:col>
      <xdr:colOff>152400</xdr:colOff>
      <xdr:row>90</xdr:row>
      <xdr:rowOff>145839</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5576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34348</xdr:rowOff>
    </xdr:from>
    <xdr:to>
      <xdr:col>24</xdr:col>
      <xdr:colOff>63500</xdr:colOff>
      <xdr:row>97</xdr:row>
      <xdr:rowOff>88908</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3797300" y="16664998"/>
          <a:ext cx="838200" cy="54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93815</xdr:rowOff>
    </xdr:from>
    <xdr:ext cx="534377" cy="259045"/>
    <xdr:sp macro="" textlink="">
      <xdr:nvSpPr>
        <xdr:cNvPr id="238" name="衛生費平均値テキスト">
          <a:extLst>
            <a:ext uri="{FF2B5EF4-FFF2-40B4-BE49-F238E27FC236}">
              <a16:creationId xmlns:a16="http://schemas.microsoft.com/office/drawing/2014/main" id="{00000000-0008-0000-0700-0000EE000000}"/>
            </a:ext>
          </a:extLst>
        </xdr:cNvPr>
        <xdr:cNvSpPr txBox="1"/>
      </xdr:nvSpPr>
      <xdr:spPr>
        <a:xfrm>
          <a:off x="4686300" y="162101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70938</xdr:rowOff>
    </xdr:from>
    <xdr:to>
      <xdr:col>24</xdr:col>
      <xdr:colOff>114300</xdr:colOff>
      <xdr:row>96</xdr:row>
      <xdr:rowOff>1088</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4584700" y="16358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88908</xdr:rowOff>
    </xdr:from>
    <xdr:to>
      <xdr:col>19</xdr:col>
      <xdr:colOff>177800</xdr:colOff>
      <xdr:row>98</xdr:row>
      <xdr:rowOff>41859</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908300" y="16719558"/>
          <a:ext cx="889000" cy="124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82728</xdr:rowOff>
    </xdr:from>
    <xdr:to>
      <xdr:col>20</xdr:col>
      <xdr:colOff>38100</xdr:colOff>
      <xdr:row>96</xdr:row>
      <xdr:rowOff>12878</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3746500" y="16370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29405</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530111" y="16145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41859</xdr:rowOff>
    </xdr:from>
    <xdr:to>
      <xdr:col>15</xdr:col>
      <xdr:colOff>50800</xdr:colOff>
      <xdr:row>98</xdr:row>
      <xdr:rowOff>53648</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2019300" y="16843959"/>
          <a:ext cx="889000" cy="11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1694</xdr:rowOff>
    </xdr:from>
    <xdr:to>
      <xdr:col>15</xdr:col>
      <xdr:colOff>101600</xdr:colOff>
      <xdr:row>96</xdr:row>
      <xdr:rowOff>103294</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2857500" y="16460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119821</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641111" y="16236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47682</xdr:rowOff>
    </xdr:from>
    <xdr:to>
      <xdr:col>10</xdr:col>
      <xdr:colOff>114300</xdr:colOff>
      <xdr:row>98</xdr:row>
      <xdr:rowOff>53648</xdr:rowOff>
    </xdr:to>
    <xdr:cxnSp macro="">
      <xdr:nvCxnSpPr>
        <xdr:cNvPr id="246" name="直線コネクタ 245">
          <a:extLst>
            <a:ext uri="{FF2B5EF4-FFF2-40B4-BE49-F238E27FC236}">
              <a16:creationId xmlns:a16="http://schemas.microsoft.com/office/drawing/2014/main" id="{00000000-0008-0000-0700-0000F6000000}"/>
            </a:ext>
          </a:extLst>
        </xdr:cNvPr>
        <xdr:cNvCxnSpPr/>
      </xdr:nvCxnSpPr>
      <xdr:spPr>
        <a:xfrm>
          <a:off x="1130300" y="16849782"/>
          <a:ext cx="889000" cy="5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27363</xdr:rowOff>
    </xdr:from>
    <xdr:to>
      <xdr:col>10</xdr:col>
      <xdr:colOff>165100</xdr:colOff>
      <xdr:row>96</xdr:row>
      <xdr:rowOff>128963</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968500" y="16486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145490</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752111" y="16261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52814</xdr:rowOff>
    </xdr:from>
    <xdr:to>
      <xdr:col>6</xdr:col>
      <xdr:colOff>38100</xdr:colOff>
      <xdr:row>96</xdr:row>
      <xdr:rowOff>154414</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079500" y="16512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170941</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863111" y="16287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154998</xdr:rowOff>
    </xdr:from>
    <xdr:to>
      <xdr:col>24</xdr:col>
      <xdr:colOff>114300</xdr:colOff>
      <xdr:row>97</xdr:row>
      <xdr:rowOff>85148</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4584700" y="16614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69925</xdr:rowOff>
    </xdr:from>
    <xdr:ext cx="534377" cy="259045"/>
    <xdr:sp macro="" textlink="">
      <xdr:nvSpPr>
        <xdr:cNvPr id="257" name="衛生費該当値テキスト">
          <a:extLst>
            <a:ext uri="{FF2B5EF4-FFF2-40B4-BE49-F238E27FC236}">
              <a16:creationId xmlns:a16="http://schemas.microsoft.com/office/drawing/2014/main" id="{00000000-0008-0000-0700-000001010000}"/>
            </a:ext>
          </a:extLst>
        </xdr:cNvPr>
        <xdr:cNvSpPr txBox="1"/>
      </xdr:nvSpPr>
      <xdr:spPr>
        <a:xfrm>
          <a:off x="4686300" y="16529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38108</xdr:rowOff>
    </xdr:from>
    <xdr:to>
      <xdr:col>20</xdr:col>
      <xdr:colOff>38100</xdr:colOff>
      <xdr:row>97</xdr:row>
      <xdr:rowOff>139708</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3746500" y="16668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130835</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3530111" y="16761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162509</xdr:rowOff>
    </xdr:from>
    <xdr:to>
      <xdr:col>15</xdr:col>
      <xdr:colOff>101600</xdr:colOff>
      <xdr:row>98</xdr:row>
      <xdr:rowOff>92659</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2857500" y="16793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83786</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2641111" y="16885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2848</xdr:rowOff>
    </xdr:from>
    <xdr:to>
      <xdr:col>10</xdr:col>
      <xdr:colOff>165100</xdr:colOff>
      <xdr:row>98</xdr:row>
      <xdr:rowOff>104448</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968500" y="16804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95575</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1752111" y="16897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168332</xdr:rowOff>
    </xdr:from>
    <xdr:to>
      <xdr:col>6</xdr:col>
      <xdr:colOff>38100</xdr:colOff>
      <xdr:row>98</xdr:row>
      <xdr:rowOff>98482</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079500" y="16798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89609</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863111" y="16891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17170</xdr:rowOff>
    </xdr:from>
    <xdr:to>
      <xdr:col>54</xdr:col>
      <xdr:colOff>189865</xdr:colOff>
      <xdr:row>38</xdr:row>
      <xdr:rowOff>139700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332120"/>
          <a:ext cx="1270" cy="1322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135297</xdr:rowOff>
    </xdr:from>
    <xdr:ext cx="469744"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107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2,893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17170</xdr:rowOff>
    </xdr:from>
    <xdr:to>
      <xdr:col>55</xdr:col>
      <xdr:colOff>88900</xdr:colOff>
      <xdr:row>31</xdr:row>
      <xdr:rowOff>17170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332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69258</xdr:rowOff>
    </xdr:from>
    <xdr:ext cx="378565"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24145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46381</xdr:rowOff>
    </xdr:from>
    <xdr:to>
      <xdr:col>55</xdr:col>
      <xdr:colOff>50800</xdr:colOff>
      <xdr:row>37</xdr:row>
      <xdr:rowOff>147981</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390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28601</xdr:rowOff>
    </xdr:from>
    <xdr:to>
      <xdr:col>50</xdr:col>
      <xdr:colOff>114300</xdr:colOff>
      <xdr:row>38</xdr:row>
      <xdr:rowOff>139700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750300" y="6372251"/>
          <a:ext cx="889000" cy="282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70155</xdr:rowOff>
    </xdr:from>
    <xdr:to>
      <xdr:col>50</xdr:col>
      <xdr:colOff>165100</xdr:colOff>
      <xdr:row>38</xdr:row>
      <xdr:rowOff>305</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41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16832</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50017" y="61890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28601</xdr:rowOff>
    </xdr:from>
    <xdr:to>
      <xdr:col>45</xdr:col>
      <xdr:colOff>177800</xdr:colOff>
      <xdr:row>38</xdr:row>
      <xdr:rowOff>139700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7861300" y="6372251"/>
          <a:ext cx="889000" cy="282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111303</xdr:rowOff>
    </xdr:from>
    <xdr:to>
      <xdr:col>46</xdr:col>
      <xdr:colOff>38100</xdr:colOff>
      <xdr:row>37</xdr:row>
      <xdr:rowOff>41453</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283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57980</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61017" y="60587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100787</xdr:rowOff>
    </xdr:from>
    <xdr:to>
      <xdr:col>41</xdr:col>
      <xdr:colOff>101600</xdr:colOff>
      <xdr:row>37</xdr:row>
      <xdr:rowOff>30937</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27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47464</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2017" y="60482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107645</xdr:rowOff>
    </xdr:from>
    <xdr:to>
      <xdr:col>36</xdr:col>
      <xdr:colOff>165100</xdr:colOff>
      <xdr:row>37</xdr:row>
      <xdr:rowOff>37795</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2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54322</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3017" y="60550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149251</xdr:rowOff>
    </xdr:from>
    <xdr:to>
      <xdr:col>46</xdr:col>
      <xdr:colOff>38100</xdr:colOff>
      <xdr:row>37</xdr:row>
      <xdr:rowOff>79401</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321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70528</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61017" y="64141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20455</xdr:rowOff>
    </xdr:from>
    <xdr:to>
      <xdr:col>54</xdr:col>
      <xdr:colOff>189865</xdr:colOff>
      <xdr:row>58</xdr:row>
      <xdr:rowOff>129817</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764405"/>
          <a:ext cx="1270" cy="1309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133644</xdr:rowOff>
    </xdr:from>
    <xdr:ext cx="534377"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077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129817</xdr:rowOff>
    </xdr:from>
    <xdr:to>
      <xdr:col>55</xdr:col>
      <xdr:colOff>88900</xdr:colOff>
      <xdr:row>58</xdr:row>
      <xdr:rowOff>129817</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073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138582</xdr:rowOff>
    </xdr:from>
    <xdr:ext cx="599010"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539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183,149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20455</xdr:rowOff>
    </xdr:from>
    <xdr:to>
      <xdr:col>55</xdr:col>
      <xdr:colOff>88900</xdr:colOff>
      <xdr:row>51</xdr:row>
      <xdr:rowOff>20455</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764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45578</xdr:rowOff>
    </xdr:from>
    <xdr:to>
      <xdr:col>55</xdr:col>
      <xdr:colOff>0</xdr:colOff>
      <xdr:row>58</xdr:row>
      <xdr:rowOff>79403</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9639300" y="9989678"/>
          <a:ext cx="838200" cy="3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57279</xdr:rowOff>
    </xdr:from>
    <xdr:ext cx="534377"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6584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34402</xdr:rowOff>
    </xdr:from>
    <xdr:to>
      <xdr:col>55</xdr:col>
      <xdr:colOff>50800</xdr:colOff>
      <xdr:row>57</xdr:row>
      <xdr:rowOff>136002</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807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4301</xdr:rowOff>
    </xdr:from>
    <xdr:to>
      <xdr:col>50</xdr:col>
      <xdr:colOff>114300</xdr:colOff>
      <xdr:row>58</xdr:row>
      <xdr:rowOff>45578</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8750300" y="9948401"/>
          <a:ext cx="889000" cy="41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41404</xdr:rowOff>
    </xdr:from>
    <xdr:to>
      <xdr:col>50</xdr:col>
      <xdr:colOff>165100</xdr:colOff>
      <xdr:row>57</xdr:row>
      <xdr:rowOff>143004</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814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159531</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72111" y="9589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4301</xdr:rowOff>
    </xdr:from>
    <xdr:to>
      <xdr:col>45</xdr:col>
      <xdr:colOff>177800</xdr:colOff>
      <xdr:row>58</xdr:row>
      <xdr:rowOff>22390</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7861300" y="9948401"/>
          <a:ext cx="889000" cy="18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57810</xdr:rowOff>
    </xdr:from>
    <xdr:to>
      <xdr:col>46</xdr:col>
      <xdr:colOff>38100</xdr:colOff>
      <xdr:row>57</xdr:row>
      <xdr:rowOff>159410</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83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4487</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83111" y="9605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22390</xdr:rowOff>
    </xdr:from>
    <xdr:to>
      <xdr:col>41</xdr:col>
      <xdr:colOff>50800</xdr:colOff>
      <xdr:row>58</xdr:row>
      <xdr:rowOff>40716</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6972300" y="9966490"/>
          <a:ext cx="889000" cy="18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46807</xdr:rowOff>
    </xdr:from>
    <xdr:to>
      <xdr:col>41</xdr:col>
      <xdr:colOff>101600</xdr:colOff>
      <xdr:row>57</xdr:row>
      <xdr:rowOff>148407</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819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164934</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94111" y="9594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44979</xdr:rowOff>
    </xdr:from>
    <xdr:to>
      <xdr:col>36</xdr:col>
      <xdr:colOff>165100</xdr:colOff>
      <xdr:row>57</xdr:row>
      <xdr:rowOff>146579</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817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163106</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05111" y="9592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28603</xdr:rowOff>
    </xdr:from>
    <xdr:to>
      <xdr:col>55</xdr:col>
      <xdr:colOff>50800</xdr:colOff>
      <xdr:row>58</xdr:row>
      <xdr:rowOff>130203</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9972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114980</xdr:rowOff>
    </xdr:from>
    <xdr:ext cx="534377"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887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166228</xdr:rowOff>
    </xdr:from>
    <xdr:to>
      <xdr:col>50</xdr:col>
      <xdr:colOff>165100</xdr:colOff>
      <xdr:row>58</xdr:row>
      <xdr:rowOff>96378</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9938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87505</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72111" y="10031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124951</xdr:rowOff>
    </xdr:from>
    <xdr:to>
      <xdr:col>46</xdr:col>
      <xdr:colOff>38100</xdr:colOff>
      <xdr:row>58</xdr:row>
      <xdr:rowOff>55101</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9897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46228</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83111" y="9990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143040</xdr:rowOff>
    </xdr:from>
    <xdr:to>
      <xdr:col>41</xdr:col>
      <xdr:colOff>101600</xdr:colOff>
      <xdr:row>58</xdr:row>
      <xdr:rowOff>73190</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991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64317</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94111" y="10008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161366</xdr:rowOff>
    </xdr:from>
    <xdr:to>
      <xdr:col>36</xdr:col>
      <xdr:colOff>165100</xdr:colOff>
      <xdr:row>58</xdr:row>
      <xdr:rowOff>91516</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93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82643</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05111" y="1002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a:extLst>
            <a:ext uri="{FF2B5EF4-FFF2-40B4-BE49-F238E27FC236}">
              <a16:creationId xmlns:a16="http://schemas.microsoft.com/office/drawing/2014/main" id="{00000000-0008-0000-07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171361</xdr:rowOff>
    </xdr:from>
    <xdr:to>
      <xdr:col>54</xdr:col>
      <xdr:colOff>189865</xdr:colOff>
      <xdr:row>78</xdr:row>
      <xdr:rowOff>137103</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10475595" y="12001411"/>
          <a:ext cx="1270" cy="1508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140930</xdr:rowOff>
    </xdr:from>
    <xdr:ext cx="469744" cy="259045"/>
    <xdr:sp macro="" textlink="">
      <xdr:nvSpPr>
        <xdr:cNvPr id="404" name="商工費最小値テキスト">
          <a:extLst>
            <a:ext uri="{FF2B5EF4-FFF2-40B4-BE49-F238E27FC236}">
              <a16:creationId xmlns:a16="http://schemas.microsoft.com/office/drawing/2014/main" id="{00000000-0008-0000-0700-000094010000}"/>
            </a:ext>
          </a:extLst>
        </xdr:cNvPr>
        <xdr:cNvSpPr txBox="1"/>
      </xdr:nvSpPr>
      <xdr:spPr>
        <a:xfrm>
          <a:off x="10528300" y="13514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137103</xdr:rowOff>
    </xdr:from>
    <xdr:to>
      <xdr:col>55</xdr:col>
      <xdr:colOff>88900</xdr:colOff>
      <xdr:row>78</xdr:row>
      <xdr:rowOff>137103</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3510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118038</xdr:rowOff>
    </xdr:from>
    <xdr:ext cx="599010" cy="259045"/>
    <xdr:sp macro="" textlink="">
      <xdr:nvSpPr>
        <xdr:cNvPr id="406" name="商工費最大値テキスト">
          <a:extLst>
            <a:ext uri="{FF2B5EF4-FFF2-40B4-BE49-F238E27FC236}">
              <a16:creationId xmlns:a16="http://schemas.microsoft.com/office/drawing/2014/main" id="{00000000-0008-0000-0700-000096010000}"/>
            </a:ext>
          </a:extLst>
        </xdr:cNvPr>
        <xdr:cNvSpPr txBox="1"/>
      </xdr:nvSpPr>
      <xdr:spPr>
        <a:xfrm>
          <a:off x="10528300" y="11776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100,561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171361</xdr:rowOff>
    </xdr:from>
    <xdr:to>
      <xdr:col>55</xdr:col>
      <xdr:colOff>88900</xdr:colOff>
      <xdr:row>69</xdr:row>
      <xdr:rowOff>171361</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10388600" y="12001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150281</xdr:rowOff>
    </xdr:from>
    <xdr:to>
      <xdr:col>55</xdr:col>
      <xdr:colOff>0</xdr:colOff>
      <xdr:row>79</xdr:row>
      <xdr:rowOff>28567</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9639300" y="13351931"/>
          <a:ext cx="838200" cy="221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78271</xdr:rowOff>
    </xdr:from>
    <xdr:ext cx="534377" cy="259045"/>
    <xdr:sp macro="" textlink="">
      <xdr:nvSpPr>
        <xdr:cNvPr id="409" name="商工費平均値テキスト">
          <a:extLst>
            <a:ext uri="{FF2B5EF4-FFF2-40B4-BE49-F238E27FC236}">
              <a16:creationId xmlns:a16="http://schemas.microsoft.com/office/drawing/2014/main" id="{00000000-0008-0000-0700-000099010000}"/>
            </a:ext>
          </a:extLst>
        </xdr:cNvPr>
        <xdr:cNvSpPr txBox="1"/>
      </xdr:nvSpPr>
      <xdr:spPr>
        <a:xfrm>
          <a:off x="10528300" y="12937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55394</xdr:rowOff>
    </xdr:from>
    <xdr:to>
      <xdr:col>55</xdr:col>
      <xdr:colOff>50800</xdr:colOff>
      <xdr:row>76</xdr:row>
      <xdr:rowOff>156994</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10426700" y="13085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23800</xdr:rowOff>
    </xdr:from>
    <xdr:to>
      <xdr:col>50</xdr:col>
      <xdr:colOff>114300</xdr:colOff>
      <xdr:row>79</xdr:row>
      <xdr:rowOff>28567</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8750300" y="13396900"/>
          <a:ext cx="889000" cy="176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135714</xdr:rowOff>
    </xdr:from>
    <xdr:to>
      <xdr:col>50</xdr:col>
      <xdr:colOff>165100</xdr:colOff>
      <xdr:row>77</xdr:row>
      <xdr:rowOff>65864</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9588500" y="13165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82391</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372111" y="12941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23800</xdr:rowOff>
    </xdr:from>
    <xdr:to>
      <xdr:col>45</xdr:col>
      <xdr:colOff>177800</xdr:colOff>
      <xdr:row>79</xdr:row>
      <xdr:rowOff>4876</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7861300" y="13396900"/>
          <a:ext cx="889000" cy="152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52911</xdr:rowOff>
    </xdr:from>
    <xdr:to>
      <xdr:col>46</xdr:col>
      <xdr:colOff>38100</xdr:colOff>
      <xdr:row>76</xdr:row>
      <xdr:rowOff>154511</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8699500" y="1308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171038</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483111" y="12858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4876</xdr:rowOff>
    </xdr:from>
    <xdr:to>
      <xdr:col>41</xdr:col>
      <xdr:colOff>50800</xdr:colOff>
      <xdr:row>79</xdr:row>
      <xdr:rowOff>49011</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flipV="1">
          <a:off x="6972300" y="13549426"/>
          <a:ext cx="889000" cy="44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71558</xdr:rowOff>
    </xdr:from>
    <xdr:to>
      <xdr:col>41</xdr:col>
      <xdr:colOff>101600</xdr:colOff>
      <xdr:row>78</xdr:row>
      <xdr:rowOff>1708</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7810500" y="13273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18235</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594111" y="13048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109049</xdr:rowOff>
    </xdr:from>
    <xdr:to>
      <xdr:col>36</xdr:col>
      <xdr:colOff>165100</xdr:colOff>
      <xdr:row>78</xdr:row>
      <xdr:rowOff>39199</xdr:rowOff>
    </xdr:to>
    <xdr:sp macro="" textlink="">
      <xdr:nvSpPr>
        <xdr:cNvPr id="420" name="フローチャート: 判断 419">
          <a:extLst>
            <a:ext uri="{FF2B5EF4-FFF2-40B4-BE49-F238E27FC236}">
              <a16:creationId xmlns:a16="http://schemas.microsoft.com/office/drawing/2014/main" id="{00000000-0008-0000-0700-0000A4010000}"/>
            </a:ext>
          </a:extLst>
        </xdr:cNvPr>
        <xdr:cNvSpPr/>
      </xdr:nvSpPr>
      <xdr:spPr>
        <a:xfrm>
          <a:off x="6921500" y="13310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55726</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05111" y="13085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99481</xdr:rowOff>
    </xdr:from>
    <xdr:to>
      <xdr:col>55</xdr:col>
      <xdr:colOff>50800</xdr:colOff>
      <xdr:row>78</xdr:row>
      <xdr:rowOff>29631</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10426700" y="13301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77908</xdr:rowOff>
    </xdr:from>
    <xdr:ext cx="534377" cy="259045"/>
    <xdr:sp macro="" textlink="">
      <xdr:nvSpPr>
        <xdr:cNvPr id="428" name="商工費該当値テキスト">
          <a:extLst>
            <a:ext uri="{FF2B5EF4-FFF2-40B4-BE49-F238E27FC236}">
              <a16:creationId xmlns:a16="http://schemas.microsoft.com/office/drawing/2014/main" id="{00000000-0008-0000-0700-0000AC010000}"/>
            </a:ext>
          </a:extLst>
        </xdr:cNvPr>
        <xdr:cNvSpPr txBox="1"/>
      </xdr:nvSpPr>
      <xdr:spPr>
        <a:xfrm>
          <a:off x="10528300" y="13279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149217</xdr:rowOff>
    </xdr:from>
    <xdr:to>
      <xdr:col>50</xdr:col>
      <xdr:colOff>165100</xdr:colOff>
      <xdr:row>79</xdr:row>
      <xdr:rowOff>79367</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9588500" y="13522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70494</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9404428" y="13615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144450</xdr:rowOff>
    </xdr:from>
    <xdr:to>
      <xdr:col>46</xdr:col>
      <xdr:colOff>38100</xdr:colOff>
      <xdr:row>78</xdr:row>
      <xdr:rowOff>74600</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8699500" y="1334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65727</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8483111" y="13438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125526</xdr:rowOff>
    </xdr:from>
    <xdr:to>
      <xdr:col>41</xdr:col>
      <xdr:colOff>101600</xdr:colOff>
      <xdr:row>79</xdr:row>
      <xdr:rowOff>55676</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7810500" y="13498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46803</xdr:rowOff>
    </xdr:from>
    <xdr:ext cx="469744"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7626428" y="13591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169661</xdr:rowOff>
    </xdr:from>
    <xdr:to>
      <xdr:col>36</xdr:col>
      <xdr:colOff>165100</xdr:colOff>
      <xdr:row>79</xdr:row>
      <xdr:rowOff>99811</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6921500" y="13542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90938</xdr:rowOff>
    </xdr:from>
    <xdr:ext cx="469744"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737428" y="13635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id="{00000000-0008-0000-07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124597</xdr:rowOff>
    </xdr:from>
    <xdr:to>
      <xdr:col>54</xdr:col>
      <xdr:colOff>189865</xdr:colOff>
      <xdr:row>98</xdr:row>
      <xdr:rowOff>132941</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10475595" y="15383647"/>
          <a:ext cx="1270" cy="1551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136768</xdr:rowOff>
    </xdr:from>
    <xdr:ext cx="534377" cy="259045"/>
    <xdr:sp macro="" textlink="">
      <xdr:nvSpPr>
        <xdr:cNvPr id="461" name="土木費最小値テキスト">
          <a:extLst>
            <a:ext uri="{FF2B5EF4-FFF2-40B4-BE49-F238E27FC236}">
              <a16:creationId xmlns:a16="http://schemas.microsoft.com/office/drawing/2014/main" id="{00000000-0008-0000-0700-0000CD010000}"/>
            </a:ext>
          </a:extLst>
        </xdr:cNvPr>
        <xdr:cNvSpPr txBox="1"/>
      </xdr:nvSpPr>
      <xdr:spPr>
        <a:xfrm>
          <a:off x="10528300" y="16938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132941</xdr:rowOff>
    </xdr:from>
    <xdr:to>
      <xdr:col>55</xdr:col>
      <xdr:colOff>88900</xdr:colOff>
      <xdr:row>98</xdr:row>
      <xdr:rowOff>132941</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6935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71274</xdr:rowOff>
    </xdr:from>
    <xdr:ext cx="599010" cy="259045"/>
    <xdr:sp macro="" textlink="">
      <xdr:nvSpPr>
        <xdr:cNvPr id="463" name="土木費最大値テキスト">
          <a:extLst>
            <a:ext uri="{FF2B5EF4-FFF2-40B4-BE49-F238E27FC236}">
              <a16:creationId xmlns:a16="http://schemas.microsoft.com/office/drawing/2014/main" id="{00000000-0008-0000-0700-0000CF010000}"/>
            </a:ext>
          </a:extLst>
        </xdr:cNvPr>
        <xdr:cNvSpPr txBox="1"/>
      </xdr:nvSpPr>
      <xdr:spPr>
        <a:xfrm>
          <a:off x="10528300" y="15158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428,964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124597</xdr:rowOff>
    </xdr:from>
    <xdr:to>
      <xdr:col>55</xdr:col>
      <xdr:colOff>88900</xdr:colOff>
      <xdr:row>89</xdr:row>
      <xdr:rowOff>124597</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5383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19304</xdr:rowOff>
    </xdr:from>
    <xdr:to>
      <xdr:col>55</xdr:col>
      <xdr:colOff>0</xdr:colOff>
      <xdr:row>98</xdr:row>
      <xdr:rowOff>37623</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9639300" y="16821404"/>
          <a:ext cx="838200" cy="18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50730</xdr:rowOff>
    </xdr:from>
    <xdr:ext cx="534377" cy="259045"/>
    <xdr:sp macro="" textlink="">
      <xdr:nvSpPr>
        <xdr:cNvPr id="466" name="土木費平均値テキスト">
          <a:extLst>
            <a:ext uri="{FF2B5EF4-FFF2-40B4-BE49-F238E27FC236}">
              <a16:creationId xmlns:a16="http://schemas.microsoft.com/office/drawing/2014/main" id="{00000000-0008-0000-0700-0000D2010000}"/>
            </a:ext>
          </a:extLst>
        </xdr:cNvPr>
        <xdr:cNvSpPr txBox="1"/>
      </xdr:nvSpPr>
      <xdr:spPr>
        <a:xfrm>
          <a:off x="10528300" y="165099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27853</xdr:rowOff>
    </xdr:from>
    <xdr:to>
      <xdr:col>55</xdr:col>
      <xdr:colOff>50800</xdr:colOff>
      <xdr:row>97</xdr:row>
      <xdr:rowOff>129453</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10426700" y="16658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19304</xdr:rowOff>
    </xdr:from>
    <xdr:to>
      <xdr:col>50</xdr:col>
      <xdr:colOff>114300</xdr:colOff>
      <xdr:row>98</xdr:row>
      <xdr:rowOff>48279</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8750300" y="16821404"/>
          <a:ext cx="889000" cy="28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68245</xdr:rowOff>
    </xdr:from>
    <xdr:to>
      <xdr:col>50</xdr:col>
      <xdr:colOff>165100</xdr:colOff>
      <xdr:row>97</xdr:row>
      <xdr:rowOff>169845</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9588500" y="1669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14922</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372111" y="16474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48180</xdr:rowOff>
    </xdr:from>
    <xdr:to>
      <xdr:col>45</xdr:col>
      <xdr:colOff>177800</xdr:colOff>
      <xdr:row>98</xdr:row>
      <xdr:rowOff>48279</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7861300" y="16850280"/>
          <a:ext cx="889000" cy="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79253</xdr:rowOff>
    </xdr:from>
    <xdr:to>
      <xdr:col>46</xdr:col>
      <xdr:colOff>38100</xdr:colOff>
      <xdr:row>98</xdr:row>
      <xdr:rowOff>9403</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8699500" y="16709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25930</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83111" y="16485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48180</xdr:rowOff>
    </xdr:from>
    <xdr:to>
      <xdr:col>41</xdr:col>
      <xdr:colOff>50800</xdr:colOff>
      <xdr:row>98</xdr:row>
      <xdr:rowOff>49868</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flipV="1">
          <a:off x="6972300" y="16850280"/>
          <a:ext cx="889000" cy="1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56195</xdr:rowOff>
    </xdr:from>
    <xdr:to>
      <xdr:col>41</xdr:col>
      <xdr:colOff>101600</xdr:colOff>
      <xdr:row>97</xdr:row>
      <xdr:rowOff>157795</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7810500" y="1668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2872</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594111" y="16462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15162</xdr:rowOff>
    </xdr:from>
    <xdr:to>
      <xdr:col>36</xdr:col>
      <xdr:colOff>165100</xdr:colOff>
      <xdr:row>97</xdr:row>
      <xdr:rowOff>116762</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6921500" y="1664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133289</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05111" y="16421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158273</xdr:rowOff>
    </xdr:from>
    <xdr:to>
      <xdr:col>55</xdr:col>
      <xdr:colOff>50800</xdr:colOff>
      <xdr:row>98</xdr:row>
      <xdr:rowOff>88423</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10426700" y="16788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73200</xdr:rowOff>
    </xdr:from>
    <xdr:ext cx="534377" cy="259045"/>
    <xdr:sp macro="" textlink="">
      <xdr:nvSpPr>
        <xdr:cNvPr id="485" name="土木費該当値テキスト">
          <a:extLst>
            <a:ext uri="{FF2B5EF4-FFF2-40B4-BE49-F238E27FC236}">
              <a16:creationId xmlns:a16="http://schemas.microsoft.com/office/drawing/2014/main" id="{00000000-0008-0000-0700-0000E5010000}"/>
            </a:ext>
          </a:extLst>
        </xdr:cNvPr>
        <xdr:cNvSpPr txBox="1"/>
      </xdr:nvSpPr>
      <xdr:spPr>
        <a:xfrm>
          <a:off x="10528300" y="16703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139954</xdr:rowOff>
    </xdr:from>
    <xdr:to>
      <xdr:col>50</xdr:col>
      <xdr:colOff>165100</xdr:colOff>
      <xdr:row>98</xdr:row>
      <xdr:rowOff>70104</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9588500" y="16770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61231</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372111" y="16863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168929</xdr:rowOff>
    </xdr:from>
    <xdr:to>
      <xdr:col>46</xdr:col>
      <xdr:colOff>38100</xdr:colOff>
      <xdr:row>98</xdr:row>
      <xdr:rowOff>99079</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8699500" y="16799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90206</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483111" y="16892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168830</xdr:rowOff>
    </xdr:from>
    <xdr:to>
      <xdr:col>41</xdr:col>
      <xdr:colOff>101600</xdr:colOff>
      <xdr:row>98</xdr:row>
      <xdr:rowOff>98980</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7810500" y="1679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90107</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7594111" y="16892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170518</xdr:rowOff>
    </xdr:from>
    <xdr:to>
      <xdr:col>36</xdr:col>
      <xdr:colOff>165100</xdr:colOff>
      <xdr:row>98</xdr:row>
      <xdr:rowOff>100668</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6921500" y="16801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91795</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6705111" y="16893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消防費グラフ枠">
          <a:extLst>
            <a:ext uri="{FF2B5EF4-FFF2-40B4-BE49-F238E27FC236}">
              <a16:creationId xmlns:a16="http://schemas.microsoft.com/office/drawing/2014/main" id="{00000000-0008-0000-0700-000005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109048</xdr:rowOff>
    </xdr:from>
    <xdr:to>
      <xdr:col>85</xdr:col>
      <xdr:colOff>126364</xdr:colOff>
      <xdr:row>39</xdr:row>
      <xdr:rowOff>90056</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6317595" y="5252548"/>
          <a:ext cx="1269" cy="1524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93883</xdr:rowOff>
    </xdr:from>
    <xdr:ext cx="534377" cy="259045"/>
    <xdr:sp macro="" textlink="">
      <xdr:nvSpPr>
        <xdr:cNvPr id="519" name="消防費最小値テキスト">
          <a:extLst>
            <a:ext uri="{FF2B5EF4-FFF2-40B4-BE49-F238E27FC236}">
              <a16:creationId xmlns:a16="http://schemas.microsoft.com/office/drawing/2014/main" id="{00000000-0008-0000-0700-000007020000}"/>
            </a:ext>
          </a:extLst>
        </xdr:cNvPr>
        <xdr:cNvSpPr txBox="1"/>
      </xdr:nvSpPr>
      <xdr:spPr>
        <a:xfrm>
          <a:off x="16370300" y="6780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90056</xdr:rowOff>
    </xdr:from>
    <xdr:to>
      <xdr:col>86</xdr:col>
      <xdr:colOff>25400</xdr:colOff>
      <xdr:row>39</xdr:row>
      <xdr:rowOff>90056</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6776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55725</xdr:rowOff>
    </xdr:from>
    <xdr:ext cx="534377" cy="259045"/>
    <xdr:sp macro="" textlink="">
      <xdr:nvSpPr>
        <xdr:cNvPr id="521" name="消防費最大値テキスト">
          <a:extLst>
            <a:ext uri="{FF2B5EF4-FFF2-40B4-BE49-F238E27FC236}">
              <a16:creationId xmlns:a16="http://schemas.microsoft.com/office/drawing/2014/main" id="{00000000-0008-0000-0700-000009020000}"/>
            </a:ext>
          </a:extLst>
        </xdr:cNvPr>
        <xdr:cNvSpPr txBox="1"/>
      </xdr:nvSpPr>
      <xdr:spPr>
        <a:xfrm>
          <a:off x="16370300" y="5027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97,609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109048</xdr:rowOff>
    </xdr:from>
    <xdr:to>
      <xdr:col>86</xdr:col>
      <xdr:colOff>25400</xdr:colOff>
      <xdr:row>30</xdr:row>
      <xdr:rowOff>109048</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6230600" y="5252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138824</xdr:rowOff>
    </xdr:from>
    <xdr:to>
      <xdr:col>85</xdr:col>
      <xdr:colOff>127000</xdr:colOff>
      <xdr:row>39</xdr:row>
      <xdr:rowOff>64109</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5481300" y="6653924"/>
          <a:ext cx="838200" cy="96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40206</xdr:rowOff>
    </xdr:from>
    <xdr:ext cx="534377" cy="259045"/>
    <xdr:sp macro="" textlink="">
      <xdr:nvSpPr>
        <xdr:cNvPr id="524" name="消防費平均値テキスト">
          <a:extLst>
            <a:ext uri="{FF2B5EF4-FFF2-40B4-BE49-F238E27FC236}">
              <a16:creationId xmlns:a16="http://schemas.microsoft.com/office/drawing/2014/main" id="{00000000-0008-0000-0700-00000C020000}"/>
            </a:ext>
          </a:extLst>
        </xdr:cNvPr>
        <xdr:cNvSpPr txBox="1"/>
      </xdr:nvSpPr>
      <xdr:spPr>
        <a:xfrm>
          <a:off x="16370300" y="6383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17329</xdr:rowOff>
    </xdr:from>
    <xdr:to>
      <xdr:col>85</xdr:col>
      <xdr:colOff>177800</xdr:colOff>
      <xdr:row>38</xdr:row>
      <xdr:rowOff>118929</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6268700" y="6532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138824</xdr:rowOff>
    </xdr:from>
    <xdr:to>
      <xdr:col>81</xdr:col>
      <xdr:colOff>50800</xdr:colOff>
      <xdr:row>39</xdr:row>
      <xdr:rowOff>81102</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4592300" y="6653924"/>
          <a:ext cx="889000" cy="113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15577</xdr:rowOff>
    </xdr:from>
    <xdr:to>
      <xdr:col>81</xdr:col>
      <xdr:colOff>101600</xdr:colOff>
      <xdr:row>38</xdr:row>
      <xdr:rowOff>117177</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5430500" y="6530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133704</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14111" y="6305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81102</xdr:rowOff>
    </xdr:from>
    <xdr:to>
      <xdr:col>76</xdr:col>
      <xdr:colOff>114300</xdr:colOff>
      <xdr:row>39</xdr:row>
      <xdr:rowOff>88589</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flipV="1">
          <a:off x="13703300" y="6767652"/>
          <a:ext cx="889000" cy="7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132886</xdr:rowOff>
    </xdr:from>
    <xdr:to>
      <xdr:col>76</xdr:col>
      <xdr:colOff>165100</xdr:colOff>
      <xdr:row>38</xdr:row>
      <xdr:rowOff>63036</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4541500" y="647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79563</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325111" y="625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80664</xdr:rowOff>
    </xdr:from>
    <xdr:to>
      <xdr:col>71</xdr:col>
      <xdr:colOff>177800</xdr:colOff>
      <xdr:row>39</xdr:row>
      <xdr:rowOff>88589</xdr:rowOff>
    </xdr:to>
    <xdr:cxnSp macro="">
      <xdr:nvCxnSpPr>
        <xdr:cNvPr id="532" name="直線コネクタ 531">
          <a:extLst>
            <a:ext uri="{FF2B5EF4-FFF2-40B4-BE49-F238E27FC236}">
              <a16:creationId xmlns:a16="http://schemas.microsoft.com/office/drawing/2014/main" id="{00000000-0008-0000-0700-000014020000}"/>
            </a:ext>
          </a:extLst>
        </xdr:cNvPr>
        <xdr:cNvCxnSpPr/>
      </xdr:nvCxnSpPr>
      <xdr:spPr>
        <a:xfrm>
          <a:off x="12814300" y="6767214"/>
          <a:ext cx="889000" cy="7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156166</xdr:rowOff>
    </xdr:from>
    <xdr:to>
      <xdr:col>72</xdr:col>
      <xdr:colOff>38100</xdr:colOff>
      <xdr:row>38</xdr:row>
      <xdr:rowOff>86316</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3652500" y="6499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102843</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436111" y="6275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70097</xdr:rowOff>
    </xdr:from>
    <xdr:to>
      <xdr:col>67</xdr:col>
      <xdr:colOff>101600</xdr:colOff>
      <xdr:row>39</xdr:row>
      <xdr:rowOff>247</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2763500" y="6585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16775</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547111" y="6360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13309</xdr:rowOff>
    </xdr:from>
    <xdr:to>
      <xdr:col>85</xdr:col>
      <xdr:colOff>177800</xdr:colOff>
      <xdr:row>39</xdr:row>
      <xdr:rowOff>114909</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6268700" y="6699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99686</xdr:rowOff>
    </xdr:from>
    <xdr:ext cx="534377" cy="259045"/>
    <xdr:sp macro="" textlink="">
      <xdr:nvSpPr>
        <xdr:cNvPr id="543" name="消防費該当値テキスト">
          <a:extLst>
            <a:ext uri="{FF2B5EF4-FFF2-40B4-BE49-F238E27FC236}">
              <a16:creationId xmlns:a16="http://schemas.microsoft.com/office/drawing/2014/main" id="{00000000-0008-0000-0700-00001F020000}"/>
            </a:ext>
          </a:extLst>
        </xdr:cNvPr>
        <xdr:cNvSpPr txBox="1"/>
      </xdr:nvSpPr>
      <xdr:spPr>
        <a:xfrm>
          <a:off x="16370300" y="6614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88024</xdr:rowOff>
    </xdr:from>
    <xdr:to>
      <xdr:col>81</xdr:col>
      <xdr:colOff>101600</xdr:colOff>
      <xdr:row>39</xdr:row>
      <xdr:rowOff>18174</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5430500" y="6603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9301</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5214111" y="6695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30302</xdr:rowOff>
    </xdr:from>
    <xdr:to>
      <xdr:col>76</xdr:col>
      <xdr:colOff>165100</xdr:colOff>
      <xdr:row>39</xdr:row>
      <xdr:rowOff>131902</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4541500" y="6716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123029</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4325111" y="6809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37789</xdr:rowOff>
    </xdr:from>
    <xdr:to>
      <xdr:col>72</xdr:col>
      <xdr:colOff>38100</xdr:colOff>
      <xdr:row>39</xdr:row>
      <xdr:rowOff>139389</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3652500" y="6724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130516</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3436111" y="6817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29864</xdr:rowOff>
    </xdr:from>
    <xdr:to>
      <xdr:col>67</xdr:col>
      <xdr:colOff>101600</xdr:colOff>
      <xdr:row>39</xdr:row>
      <xdr:rowOff>131464</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2763500" y="6716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122591</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547111" y="6809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a:extLst>
            <a:ext uri="{FF2B5EF4-FFF2-40B4-BE49-F238E27FC236}">
              <a16:creationId xmlns:a16="http://schemas.microsoft.com/office/drawing/2014/main" id="{00000000-0008-0000-0700-00003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157330</xdr:rowOff>
    </xdr:from>
    <xdr:to>
      <xdr:col>85</xdr:col>
      <xdr:colOff>126364</xdr:colOff>
      <xdr:row>57</xdr:row>
      <xdr:rowOff>121727</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6317595" y="8901280"/>
          <a:ext cx="1269" cy="993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125554</xdr:rowOff>
    </xdr:from>
    <xdr:ext cx="534377" cy="259045"/>
    <xdr:sp macro="" textlink="">
      <xdr:nvSpPr>
        <xdr:cNvPr id="574" name="教育費最小値テキスト">
          <a:extLst>
            <a:ext uri="{FF2B5EF4-FFF2-40B4-BE49-F238E27FC236}">
              <a16:creationId xmlns:a16="http://schemas.microsoft.com/office/drawing/2014/main" id="{00000000-0008-0000-0700-00003E020000}"/>
            </a:ext>
          </a:extLst>
        </xdr:cNvPr>
        <xdr:cNvSpPr txBox="1"/>
      </xdr:nvSpPr>
      <xdr:spPr>
        <a:xfrm>
          <a:off x="16370300" y="9898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121727</xdr:rowOff>
    </xdr:from>
    <xdr:to>
      <xdr:col>86</xdr:col>
      <xdr:colOff>25400</xdr:colOff>
      <xdr:row>57</xdr:row>
      <xdr:rowOff>121727</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9894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104007</xdr:rowOff>
    </xdr:from>
    <xdr:ext cx="599010" cy="259045"/>
    <xdr:sp macro="" textlink="">
      <xdr:nvSpPr>
        <xdr:cNvPr id="576" name="教育費最大値テキスト">
          <a:extLst>
            <a:ext uri="{FF2B5EF4-FFF2-40B4-BE49-F238E27FC236}">
              <a16:creationId xmlns:a16="http://schemas.microsoft.com/office/drawing/2014/main" id="{00000000-0008-0000-0700-000040020000}"/>
            </a:ext>
          </a:extLst>
        </xdr:cNvPr>
        <xdr:cNvSpPr txBox="1"/>
      </xdr:nvSpPr>
      <xdr:spPr>
        <a:xfrm>
          <a:off x="16370300" y="86765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258,644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157330</xdr:rowOff>
    </xdr:from>
    <xdr:to>
      <xdr:col>86</xdr:col>
      <xdr:colOff>25400</xdr:colOff>
      <xdr:row>51</xdr:row>
      <xdr:rowOff>157330</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6230600" y="8901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60257</xdr:rowOff>
    </xdr:from>
    <xdr:to>
      <xdr:col>85</xdr:col>
      <xdr:colOff>127000</xdr:colOff>
      <xdr:row>57</xdr:row>
      <xdr:rowOff>93047</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5481300" y="9832907"/>
          <a:ext cx="838200" cy="32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116953</xdr:rowOff>
    </xdr:from>
    <xdr:ext cx="534377" cy="259045"/>
    <xdr:sp macro="" textlink="">
      <xdr:nvSpPr>
        <xdr:cNvPr id="579" name="教育費平均値テキスト">
          <a:extLst>
            <a:ext uri="{FF2B5EF4-FFF2-40B4-BE49-F238E27FC236}">
              <a16:creationId xmlns:a16="http://schemas.microsoft.com/office/drawing/2014/main" id="{00000000-0008-0000-0700-000043020000}"/>
            </a:ext>
          </a:extLst>
        </xdr:cNvPr>
        <xdr:cNvSpPr txBox="1"/>
      </xdr:nvSpPr>
      <xdr:spPr>
        <a:xfrm>
          <a:off x="16370300" y="95467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94076</xdr:rowOff>
    </xdr:from>
    <xdr:to>
      <xdr:col>85</xdr:col>
      <xdr:colOff>177800</xdr:colOff>
      <xdr:row>57</xdr:row>
      <xdr:rowOff>24226</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6268700" y="9695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18263</xdr:rowOff>
    </xdr:from>
    <xdr:to>
      <xdr:col>81</xdr:col>
      <xdr:colOff>50800</xdr:colOff>
      <xdr:row>57</xdr:row>
      <xdr:rowOff>93047</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4592300" y="9790913"/>
          <a:ext cx="889000" cy="74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123610</xdr:rowOff>
    </xdr:from>
    <xdr:to>
      <xdr:col>81</xdr:col>
      <xdr:colOff>101600</xdr:colOff>
      <xdr:row>57</xdr:row>
      <xdr:rowOff>53760</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5430500" y="972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70287</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5214111" y="9500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18263</xdr:rowOff>
    </xdr:from>
    <xdr:to>
      <xdr:col>76</xdr:col>
      <xdr:colOff>114300</xdr:colOff>
      <xdr:row>57</xdr:row>
      <xdr:rowOff>97669</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3703300" y="9790913"/>
          <a:ext cx="889000" cy="79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102580</xdr:rowOff>
    </xdr:from>
    <xdr:to>
      <xdr:col>76</xdr:col>
      <xdr:colOff>165100</xdr:colOff>
      <xdr:row>57</xdr:row>
      <xdr:rowOff>32730</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4541500" y="9703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49257</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325111" y="9479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93308</xdr:rowOff>
    </xdr:from>
    <xdr:to>
      <xdr:col>71</xdr:col>
      <xdr:colOff>177800</xdr:colOff>
      <xdr:row>57</xdr:row>
      <xdr:rowOff>97669</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2814300" y="9865958"/>
          <a:ext cx="889000" cy="4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149314</xdr:rowOff>
    </xdr:from>
    <xdr:to>
      <xdr:col>72</xdr:col>
      <xdr:colOff>38100</xdr:colOff>
      <xdr:row>57</xdr:row>
      <xdr:rowOff>79464</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3652500" y="9750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95991</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436111" y="9525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150151</xdr:rowOff>
    </xdr:from>
    <xdr:to>
      <xdr:col>67</xdr:col>
      <xdr:colOff>101600</xdr:colOff>
      <xdr:row>57</xdr:row>
      <xdr:rowOff>80301</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2763500" y="975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96828</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547111" y="9526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9457</xdr:rowOff>
    </xdr:from>
    <xdr:to>
      <xdr:col>85</xdr:col>
      <xdr:colOff>177800</xdr:colOff>
      <xdr:row>57</xdr:row>
      <xdr:rowOff>111057</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6268700" y="9782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95834</xdr:rowOff>
    </xdr:from>
    <xdr:ext cx="534377" cy="259045"/>
    <xdr:sp macro="" textlink="">
      <xdr:nvSpPr>
        <xdr:cNvPr id="598" name="教育費該当値テキスト">
          <a:extLst>
            <a:ext uri="{FF2B5EF4-FFF2-40B4-BE49-F238E27FC236}">
              <a16:creationId xmlns:a16="http://schemas.microsoft.com/office/drawing/2014/main" id="{00000000-0008-0000-0700-000056020000}"/>
            </a:ext>
          </a:extLst>
        </xdr:cNvPr>
        <xdr:cNvSpPr txBox="1"/>
      </xdr:nvSpPr>
      <xdr:spPr>
        <a:xfrm>
          <a:off x="16370300" y="9697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42247</xdr:rowOff>
    </xdr:from>
    <xdr:to>
      <xdr:col>81</xdr:col>
      <xdr:colOff>101600</xdr:colOff>
      <xdr:row>57</xdr:row>
      <xdr:rowOff>143847</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5430500" y="9814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134974</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5214111" y="9907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138913</xdr:rowOff>
    </xdr:from>
    <xdr:to>
      <xdr:col>76</xdr:col>
      <xdr:colOff>165100</xdr:colOff>
      <xdr:row>57</xdr:row>
      <xdr:rowOff>69063</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4541500" y="9740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60190</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4325111" y="9832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46869</xdr:rowOff>
    </xdr:from>
    <xdr:to>
      <xdr:col>72</xdr:col>
      <xdr:colOff>38100</xdr:colOff>
      <xdr:row>57</xdr:row>
      <xdr:rowOff>148469</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3652500" y="9819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139596</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3436111" y="9912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42508</xdr:rowOff>
    </xdr:from>
    <xdr:to>
      <xdr:col>67</xdr:col>
      <xdr:colOff>101600</xdr:colOff>
      <xdr:row>57</xdr:row>
      <xdr:rowOff>144108</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2763500" y="9815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135235</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547111" y="9907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1" name="災害復旧費グラフ枠">
          <a:extLst>
            <a:ext uri="{FF2B5EF4-FFF2-40B4-BE49-F238E27FC236}">
              <a16:creationId xmlns:a16="http://schemas.microsoft.com/office/drawing/2014/main" id="{00000000-0008-0000-0700-00007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103816</xdr:rowOff>
    </xdr:from>
    <xdr:to>
      <xdr:col>85</xdr:col>
      <xdr:colOff>126364</xdr:colOff>
      <xdr:row>79</xdr:row>
      <xdr:rowOff>98879</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6317595" y="12105316"/>
          <a:ext cx="1269" cy="1538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121149</xdr:rowOff>
    </xdr:from>
    <xdr:ext cx="249299" cy="259045"/>
    <xdr:sp macro="" textlink="">
      <xdr:nvSpPr>
        <xdr:cNvPr id="633" name="災害復旧費最小値テキスト">
          <a:extLst>
            <a:ext uri="{FF2B5EF4-FFF2-40B4-BE49-F238E27FC236}">
              <a16:creationId xmlns:a16="http://schemas.microsoft.com/office/drawing/2014/main" id="{00000000-0008-0000-0700-000079020000}"/>
            </a:ext>
          </a:extLst>
        </xdr:cNvPr>
        <xdr:cNvSpPr txBox="1"/>
      </xdr:nvSpPr>
      <xdr:spPr>
        <a:xfrm>
          <a:off x="16370300" y="136656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50493</xdr:rowOff>
    </xdr:from>
    <xdr:ext cx="599010" cy="259045"/>
    <xdr:sp macro="" textlink="">
      <xdr:nvSpPr>
        <xdr:cNvPr id="635" name="災害復旧費最大値テキスト">
          <a:extLst>
            <a:ext uri="{FF2B5EF4-FFF2-40B4-BE49-F238E27FC236}">
              <a16:creationId xmlns:a16="http://schemas.microsoft.com/office/drawing/2014/main" id="{00000000-0008-0000-0700-00007B020000}"/>
            </a:ext>
          </a:extLst>
        </xdr:cNvPr>
        <xdr:cNvSpPr txBox="1"/>
      </xdr:nvSpPr>
      <xdr:spPr>
        <a:xfrm>
          <a:off x="16370300" y="11880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470,988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103816</xdr:rowOff>
    </xdr:from>
    <xdr:to>
      <xdr:col>86</xdr:col>
      <xdr:colOff>25400</xdr:colOff>
      <xdr:row>70</xdr:row>
      <xdr:rowOff>103816</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6230600" y="12105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98503</xdr:rowOff>
    </xdr:from>
    <xdr:to>
      <xdr:col>85</xdr:col>
      <xdr:colOff>127000</xdr:colOff>
      <xdr:row>79</xdr:row>
      <xdr:rowOff>98871</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5481300" y="13643053"/>
          <a:ext cx="838200" cy="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38599</xdr:rowOff>
    </xdr:from>
    <xdr:ext cx="469744" cy="259045"/>
    <xdr:sp macro="" textlink="">
      <xdr:nvSpPr>
        <xdr:cNvPr id="638" name="災害復旧費平均値テキスト">
          <a:extLst>
            <a:ext uri="{FF2B5EF4-FFF2-40B4-BE49-F238E27FC236}">
              <a16:creationId xmlns:a16="http://schemas.microsoft.com/office/drawing/2014/main" id="{00000000-0008-0000-0700-00007E020000}"/>
            </a:ext>
          </a:extLst>
        </xdr:cNvPr>
        <xdr:cNvSpPr txBox="1"/>
      </xdr:nvSpPr>
      <xdr:spPr>
        <a:xfrm>
          <a:off x="16370300" y="134116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15722</xdr:rowOff>
    </xdr:from>
    <xdr:to>
      <xdr:col>85</xdr:col>
      <xdr:colOff>177800</xdr:colOff>
      <xdr:row>79</xdr:row>
      <xdr:rowOff>117322</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6268700" y="13560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82193</xdr:rowOff>
    </xdr:from>
    <xdr:to>
      <xdr:col>81</xdr:col>
      <xdr:colOff>50800</xdr:colOff>
      <xdr:row>79</xdr:row>
      <xdr:rowOff>98503</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4592300" y="13626743"/>
          <a:ext cx="889000" cy="16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17424</xdr:rowOff>
    </xdr:from>
    <xdr:to>
      <xdr:col>81</xdr:col>
      <xdr:colOff>101600</xdr:colOff>
      <xdr:row>79</xdr:row>
      <xdr:rowOff>119024</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5430500" y="13561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135551</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5246428" y="13337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82193</xdr:rowOff>
    </xdr:from>
    <xdr:to>
      <xdr:col>76</xdr:col>
      <xdr:colOff>114300</xdr:colOff>
      <xdr:row>79</xdr:row>
      <xdr:rowOff>93428</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flipV="1">
          <a:off x="13703300" y="13626743"/>
          <a:ext cx="889000" cy="11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168351</xdr:rowOff>
    </xdr:from>
    <xdr:to>
      <xdr:col>76</xdr:col>
      <xdr:colOff>165100</xdr:colOff>
      <xdr:row>79</xdr:row>
      <xdr:rowOff>98501</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4541500" y="13541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115028</xdr:rowOff>
    </xdr:from>
    <xdr:ext cx="534377"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325111" y="13316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93428</xdr:rowOff>
    </xdr:from>
    <xdr:to>
      <xdr:col>71</xdr:col>
      <xdr:colOff>177800</xdr:colOff>
      <xdr:row>79</xdr:row>
      <xdr:rowOff>98871</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flipV="1">
          <a:off x="12814300" y="13637978"/>
          <a:ext cx="8890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3907</xdr:rowOff>
    </xdr:from>
    <xdr:to>
      <xdr:col>72</xdr:col>
      <xdr:colOff>38100</xdr:colOff>
      <xdr:row>79</xdr:row>
      <xdr:rowOff>105507</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3652500" y="13548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122034</xdr:rowOff>
    </xdr:from>
    <xdr:ext cx="534377"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436111" y="13323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17864</xdr:rowOff>
    </xdr:from>
    <xdr:to>
      <xdr:col>67</xdr:col>
      <xdr:colOff>101600</xdr:colOff>
      <xdr:row>79</xdr:row>
      <xdr:rowOff>119464</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2763500" y="135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135991</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579428" y="13337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48071</xdr:rowOff>
    </xdr:from>
    <xdr:to>
      <xdr:col>85</xdr:col>
      <xdr:colOff>177800</xdr:colOff>
      <xdr:row>79</xdr:row>
      <xdr:rowOff>149671</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6268700" y="13592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165598</xdr:rowOff>
    </xdr:from>
    <xdr:ext cx="249299" cy="259045"/>
    <xdr:sp macro="" textlink="">
      <xdr:nvSpPr>
        <xdr:cNvPr id="657" name="災害復旧費該当値テキスト">
          <a:extLst>
            <a:ext uri="{FF2B5EF4-FFF2-40B4-BE49-F238E27FC236}">
              <a16:creationId xmlns:a16="http://schemas.microsoft.com/office/drawing/2014/main" id="{00000000-0008-0000-0700-000091020000}"/>
            </a:ext>
          </a:extLst>
        </xdr:cNvPr>
        <xdr:cNvSpPr txBox="1"/>
      </xdr:nvSpPr>
      <xdr:spPr>
        <a:xfrm>
          <a:off x="16370300" y="135386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47703</xdr:rowOff>
    </xdr:from>
    <xdr:to>
      <xdr:col>81</xdr:col>
      <xdr:colOff>101600</xdr:colOff>
      <xdr:row>79</xdr:row>
      <xdr:rowOff>149303</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5430500" y="13592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140430</xdr:rowOff>
    </xdr:from>
    <xdr:ext cx="378565"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5292017" y="136849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31393</xdr:rowOff>
    </xdr:from>
    <xdr:to>
      <xdr:col>76</xdr:col>
      <xdr:colOff>165100</xdr:colOff>
      <xdr:row>79</xdr:row>
      <xdr:rowOff>132993</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4541500" y="13575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124120</xdr:rowOff>
    </xdr:from>
    <xdr:ext cx="469744"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4357428" y="13668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42628</xdr:rowOff>
    </xdr:from>
    <xdr:to>
      <xdr:col>72</xdr:col>
      <xdr:colOff>38100</xdr:colOff>
      <xdr:row>79</xdr:row>
      <xdr:rowOff>144228</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3652500" y="13587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135355</xdr:rowOff>
    </xdr:from>
    <xdr:ext cx="469744"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3468428" y="13679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48071</xdr:rowOff>
    </xdr:from>
    <xdr:to>
      <xdr:col>67</xdr:col>
      <xdr:colOff>101600</xdr:colOff>
      <xdr:row>79</xdr:row>
      <xdr:rowOff>149671</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2763500" y="13592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140798</xdr:rowOff>
    </xdr:from>
    <xdr:ext cx="249299"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689650" y="136853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公債費グラフ枠">
          <a:extLst>
            <a:ext uri="{FF2B5EF4-FFF2-40B4-BE49-F238E27FC236}">
              <a16:creationId xmlns:a16="http://schemas.microsoft.com/office/drawing/2014/main" id="{00000000-0008-0000-0700-0000B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166210</xdr:rowOff>
    </xdr:from>
    <xdr:to>
      <xdr:col>85</xdr:col>
      <xdr:colOff>126364</xdr:colOff>
      <xdr:row>98</xdr:row>
      <xdr:rowOff>75113</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6317595" y="15425260"/>
          <a:ext cx="1269" cy="1451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78940</xdr:rowOff>
    </xdr:from>
    <xdr:ext cx="534377" cy="259045"/>
    <xdr:sp macro="" textlink="">
      <xdr:nvSpPr>
        <xdr:cNvPr id="690" name="公債費最小値テキスト">
          <a:extLst>
            <a:ext uri="{FF2B5EF4-FFF2-40B4-BE49-F238E27FC236}">
              <a16:creationId xmlns:a16="http://schemas.microsoft.com/office/drawing/2014/main" id="{00000000-0008-0000-0700-0000B2020000}"/>
            </a:ext>
          </a:extLst>
        </xdr:cNvPr>
        <xdr:cNvSpPr txBox="1"/>
      </xdr:nvSpPr>
      <xdr:spPr>
        <a:xfrm>
          <a:off x="16370300" y="16881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75113</xdr:rowOff>
    </xdr:from>
    <xdr:to>
      <xdr:col>86</xdr:col>
      <xdr:colOff>25400</xdr:colOff>
      <xdr:row>98</xdr:row>
      <xdr:rowOff>75113</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6230600" y="16877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112887</xdr:rowOff>
    </xdr:from>
    <xdr:ext cx="599010" cy="259045"/>
    <xdr:sp macro="" textlink="">
      <xdr:nvSpPr>
        <xdr:cNvPr id="692" name="公債費最大値テキスト">
          <a:extLst>
            <a:ext uri="{FF2B5EF4-FFF2-40B4-BE49-F238E27FC236}">
              <a16:creationId xmlns:a16="http://schemas.microsoft.com/office/drawing/2014/main" id="{00000000-0008-0000-0700-0000B4020000}"/>
            </a:ext>
          </a:extLst>
        </xdr:cNvPr>
        <xdr:cNvSpPr txBox="1"/>
      </xdr:nvSpPr>
      <xdr:spPr>
        <a:xfrm>
          <a:off x="16370300" y="15200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209,021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166210</xdr:rowOff>
    </xdr:from>
    <xdr:to>
      <xdr:col>86</xdr:col>
      <xdr:colOff>25400</xdr:colOff>
      <xdr:row>89</xdr:row>
      <xdr:rowOff>166210</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6230600" y="15425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126434</xdr:rowOff>
    </xdr:from>
    <xdr:to>
      <xdr:col>85</xdr:col>
      <xdr:colOff>127000</xdr:colOff>
      <xdr:row>96</xdr:row>
      <xdr:rowOff>159527</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5481300" y="16585634"/>
          <a:ext cx="838200" cy="33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30723</xdr:rowOff>
    </xdr:from>
    <xdr:ext cx="534377" cy="259045"/>
    <xdr:sp macro="" textlink="">
      <xdr:nvSpPr>
        <xdr:cNvPr id="695" name="公債費平均値テキスト">
          <a:extLst>
            <a:ext uri="{FF2B5EF4-FFF2-40B4-BE49-F238E27FC236}">
              <a16:creationId xmlns:a16="http://schemas.microsoft.com/office/drawing/2014/main" id="{00000000-0008-0000-0700-0000B7020000}"/>
            </a:ext>
          </a:extLst>
        </xdr:cNvPr>
        <xdr:cNvSpPr txBox="1"/>
      </xdr:nvSpPr>
      <xdr:spPr>
        <a:xfrm>
          <a:off x="16370300" y="163184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7846</xdr:rowOff>
    </xdr:from>
    <xdr:to>
      <xdr:col>85</xdr:col>
      <xdr:colOff>177800</xdr:colOff>
      <xdr:row>96</xdr:row>
      <xdr:rowOff>109446</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6268700" y="16467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120566</xdr:rowOff>
    </xdr:from>
    <xdr:to>
      <xdr:col>81</xdr:col>
      <xdr:colOff>50800</xdr:colOff>
      <xdr:row>96</xdr:row>
      <xdr:rowOff>126434</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4592300" y="16579766"/>
          <a:ext cx="889000" cy="5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25944</xdr:rowOff>
    </xdr:from>
    <xdr:to>
      <xdr:col>81</xdr:col>
      <xdr:colOff>101600</xdr:colOff>
      <xdr:row>96</xdr:row>
      <xdr:rowOff>127544</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5430500" y="16485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144071</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5214111" y="16260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112992</xdr:rowOff>
    </xdr:from>
    <xdr:to>
      <xdr:col>76</xdr:col>
      <xdr:colOff>114300</xdr:colOff>
      <xdr:row>96</xdr:row>
      <xdr:rowOff>120566</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a:off x="13703300" y="16572192"/>
          <a:ext cx="889000" cy="7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61757</xdr:rowOff>
    </xdr:from>
    <xdr:to>
      <xdr:col>76</xdr:col>
      <xdr:colOff>165100</xdr:colOff>
      <xdr:row>96</xdr:row>
      <xdr:rowOff>163357</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4541500" y="16520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8434</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4325111" y="16296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112992</xdr:rowOff>
    </xdr:from>
    <xdr:to>
      <xdr:col>71</xdr:col>
      <xdr:colOff>177800</xdr:colOff>
      <xdr:row>96</xdr:row>
      <xdr:rowOff>131783</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flipV="1">
          <a:off x="12814300" y="16572192"/>
          <a:ext cx="889000" cy="18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49642</xdr:rowOff>
    </xdr:from>
    <xdr:to>
      <xdr:col>72</xdr:col>
      <xdr:colOff>38100</xdr:colOff>
      <xdr:row>96</xdr:row>
      <xdr:rowOff>151242</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3652500" y="16508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167769</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436111" y="16284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77538</xdr:rowOff>
    </xdr:from>
    <xdr:to>
      <xdr:col>67</xdr:col>
      <xdr:colOff>101600</xdr:colOff>
      <xdr:row>97</xdr:row>
      <xdr:rowOff>7688</xdr:rowOff>
    </xdr:to>
    <xdr:sp macro="" textlink="">
      <xdr:nvSpPr>
        <xdr:cNvPr id="706" name="フローチャート: 判断 705">
          <a:extLst>
            <a:ext uri="{FF2B5EF4-FFF2-40B4-BE49-F238E27FC236}">
              <a16:creationId xmlns:a16="http://schemas.microsoft.com/office/drawing/2014/main" id="{00000000-0008-0000-0700-0000C2020000}"/>
            </a:ext>
          </a:extLst>
        </xdr:cNvPr>
        <xdr:cNvSpPr/>
      </xdr:nvSpPr>
      <xdr:spPr>
        <a:xfrm>
          <a:off x="12763500" y="16536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24215</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547111" y="16311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108727</xdr:rowOff>
    </xdr:from>
    <xdr:to>
      <xdr:col>85</xdr:col>
      <xdr:colOff>177800</xdr:colOff>
      <xdr:row>97</xdr:row>
      <xdr:rowOff>38877</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6268700" y="16567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87154</xdr:rowOff>
    </xdr:from>
    <xdr:ext cx="534377" cy="259045"/>
    <xdr:sp macro="" textlink="">
      <xdr:nvSpPr>
        <xdr:cNvPr id="714" name="公債費該当値テキスト">
          <a:extLst>
            <a:ext uri="{FF2B5EF4-FFF2-40B4-BE49-F238E27FC236}">
              <a16:creationId xmlns:a16="http://schemas.microsoft.com/office/drawing/2014/main" id="{00000000-0008-0000-0700-0000CA020000}"/>
            </a:ext>
          </a:extLst>
        </xdr:cNvPr>
        <xdr:cNvSpPr txBox="1"/>
      </xdr:nvSpPr>
      <xdr:spPr>
        <a:xfrm>
          <a:off x="16370300" y="16546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75634</xdr:rowOff>
    </xdr:from>
    <xdr:to>
      <xdr:col>81</xdr:col>
      <xdr:colOff>101600</xdr:colOff>
      <xdr:row>97</xdr:row>
      <xdr:rowOff>5784</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5430500" y="16534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168361</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5214111" y="16627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69766</xdr:rowOff>
    </xdr:from>
    <xdr:to>
      <xdr:col>76</xdr:col>
      <xdr:colOff>165100</xdr:colOff>
      <xdr:row>96</xdr:row>
      <xdr:rowOff>171366</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4541500" y="16528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162493</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4325111" y="16621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62192</xdr:rowOff>
    </xdr:from>
    <xdr:to>
      <xdr:col>72</xdr:col>
      <xdr:colOff>38100</xdr:colOff>
      <xdr:row>96</xdr:row>
      <xdr:rowOff>163792</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3652500" y="16521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154919</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3436111" y="16614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80983</xdr:rowOff>
    </xdr:from>
    <xdr:to>
      <xdr:col>67</xdr:col>
      <xdr:colOff>101600</xdr:colOff>
      <xdr:row>97</xdr:row>
      <xdr:rowOff>11133</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2763500" y="16540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2260</xdr:rowOff>
    </xdr:from>
    <xdr:ext cx="534377"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2547111" y="16632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諸支出金グラフ枠">
          <a:extLst>
            <a:ext uri="{FF2B5EF4-FFF2-40B4-BE49-F238E27FC236}">
              <a16:creationId xmlns:a16="http://schemas.microsoft.com/office/drawing/2014/main" id="{00000000-0008-0000-0700-0000E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25629</xdr:rowOff>
    </xdr:from>
    <xdr:to>
      <xdr:col>116</xdr:col>
      <xdr:colOff>62864</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flipV="1">
          <a:off x="22159595" y="5340579"/>
          <a:ext cx="1269" cy="1314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171421</xdr:rowOff>
    </xdr:from>
    <xdr:ext cx="249299" cy="259045"/>
    <xdr:sp macro="" textlink="">
      <xdr:nvSpPr>
        <xdr:cNvPr id="745" name="諸支出金最小値テキスト">
          <a:extLst>
            <a:ext uri="{FF2B5EF4-FFF2-40B4-BE49-F238E27FC236}">
              <a16:creationId xmlns:a16="http://schemas.microsoft.com/office/drawing/2014/main" id="{00000000-0008-0000-0700-0000E9020000}"/>
            </a:ext>
          </a:extLst>
        </xdr:cNvPr>
        <xdr:cNvSpPr txBox="1"/>
      </xdr:nvSpPr>
      <xdr:spPr>
        <a:xfrm>
          <a:off x="22212300" y="66865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143756</xdr:rowOff>
    </xdr:from>
    <xdr:ext cx="534377" cy="259045"/>
    <xdr:sp macro="" textlink="">
      <xdr:nvSpPr>
        <xdr:cNvPr id="747" name="諸支出金最大値テキスト">
          <a:extLst>
            <a:ext uri="{FF2B5EF4-FFF2-40B4-BE49-F238E27FC236}">
              <a16:creationId xmlns:a16="http://schemas.microsoft.com/office/drawing/2014/main" id="{00000000-0008-0000-0700-0000EB020000}"/>
            </a:ext>
          </a:extLst>
        </xdr:cNvPr>
        <xdr:cNvSpPr txBox="1"/>
      </xdr:nvSpPr>
      <xdr:spPr>
        <a:xfrm>
          <a:off x="22212300" y="5115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57,490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25629</xdr:rowOff>
    </xdr:from>
    <xdr:to>
      <xdr:col>116</xdr:col>
      <xdr:colOff>152400</xdr:colOff>
      <xdr:row>31</xdr:row>
      <xdr:rowOff>25629</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2072600" y="5340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88871</xdr:rowOff>
    </xdr:from>
    <xdr:ext cx="469744" cy="259045"/>
    <xdr:sp macro="" textlink="">
      <xdr:nvSpPr>
        <xdr:cNvPr id="750" name="諸支出金平均値テキスト">
          <a:extLst>
            <a:ext uri="{FF2B5EF4-FFF2-40B4-BE49-F238E27FC236}">
              <a16:creationId xmlns:a16="http://schemas.microsoft.com/office/drawing/2014/main" id="{00000000-0008-0000-0700-0000EE020000}"/>
            </a:ext>
          </a:extLst>
        </xdr:cNvPr>
        <xdr:cNvSpPr txBox="1"/>
      </xdr:nvSpPr>
      <xdr:spPr>
        <a:xfrm>
          <a:off x="22212300" y="64325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65994</xdr:rowOff>
    </xdr:from>
    <xdr:to>
      <xdr:col>116</xdr:col>
      <xdr:colOff>114300</xdr:colOff>
      <xdr:row>38</xdr:row>
      <xdr:rowOff>167594</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2110700" y="6581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71275</xdr:rowOff>
    </xdr:from>
    <xdr:to>
      <xdr:col>112</xdr:col>
      <xdr:colOff>38100</xdr:colOff>
      <xdr:row>39</xdr:row>
      <xdr:rowOff>1425</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1272500" y="6586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17952</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134017" y="63616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82842</xdr:rowOff>
    </xdr:from>
    <xdr:to>
      <xdr:col>107</xdr:col>
      <xdr:colOff>101600</xdr:colOff>
      <xdr:row>39</xdr:row>
      <xdr:rowOff>12992</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0383500" y="659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29519</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245017" y="63731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88878</xdr:rowOff>
    </xdr:from>
    <xdr:to>
      <xdr:col>102</xdr:col>
      <xdr:colOff>165100</xdr:colOff>
      <xdr:row>39</xdr:row>
      <xdr:rowOff>19028</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19494500" y="6603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35554</xdr:rowOff>
    </xdr:from>
    <xdr:ext cx="249299"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420650" y="637920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88878</xdr:rowOff>
    </xdr:from>
    <xdr:to>
      <xdr:col>98</xdr:col>
      <xdr:colOff>38100</xdr:colOff>
      <xdr:row>39</xdr:row>
      <xdr:rowOff>19028</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18605500" y="6603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37</xdr:row>
      <xdr:rowOff>35554</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531650" y="637920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44421</xdr:rowOff>
    </xdr:from>
    <xdr:ext cx="249299" cy="259045"/>
    <xdr:sp macro="" textlink="">
      <xdr:nvSpPr>
        <xdr:cNvPr id="769" name="諸支出金該当値テキスト">
          <a:extLst>
            <a:ext uri="{FF2B5EF4-FFF2-40B4-BE49-F238E27FC236}">
              <a16:creationId xmlns:a16="http://schemas.microsoft.com/office/drawing/2014/main" id="{00000000-0008-0000-0700-000001030000}"/>
            </a:ext>
          </a:extLst>
        </xdr:cNvPr>
        <xdr:cNvSpPr txBox="1"/>
      </xdr:nvSpPr>
      <xdr:spPr>
        <a:xfrm>
          <a:off x="22212300" y="65595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前年度繰上充用金グラフ枠">
          <a:extLst>
            <a:ext uri="{FF2B5EF4-FFF2-40B4-BE49-F238E27FC236}">
              <a16:creationId xmlns:a16="http://schemas.microsoft.com/office/drawing/2014/main" id="{00000000-0008-0000-0700-00001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4" name="前年度繰上充用金最小値テキスト">
          <a:extLst>
            <a:ext uri="{FF2B5EF4-FFF2-40B4-BE49-F238E27FC236}">
              <a16:creationId xmlns:a16="http://schemas.microsoft.com/office/drawing/2014/main" id="{00000000-0008-0000-0700-00001A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6" name="前年度繰上充用金最大値テキスト">
          <a:extLst>
            <a:ext uri="{FF2B5EF4-FFF2-40B4-BE49-F238E27FC236}">
              <a16:creationId xmlns:a16="http://schemas.microsoft.com/office/drawing/2014/main" id="{00000000-0008-0000-0700-00001C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9" name="前年度繰上充用金平均値テキスト">
          <a:extLst>
            <a:ext uri="{FF2B5EF4-FFF2-40B4-BE49-F238E27FC236}">
              <a16:creationId xmlns:a16="http://schemas.microsoft.com/office/drawing/2014/main" id="{00000000-0008-0000-0700-00001F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8" name="前年度繰上充用金該当値テキスト">
          <a:extLst>
            <a:ext uri="{FF2B5EF4-FFF2-40B4-BE49-F238E27FC236}">
              <a16:creationId xmlns:a16="http://schemas.microsoft.com/office/drawing/2014/main" id="{00000000-0008-0000-0700-000032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類似団体内平均値と比較して財政力指数が低いこと、経常的歳入の不足等から一人当たりの歳入が少ないため、基本的にほとんどの一人当たり目的別歳出は類似団体内平均値を下回る傾向となっている。</a:t>
          </a:r>
          <a:endParaRPr lang="ja-JP" altLang="ja-JP" sz="10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議会費は、住民一人当たり</a:t>
          </a:r>
          <a:r>
            <a:rPr kumimoji="1" lang="en-US"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6,555</a:t>
          </a:r>
          <a:r>
            <a:rPr kumimoji="1"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円となっており、類似団体内平均値を下回っているが、全国平均及び青森県平均と比較すると大きく上回っている。</a:t>
          </a:r>
          <a:endParaRPr lang="ja-JP" altLang="ja-JP" sz="10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衛生費は、住民一人当たり</a:t>
          </a:r>
          <a:r>
            <a:rPr kumimoji="1" lang="en-US"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37,428</a:t>
          </a:r>
          <a:r>
            <a:rPr kumimoji="1"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円となっており、前年度と比較して</a:t>
          </a:r>
          <a:r>
            <a:rPr kumimoji="1" lang="en-US"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5,012</a:t>
          </a:r>
          <a:r>
            <a:rPr kumimoji="1"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円増加となっている。当町は公営病院が無く、病院事業会計に対する負担金が無いこと等により低水準である。令和</a:t>
          </a:r>
          <a:r>
            <a:rPr kumimoji="1" lang="en-US"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年度は出産・子育て応援給付金事業が増加の要因となっている。</a:t>
          </a:r>
          <a:endParaRPr lang="ja-JP" altLang="ja-JP" sz="10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民生費は、住民一人当たり</a:t>
          </a:r>
          <a:r>
            <a:rPr kumimoji="1" lang="en-US"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146,064</a:t>
          </a:r>
          <a:r>
            <a:rPr kumimoji="1"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円となっており、前年度と比較して</a:t>
          </a:r>
          <a:r>
            <a:rPr kumimoji="1" lang="en-US"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13,966</a:t>
          </a:r>
          <a:r>
            <a:rPr kumimoji="1"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円減少となっている。子育て世帯の臨時特別給付金事業及び住民税非課税世帯等に対する臨時特別給付金事業等の事業終了等に伴う扶助費の減少が要因となっている。</a:t>
          </a:r>
          <a:endParaRPr lang="ja-JP" altLang="ja-JP" sz="10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消防費は、住民一人当たり</a:t>
          </a:r>
          <a:r>
            <a:rPr kumimoji="1" lang="en-US"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18,968</a:t>
          </a:r>
          <a:r>
            <a:rPr kumimoji="1"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円となっており、前年度と比較して</a:t>
          </a:r>
          <a:r>
            <a:rPr kumimoji="1" lang="en-US"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5,078</a:t>
          </a:r>
          <a:r>
            <a:rPr kumimoji="1"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円減少となっている。第</a:t>
          </a:r>
          <a:r>
            <a:rPr kumimoji="1" lang="en-US"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分団屯所移転工事が終了したことが減少の要因となっている。</a:t>
          </a:r>
          <a:endParaRPr lang="ja-JP" altLang="ja-JP" sz="10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公債費は、住民一人当たり</a:t>
          </a:r>
          <a:r>
            <a:rPr kumimoji="1" lang="en-US"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52,398</a:t>
          </a:r>
          <a:r>
            <a:rPr kumimoji="1"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円となっており、前年度と比較して</a:t>
          </a:r>
          <a:r>
            <a:rPr kumimoji="1" lang="en-US"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4,343</a:t>
          </a:r>
          <a:r>
            <a:rPr kumimoji="1"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円減少となっている。令和</a:t>
          </a:r>
          <a:r>
            <a:rPr kumimoji="1" lang="en-US"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年度より減少傾向となっており、今後も新規発行債の抑制により削減を目指す。</a:t>
          </a:r>
          <a:endParaRPr lang="ja-JP" altLang="ja-JP" sz="10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青森県階上町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標準財政規模に占める財政調整基金残高の割合は、令和</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73.18</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％であり、前年度比</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11.47</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％増加となった。また、実質収支額の割合は、令和</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7.58</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％で前年度比</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0.67</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％増加となった。</a:t>
          </a:r>
          <a:endParaRPr lang="ja-JP" altLang="ja-JP" sz="11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今後は特別会計への繰出金及びインフラ施設等の老朽化に伴う維持補修費等の増加が見込まる。更に町税等の自主財源に係る収入額は大幅な増加が期待できない状況であることから、財政調整基金からの繰入金に頼らざるを得ない財政状況となることが続くと予想される。弾力的な財政運営を行うために、歳入確保と歳出削減に努め、財政調整基金残高を保持し、健全な財政運営を目指す。</a:t>
          </a:r>
          <a:endParaRPr lang="ja-JP" altLang="ja-JP" sz="1100">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青森県階上町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連結実質赤字について、全会計において黒字決算となっているが、一般会計から特別会計への多額の繰出金が、一般会計の負担となっている。</a:t>
          </a:r>
          <a:endParaRPr lang="ja-JP" altLang="ja-JP" sz="11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国民健康保険特別会計については、保険税収入が減少の中で、感染症による医療機関受診の機会が増加し保険給付費の割合が大きくなっている。平成</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から保険財政運営の広域化が行われ、納付金の増加が見込まれる等、今後も厳しい状況が続くと予想される。適正な保険税率の見直し、食生活改善及び糖尿病予防等の保健事業による保険給付費の抑制を行うことで歳出削減につなげ、一般会計からの繰入金に頼らない財政運営を目指す。</a:t>
          </a:r>
          <a:endParaRPr lang="ja-JP" altLang="ja-JP" sz="11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介護保険特別会計については、前年度と比較し保険料収入が増加したことにより、標準財政規模比が</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1.07</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％の前年度比</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0.6</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％増となった。今後も適正な保険料の設定及び徴収率の向上を図ることにより収入確保を目指し、要介護認定とならないよう各種事業を行うことにより介護給付費の抑制を行う。</a:t>
          </a:r>
          <a:endParaRPr lang="ja-JP" altLang="ja-JP" sz="11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公共下水道事業特別会計については、徴収率及び接続率を向上させることにより特別会計の健全化を図りつつ必要な管渠等の整備を行うこととし、一般会計からの繰入金を抑制する。</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379" t="s">
        <v>84</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75" thickBot="1" x14ac:dyDescent="0.2">
      <c r="B2" s="182" t="s">
        <v>85</v>
      </c>
      <c r="C2" s="182"/>
      <c r="D2" s="183"/>
    </row>
    <row r="3" spans="1:119" ht="18.75" customHeight="1" thickBot="1" x14ac:dyDescent="0.2">
      <c r="A3" s="181"/>
      <c r="B3" s="380" t="s">
        <v>86</v>
      </c>
      <c r="C3" s="381"/>
      <c r="D3" s="381"/>
      <c r="E3" s="382"/>
      <c r="F3" s="382"/>
      <c r="G3" s="382"/>
      <c r="H3" s="382"/>
      <c r="I3" s="382"/>
      <c r="J3" s="382"/>
      <c r="K3" s="382"/>
      <c r="L3" s="382" t="s">
        <v>87</v>
      </c>
      <c r="M3" s="382"/>
      <c r="N3" s="382"/>
      <c r="O3" s="382"/>
      <c r="P3" s="382"/>
      <c r="Q3" s="382"/>
      <c r="R3" s="389"/>
      <c r="S3" s="389"/>
      <c r="T3" s="389"/>
      <c r="U3" s="389"/>
      <c r="V3" s="390"/>
      <c r="W3" s="364" t="s">
        <v>88</v>
      </c>
      <c r="X3" s="365"/>
      <c r="Y3" s="365"/>
      <c r="Z3" s="365"/>
      <c r="AA3" s="365"/>
      <c r="AB3" s="381"/>
      <c r="AC3" s="389" t="s">
        <v>89</v>
      </c>
      <c r="AD3" s="365"/>
      <c r="AE3" s="365"/>
      <c r="AF3" s="365"/>
      <c r="AG3" s="365"/>
      <c r="AH3" s="365"/>
      <c r="AI3" s="365"/>
      <c r="AJ3" s="365"/>
      <c r="AK3" s="365"/>
      <c r="AL3" s="366"/>
      <c r="AM3" s="364" t="s">
        <v>90</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91</v>
      </c>
      <c r="BO3" s="365"/>
      <c r="BP3" s="365"/>
      <c r="BQ3" s="365"/>
      <c r="BR3" s="365"/>
      <c r="BS3" s="365"/>
      <c r="BT3" s="365"/>
      <c r="BU3" s="366"/>
      <c r="BV3" s="364" t="s">
        <v>92</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93</v>
      </c>
      <c r="CU3" s="365"/>
      <c r="CV3" s="365"/>
      <c r="CW3" s="365"/>
      <c r="CX3" s="365"/>
      <c r="CY3" s="365"/>
      <c r="CZ3" s="365"/>
      <c r="DA3" s="366"/>
      <c r="DB3" s="364" t="s">
        <v>94</v>
      </c>
      <c r="DC3" s="365"/>
      <c r="DD3" s="365"/>
      <c r="DE3" s="365"/>
      <c r="DF3" s="365"/>
      <c r="DG3" s="365"/>
      <c r="DH3" s="365"/>
      <c r="DI3" s="366"/>
    </row>
    <row r="4" spans="1:119" ht="18.75" customHeight="1" x14ac:dyDescent="0.15">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95</v>
      </c>
      <c r="AZ4" s="368"/>
      <c r="BA4" s="368"/>
      <c r="BB4" s="368"/>
      <c r="BC4" s="368"/>
      <c r="BD4" s="368"/>
      <c r="BE4" s="368"/>
      <c r="BF4" s="368"/>
      <c r="BG4" s="368"/>
      <c r="BH4" s="368"/>
      <c r="BI4" s="368"/>
      <c r="BJ4" s="368"/>
      <c r="BK4" s="368"/>
      <c r="BL4" s="368"/>
      <c r="BM4" s="369"/>
      <c r="BN4" s="370">
        <v>6496371</v>
      </c>
      <c r="BO4" s="371"/>
      <c r="BP4" s="371"/>
      <c r="BQ4" s="371"/>
      <c r="BR4" s="371"/>
      <c r="BS4" s="371"/>
      <c r="BT4" s="371"/>
      <c r="BU4" s="372"/>
      <c r="BV4" s="370">
        <v>6635577</v>
      </c>
      <c r="BW4" s="371"/>
      <c r="BX4" s="371"/>
      <c r="BY4" s="371"/>
      <c r="BZ4" s="371"/>
      <c r="CA4" s="371"/>
      <c r="CB4" s="371"/>
      <c r="CC4" s="372"/>
      <c r="CD4" s="373" t="s">
        <v>96</v>
      </c>
      <c r="CE4" s="374"/>
      <c r="CF4" s="374"/>
      <c r="CG4" s="374"/>
      <c r="CH4" s="374"/>
      <c r="CI4" s="374"/>
      <c r="CJ4" s="374"/>
      <c r="CK4" s="374"/>
      <c r="CL4" s="374"/>
      <c r="CM4" s="374"/>
      <c r="CN4" s="374"/>
      <c r="CO4" s="374"/>
      <c r="CP4" s="374"/>
      <c r="CQ4" s="374"/>
      <c r="CR4" s="374"/>
      <c r="CS4" s="375"/>
      <c r="CT4" s="376">
        <v>7.6</v>
      </c>
      <c r="CU4" s="377"/>
      <c r="CV4" s="377"/>
      <c r="CW4" s="377"/>
      <c r="CX4" s="377"/>
      <c r="CY4" s="377"/>
      <c r="CZ4" s="377"/>
      <c r="DA4" s="378"/>
      <c r="DB4" s="376">
        <v>6.9</v>
      </c>
      <c r="DC4" s="377"/>
      <c r="DD4" s="377"/>
      <c r="DE4" s="377"/>
      <c r="DF4" s="377"/>
      <c r="DG4" s="377"/>
      <c r="DH4" s="377"/>
      <c r="DI4" s="378"/>
    </row>
    <row r="5" spans="1:119" ht="18.75" customHeight="1" x14ac:dyDescent="0.15">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97</v>
      </c>
      <c r="AN5" s="437"/>
      <c r="AO5" s="437"/>
      <c r="AP5" s="437"/>
      <c r="AQ5" s="437"/>
      <c r="AR5" s="437"/>
      <c r="AS5" s="437"/>
      <c r="AT5" s="438"/>
      <c r="AU5" s="439" t="s">
        <v>98</v>
      </c>
      <c r="AV5" s="440"/>
      <c r="AW5" s="440"/>
      <c r="AX5" s="440"/>
      <c r="AY5" s="441" t="s">
        <v>99</v>
      </c>
      <c r="AZ5" s="442"/>
      <c r="BA5" s="442"/>
      <c r="BB5" s="442"/>
      <c r="BC5" s="442"/>
      <c r="BD5" s="442"/>
      <c r="BE5" s="442"/>
      <c r="BF5" s="442"/>
      <c r="BG5" s="442"/>
      <c r="BH5" s="442"/>
      <c r="BI5" s="442"/>
      <c r="BJ5" s="442"/>
      <c r="BK5" s="442"/>
      <c r="BL5" s="442"/>
      <c r="BM5" s="443"/>
      <c r="BN5" s="407">
        <v>6191635</v>
      </c>
      <c r="BO5" s="408"/>
      <c r="BP5" s="408"/>
      <c r="BQ5" s="408"/>
      <c r="BR5" s="408"/>
      <c r="BS5" s="408"/>
      <c r="BT5" s="408"/>
      <c r="BU5" s="409"/>
      <c r="BV5" s="407">
        <v>6343471</v>
      </c>
      <c r="BW5" s="408"/>
      <c r="BX5" s="408"/>
      <c r="BY5" s="408"/>
      <c r="BZ5" s="408"/>
      <c r="CA5" s="408"/>
      <c r="CB5" s="408"/>
      <c r="CC5" s="409"/>
      <c r="CD5" s="410" t="s">
        <v>100</v>
      </c>
      <c r="CE5" s="411"/>
      <c r="CF5" s="411"/>
      <c r="CG5" s="411"/>
      <c r="CH5" s="411"/>
      <c r="CI5" s="411"/>
      <c r="CJ5" s="411"/>
      <c r="CK5" s="411"/>
      <c r="CL5" s="411"/>
      <c r="CM5" s="411"/>
      <c r="CN5" s="411"/>
      <c r="CO5" s="411"/>
      <c r="CP5" s="411"/>
      <c r="CQ5" s="411"/>
      <c r="CR5" s="411"/>
      <c r="CS5" s="412"/>
      <c r="CT5" s="404">
        <v>87.8</v>
      </c>
      <c r="CU5" s="405"/>
      <c r="CV5" s="405"/>
      <c r="CW5" s="405"/>
      <c r="CX5" s="405"/>
      <c r="CY5" s="405"/>
      <c r="CZ5" s="405"/>
      <c r="DA5" s="406"/>
      <c r="DB5" s="404">
        <v>85.1</v>
      </c>
      <c r="DC5" s="405"/>
      <c r="DD5" s="405"/>
      <c r="DE5" s="405"/>
      <c r="DF5" s="405"/>
      <c r="DG5" s="405"/>
      <c r="DH5" s="405"/>
      <c r="DI5" s="406"/>
    </row>
    <row r="6" spans="1:119" ht="18.75" customHeight="1" x14ac:dyDescent="0.15">
      <c r="A6" s="181"/>
      <c r="B6" s="413" t="s">
        <v>101</v>
      </c>
      <c r="C6" s="414"/>
      <c r="D6" s="414"/>
      <c r="E6" s="415"/>
      <c r="F6" s="415"/>
      <c r="G6" s="415"/>
      <c r="H6" s="415"/>
      <c r="I6" s="415"/>
      <c r="J6" s="415"/>
      <c r="K6" s="415"/>
      <c r="L6" s="415" t="s">
        <v>102</v>
      </c>
      <c r="M6" s="415"/>
      <c r="N6" s="415"/>
      <c r="O6" s="415"/>
      <c r="P6" s="415"/>
      <c r="Q6" s="415"/>
      <c r="R6" s="419"/>
      <c r="S6" s="419"/>
      <c r="T6" s="419"/>
      <c r="U6" s="419"/>
      <c r="V6" s="420"/>
      <c r="W6" s="423" t="s">
        <v>103</v>
      </c>
      <c r="X6" s="424"/>
      <c r="Y6" s="424"/>
      <c r="Z6" s="424"/>
      <c r="AA6" s="424"/>
      <c r="AB6" s="414"/>
      <c r="AC6" s="427" t="s">
        <v>104</v>
      </c>
      <c r="AD6" s="428"/>
      <c r="AE6" s="428"/>
      <c r="AF6" s="428"/>
      <c r="AG6" s="428"/>
      <c r="AH6" s="428"/>
      <c r="AI6" s="428"/>
      <c r="AJ6" s="428"/>
      <c r="AK6" s="428"/>
      <c r="AL6" s="429"/>
      <c r="AM6" s="436" t="s">
        <v>105</v>
      </c>
      <c r="AN6" s="437"/>
      <c r="AO6" s="437"/>
      <c r="AP6" s="437"/>
      <c r="AQ6" s="437"/>
      <c r="AR6" s="437"/>
      <c r="AS6" s="437"/>
      <c r="AT6" s="438"/>
      <c r="AU6" s="439" t="s">
        <v>106</v>
      </c>
      <c r="AV6" s="440"/>
      <c r="AW6" s="440"/>
      <c r="AX6" s="440"/>
      <c r="AY6" s="441" t="s">
        <v>107</v>
      </c>
      <c r="AZ6" s="442"/>
      <c r="BA6" s="442"/>
      <c r="BB6" s="442"/>
      <c r="BC6" s="442"/>
      <c r="BD6" s="442"/>
      <c r="BE6" s="442"/>
      <c r="BF6" s="442"/>
      <c r="BG6" s="442"/>
      <c r="BH6" s="442"/>
      <c r="BI6" s="442"/>
      <c r="BJ6" s="442"/>
      <c r="BK6" s="442"/>
      <c r="BL6" s="442"/>
      <c r="BM6" s="443"/>
      <c r="BN6" s="407">
        <v>304736</v>
      </c>
      <c r="BO6" s="408"/>
      <c r="BP6" s="408"/>
      <c r="BQ6" s="408"/>
      <c r="BR6" s="408"/>
      <c r="BS6" s="408"/>
      <c r="BT6" s="408"/>
      <c r="BU6" s="409"/>
      <c r="BV6" s="407">
        <v>292106</v>
      </c>
      <c r="BW6" s="408"/>
      <c r="BX6" s="408"/>
      <c r="BY6" s="408"/>
      <c r="BZ6" s="408"/>
      <c r="CA6" s="408"/>
      <c r="CB6" s="408"/>
      <c r="CC6" s="409"/>
      <c r="CD6" s="410" t="s">
        <v>108</v>
      </c>
      <c r="CE6" s="411"/>
      <c r="CF6" s="411"/>
      <c r="CG6" s="411"/>
      <c r="CH6" s="411"/>
      <c r="CI6" s="411"/>
      <c r="CJ6" s="411"/>
      <c r="CK6" s="411"/>
      <c r="CL6" s="411"/>
      <c r="CM6" s="411"/>
      <c r="CN6" s="411"/>
      <c r="CO6" s="411"/>
      <c r="CP6" s="411"/>
      <c r="CQ6" s="411"/>
      <c r="CR6" s="411"/>
      <c r="CS6" s="412"/>
      <c r="CT6" s="444">
        <v>88.9</v>
      </c>
      <c r="CU6" s="445"/>
      <c r="CV6" s="445"/>
      <c r="CW6" s="445"/>
      <c r="CX6" s="445"/>
      <c r="CY6" s="445"/>
      <c r="CZ6" s="445"/>
      <c r="DA6" s="446"/>
      <c r="DB6" s="444">
        <v>88.9</v>
      </c>
      <c r="DC6" s="445"/>
      <c r="DD6" s="445"/>
      <c r="DE6" s="445"/>
      <c r="DF6" s="445"/>
      <c r="DG6" s="445"/>
      <c r="DH6" s="445"/>
      <c r="DI6" s="446"/>
    </row>
    <row r="7" spans="1:119" ht="18.75" customHeight="1" x14ac:dyDescent="0.15">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109</v>
      </c>
      <c r="AN7" s="437"/>
      <c r="AO7" s="437"/>
      <c r="AP7" s="437"/>
      <c r="AQ7" s="437"/>
      <c r="AR7" s="437"/>
      <c r="AS7" s="437"/>
      <c r="AT7" s="438"/>
      <c r="AU7" s="439" t="s">
        <v>110</v>
      </c>
      <c r="AV7" s="440"/>
      <c r="AW7" s="440"/>
      <c r="AX7" s="440"/>
      <c r="AY7" s="441" t="s">
        <v>111</v>
      </c>
      <c r="AZ7" s="442"/>
      <c r="BA7" s="442"/>
      <c r="BB7" s="442"/>
      <c r="BC7" s="442"/>
      <c r="BD7" s="442"/>
      <c r="BE7" s="442"/>
      <c r="BF7" s="442"/>
      <c r="BG7" s="442"/>
      <c r="BH7" s="442"/>
      <c r="BI7" s="442"/>
      <c r="BJ7" s="442"/>
      <c r="BK7" s="442"/>
      <c r="BL7" s="442"/>
      <c r="BM7" s="443"/>
      <c r="BN7" s="407">
        <v>1721</v>
      </c>
      <c r="BO7" s="408"/>
      <c r="BP7" s="408"/>
      <c r="BQ7" s="408"/>
      <c r="BR7" s="408"/>
      <c r="BS7" s="408"/>
      <c r="BT7" s="408"/>
      <c r="BU7" s="409"/>
      <c r="BV7" s="407">
        <v>9181</v>
      </c>
      <c r="BW7" s="408"/>
      <c r="BX7" s="408"/>
      <c r="BY7" s="408"/>
      <c r="BZ7" s="408"/>
      <c r="CA7" s="408"/>
      <c r="CB7" s="408"/>
      <c r="CC7" s="409"/>
      <c r="CD7" s="410" t="s">
        <v>112</v>
      </c>
      <c r="CE7" s="411"/>
      <c r="CF7" s="411"/>
      <c r="CG7" s="411"/>
      <c r="CH7" s="411"/>
      <c r="CI7" s="411"/>
      <c r="CJ7" s="411"/>
      <c r="CK7" s="411"/>
      <c r="CL7" s="411"/>
      <c r="CM7" s="411"/>
      <c r="CN7" s="411"/>
      <c r="CO7" s="411"/>
      <c r="CP7" s="411"/>
      <c r="CQ7" s="411"/>
      <c r="CR7" s="411"/>
      <c r="CS7" s="412"/>
      <c r="CT7" s="407">
        <v>3999746</v>
      </c>
      <c r="CU7" s="408"/>
      <c r="CV7" s="408"/>
      <c r="CW7" s="408"/>
      <c r="CX7" s="408"/>
      <c r="CY7" s="408"/>
      <c r="CZ7" s="408"/>
      <c r="DA7" s="409"/>
      <c r="DB7" s="407">
        <v>4094242</v>
      </c>
      <c r="DC7" s="408"/>
      <c r="DD7" s="408"/>
      <c r="DE7" s="408"/>
      <c r="DF7" s="408"/>
      <c r="DG7" s="408"/>
      <c r="DH7" s="408"/>
      <c r="DI7" s="409"/>
    </row>
    <row r="8" spans="1:119" ht="18.75" customHeight="1" thickBot="1" x14ac:dyDescent="0.2">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113</v>
      </c>
      <c r="AN8" s="437"/>
      <c r="AO8" s="437"/>
      <c r="AP8" s="437"/>
      <c r="AQ8" s="437"/>
      <c r="AR8" s="437"/>
      <c r="AS8" s="437"/>
      <c r="AT8" s="438"/>
      <c r="AU8" s="439" t="s">
        <v>114</v>
      </c>
      <c r="AV8" s="440"/>
      <c r="AW8" s="440"/>
      <c r="AX8" s="440"/>
      <c r="AY8" s="441" t="s">
        <v>115</v>
      </c>
      <c r="AZ8" s="442"/>
      <c r="BA8" s="442"/>
      <c r="BB8" s="442"/>
      <c r="BC8" s="442"/>
      <c r="BD8" s="442"/>
      <c r="BE8" s="442"/>
      <c r="BF8" s="442"/>
      <c r="BG8" s="442"/>
      <c r="BH8" s="442"/>
      <c r="BI8" s="442"/>
      <c r="BJ8" s="442"/>
      <c r="BK8" s="442"/>
      <c r="BL8" s="442"/>
      <c r="BM8" s="443"/>
      <c r="BN8" s="407">
        <v>303015</v>
      </c>
      <c r="BO8" s="408"/>
      <c r="BP8" s="408"/>
      <c r="BQ8" s="408"/>
      <c r="BR8" s="408"/>
      <c r="BS8" s="408"/>
      <c r="BT8" s="408"/>
      <c r="BU8" s="409"/>
      <c r="BV8" s="407">
        <v>282925</v>
      </c>
      <c r="BW8" s="408"/>
      <c r="BX8" s="408"/>
      <c r="BY8" s="408"/>
      <c r="BZ8" s="408"/>
      <c r="CA8" s="408"/>
      <c r="CB8" s="408"/>
      <c r="CC8" s="409"/>
      <c r="CD8" s="410" t="s">
        <v>116</v>
      </c>
      <c r="CE8" s="411"/>
      <c r="CF8" s="411"/>
      <c r="CG8" s="411"/>
      <c r="CH8" s="411"/>
      <c r="CI8" s="411"/>
      <c r="CJ8" s="411"/>
      <c r="CK8" s="411"/>
      <c r="CL8" s="411"/>
      <c r="CM8" s="411"/>
      <c r="CN8" s="411"/>
      <c r="CO8" s="411"/>
      <c r="CP8" s="411"/>
      <c r="CQ8" s="411"/>
      <c r="CR8" s="411"/>
      <c r="CS8" s="412"/>
      <c r="CT8" s="447">
        <v>0.36</v>
      </c>
      <c r="CU8" s="448"/>
      <c r="CV8" s="448"/>
      <c r="CW8" s="448"/>
      <c r="CX8" s="448"/>
      <c r="CY8" s="448"/>
      <c r="CZ8" s="448"/>
      <c r="DA8" s="449"/>
      <c r="DB8" s="447">
        <v>0.36</v>
      </c>
      <c r="DC8" s="448"/>
      <c r="DD8" s="448"/>
      <c r="DE8" s="448"/>
      <c r="DF8" s="448"/>
      <c r="DG8" s="448"/>
      <c r="DH8" s="448"/>
      <c r="DI8" s="449"/>
    </row>
    <row r="9" spans="1:119" ht="18.75" customHeight="1" thickBot="1" x14ac:dyDescent="0.2">
      <c r="A9" s="181"/>
      <c r="B9" s="401" t="s">
        <v>117</v>
      </c>
      <c r="C9" s="402"/>
      <c r="D9" s="402"/>
      <c r="E9" s="402"/>
      <c r="F9" s="402"/>
      <c r="G9" s="402"/>
      <c r="H9" s="402"/>
      <c r="I9" s="402"/>
      <c r="J9" s="402"/>
      <c r="K9" s="450"/>
      <c r="L9" s="451" t="s">
        <v>118</v>
      </c>
      <c r="M9" s="452"/>
      <c r="N9" s="452"/>
      <c r="O9" s="452"/>
      <c r="P9" s="452"/>
      <c r="Q9" s="453"/>
      <c r="R9" s="454">
        <v>13496</v>
      </c>
      <c r="S9" s="455"/>
      <c r="T9" s="455"/>
      <c r="U9" s="455"/>
      <c r="V9" s="456"/>
      <c r="W9" s="364" t="s">
        <v>119</v>
      </c>
      <c r="X9" s="365"/>
      <c r="Y9" s="365"/>
      <c r="Z9" s="365"/>
      <c r="AA9" s="365"/>
      <c r="AB9" s="365"/>
      <c r="AC9" s="365"/>
      <c r="AD9" s="365"/>
      <c r="AE9" s="365"/>
      <c r="AF9" s="365"/>
      <c r="AG9" s="365"/>
      <c r="AH9" s="365"/>
      <c r="AI9" s="365"/>
      <c r="AJ9" s="365"/>
      <c r="AK9" s="365"/>
      <c r="AL9" s="366"/>
      <c r="AM9" s="436" t="s">
        <v>120</v>
      </c>
      <c r="AN9" s="437"/>
      <c r="AO9" s="437"/>
      <c r="AP9" s="437"/>
      <c r="AQ9" s="437"/>
      <c r="AR9" s="437"/>
      <c r="AS9" s="437"/>
      <c r="AT9" s="438"/>
      <c r="AU9" s="439" t="s">
        <v>106</v>
      </c>
      <c r="AV9" s="440"/>
      <c r="AW9" s="440"/>
      <c r="AX9" s="440"/>
      <c r="AY9" s="441" t="s">
        <v>121</v>
      </c>
      <c r="AZ9" s="442"/>
      <c r="BA9" s="442"/>
      <c r="BB9" s="442"/>
      <c r="BC9" s="442"/>
      <c r="BD9" s="442"/>
      <c r="BE9" s="442"/>
      <c r="BF9" s="442"/>
      <c r="BG9" s="442"/>
      <c r="BH9" s="442"/>
      <c r="BI9" s="442"/>
      <c r="BJ9" s="442"/>
      <c r="BK9" s="442"/>
      <c r="BL9" s="442"/>
      <c r="BM9" s="443"/>
      <c r="BN9" s="407">
        <v>20090</v>
      </c>
      <c r="BO9" s="408"/>
      <c r="BP9" s="408"/>
      <c r="BQ9" s="408"/>
      <c r="BR9" s="408"/>
      <c r="BS9" s="408"/>
      <c r="BT9" s="408"/>
      <c r="BU9" s="409"/>
      <c r="BV9" s="407">
        <v>44618</v>
      </c>
      <c r="BW9" s="408"/>
      <c r="BX9" s="408"/>
      <c r="BY9" s="408"/>
      <c r="BZ9" s="408"/>
      <c r="CA9" s="408"/>
      <c r="CB9" s="408"/>
      <c r="CC9" s="409"/>
      <c r="CD9" s="410" t="s">
        <v>122</v>
      </c>
      <c r="CE9" s="411"/>
      <c r="CF9" s="411"/>
      <c r="CG9" s="411"/>
      <c r="CH9" s="411"/>
      <c r="CI9" s="411"/>
      <c r="CJ9" s="411"/>
      <c r="CK9" s="411"/>
      <c r="CL9" s="411"/>
      <c r="CM9" s="411"/>
      <c r="CN9" s="411"/>
      <c r="CO9" s="411"/>
      <c r="CP9" s="411"/>
      <c r="CQ9" s="411"/>
      <c r="CR9" s="411"/>
      <c r="CS9" s="412"/>
      <c r="CT9" s="404">
        <v>14</v>
      </c>
      <c r="CU9" s="405"/>
      <c r="CV9" s="405"/>
      <c r="CW9" s="405"/>
      <c r="CX9" s="405"/>
      <c r="CY9" s="405"/>
      <c r="CZ9" s="405"/>
      <c r="DA9" s="406"/>
      <c r="DB9" s="404">
        <v>15.6</v>
      </c>
      <c r="DC9" s="405"/>
      <c r="DD9" s="405"/>
      <c r="DE9" s="405"/>
      <c r="DF9" s="405"/>
      <c r="DG9" s="405"/>
      <c r="DH9" s="405"/>
      <c r="DI9" s="406"/>
    </row>
    <row r="10" spans="1:119" ht="18.75" customHeight="1" thickBot="1" x14ac:dyDescent="0.2">
      <c r="A10" s="181"/>
      <c r="B10" s="401"/>
      <c r="C10" s="402"/>
      <c r="D10" s="402"/>
      <c r="E10" s="402"/>
      <c r="F10" s="402"/>
      <c r="G10" s="402"/>
      <c r="H10" s="402"/>
      <c r="I10" s="402"/>
      <c r="J10" s="402"/>
      <c r="K10" s="450"/>
      <c r="L10" s="457" t="s">
        <v>123</v>
      </c>
      <c r="M10" s="437"/>
      <c r="N10" s="437"/>
      <c r="O10" s="437"/>
      <c r="P10" s="437"/>
      <c r="Q10" s="438"/>
      <c r="R10" s="458">
        <v>14025</v>
      </c>
      <c r="S10" s="459"/>
      <c r="T10" s="459"/>
      <c r="U10" s="459"/>
      <c r="V10" s="460"/>
      <c r="W10" s="395"/>
      <c r="X10" s="396"/>
      <c r="Y10" s="396"/>
      <c r="Z10" s="396"/>
      <c r="AA10" s="396"/>
      <c r="AB10" s="396"/>
      <c r="AC10" s="396"/>
      <c r="AD10" s="396"/>
      <c r="AE10" s="396"/>
      <c r="AF10" s="396"/>
      <c r="AG10" s="396"/>
      <c r="AH10" s="396"/>
      <c r="AI10" s="396"/>
      <c r="AJ10" s="396"/>
      <c r="AK10" s="396"/>
      <c r="AL10" s="399"/>
      <c r="AM10" s="436" t="s">
        <v>124</v>
      </c>
      <c r="AN10" s="437"/>
      <c r="AO10" s="437"/>
      <c r="AP10" s="437"/>
      <c r="AQ10" s="437"/>
      <c r="AR10" s="437"/>
      <c r="AS10" s="437"/>
      <c r="AT10" s="438"/>
      <c r="AU10" s="439" t="s">
        <v>110</v>
      </c>
      <c r="AV10" s="440"/>
      <c r="AW10" s="440"/>
      <c r="AX10" s="440"/>
      <c r="AY10" s="441" t="s">
        <v>125</v>
      </c>
      <c r="AZ10" s="442"/>
      <c r="BA10" s="442"/>
      <c r="BB10" s="442"/>
      <c r="BC10" s="442"/>
      <c r="BD10" s="442"/>
      <c r="BE10" s="442"/>
      <c r="BF10" s="442"/>
      <c r="BG10" s="442"/>
      <c r="BH10" s="442"/>
      <c r="BI10" s="442"/>
      <c r="BJ10" s="442"/>
      <c r="BK10" s="442"/>
      <c r="BL10" s="442"/>
      <c r="BM10" s="443"/>
      <c r="BN10" s="407">
        <v>250221</v>
      </c>
      <c r="BO10" s="408"/>
      <c r="BP10" s="408"/>
      <c r="BQ10" s="408"/>
      <c r="BR10" s="408"/>
      <c r="BS10" s="408"/>
      <c r="BT10" s="408"/>
      <c r="BU10" s="409"/>
      <c r="BV10" s="407">
        <v>170281</v>
      </c>
      <c r="BW10" s="408"/>
      <c r="BX10" s="408"/>
      <c r="BY10" s="408"/>
      <c r="BZ10" s="408"/>
      <c r="CA10" s="408"/>
      <c r="CB10" s="408"/>
      <c r="CC10" s="409"/>
      <c r="CD10" s="184" t="s">
        <v>126</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401"/>
      <c r="C11" s="402"/>
      <c r="D11" s="402"/>
      <c r="E11" s="402"/>
      <c r="F11" s="402"/>
      <c r="G11" s="402"/>
      <c r="H11" s="402"/>
      <c r="I11" s="402"/>
      <c r="J11" s="402"/>
      <c r="K11" s="450"/>
      <c r="L11" s="461" t="s">
        <v>127</v>
      </c>
      <c r="M11" s="462"/>
      <c r="N11" s="462"/>
      <c r="O11" s="462"/>
      <c r="P11" s="462"/>
      <c r="Q11" s="463"/>
      <c r="R11" s="464" t="s">
        <v>128</v>
      </c>
      <c r="S11" s="465"/>
      <c r="T11" s="465"/>
      <c r="U11" s="465"/>
      <c r="V11" s="466"/>
      <c r="W11" s="395"/>
      <c r="X11" s="396"/>
      <c r="Y11" s="396"/>
      <c r="Z11" s="396"/>
      <c r="AA11" s="396"/>
      <c r="AB11" s="396"/>
      <c r="AC11" s="396"/>
      <c r="AD11" s="396"/>
      <c r="AE11" s="396"/>
      <c r="AF11" s="396"/>
      <c r="AG11" s="396"/>
      <c r="AH11" s="396"/>
      <c r="AI11" s="396"/>
      <c r="AJ11" s="396"/>
      <c r="AK11" s="396"/>
      <c r="AL11" s="399"/>
      <c r="AM11" s="436" t="s">
        <v>129</v>
      </c>
      <c r="AN11" s="437"/>
      <c r="AO11" s="437"/>
      <c r="AP11" s="437"/>
      <c r="AQ11" s="437"/>
      <c r="AR11" s="437"/>
      <c r="AS11" s="437"/>
      <c r="AT11" s="438"/>
      <c r="AU11" s="439" t="s">
        <v>98</v>
      </c>
      <c r="AV11" s="440"/>
      <c r="AW11" s="440"/>
      <c r="AX11" s="440"/>
      <c r="AY11" s="441" t="s">
        <v>130</v>
      </c>
      <c r="AZ11" s="442"/>
      <c r="BA11" s="442"/>
      <c r="BB11" s="442"/>
      <c r="BC11" s="442"/>
      <c r="BD11" s="442"/>
      <c r="BE11" s="442"/>
      <c r="BF11" s="442"/>
      <c r="BG11" s="442"/>
      <c r="BH11" s="442"/>
      <c r="BI11" s="442"/>
      <c r="BJ11" s="442"/>
      <c r="BK11" s="442"/>
      <c r="BL11" s="442"/>
      <c r="BM11" s="443"/>
      <c r="BN11" s="407">
        <v>0</v>
      </c>
      <c r="BO11" s="408"/>
      <c r="BP11" s="408"/>
      <c r="BQ11" s="408"/>
      <c r="BR11" s="408"/>
      <c r="BS11" s="408"/>
      <c r="BT11" s="408"/>
      <c r="BU11" s="409"/>
      <c r="BV11" s="407">
        <v>0</v>
      </c>
      <c r="BW11" s="408"/>
      <c r="BX11" s="408"/>
      <c r="BY11" s="408"/>
      <c r="BZ11" s="408"/>
      <c r="CA11" s="408"/>
      <c r="CB11" s="408"/>
      <c r="CC11" s="409"/>
      <c r="CD11" s="410" t="s">
        <v>131</v>
      </c>
      <c r="CE11" s="411"/>
      <c r="CF11" s="411"/>
      <c r="CG11" s="411"/>
      <c r="CH11" s="411"/>
      <c r="CI11" s="411"/>
      <c r="CJ11" s="411"/>
      <c r="CK11" s="411"/>
      <c r="CL11" s="411"/>
      <c r="CM11" s="411"/>
      <c r="CN11" s="411"/>
      <c r="CO11" s="411"/>
      <c r="CP11" s="411"/>
      <c r="CQ11" s="411"/>
      <c r="CR11" s="411"/>
      <c r="CS11" s="412"/>
      <c r="CT11" s="447" t="s">
        <v>132</v>
      </c>
      <c r="CU11" s="448"/>
      <c r="CV11" s="448"/>
      <c r="CW11" s="448"/>
      <c r="CX11" s="448"/>
      <c r="CY11" s="448"/>
      <c r="CZ11" s="448"/>
      <c r="DA11" s="449"/>
      <c r="DB11" s="447" t="s">
        <v>133</v>
      </c>
      <c r="DC11" s="448"/>
      <c r="DD11" s="448"/>
      <c r="DE11" s="448"/>
      <c r="DF11" s="448"/>
      <c r="DG11" s="448"/>
      <c r="DH11" s="448"/>
      <c r="DI11" s="449"/>
    </row>
    <row r="12" spans="1:119" ht="18.75" customHeight="1" x14ac:dyDescent="0.15">
      <c r="A12" s="181"/>
      <c r="B12" s="467" t="s">
        <v>134</v>
      </c>
      <c r="C12" s="468"/>
      <c r="D12" s="468"/>
      <c r="E12" s="468"/>
      <c r="F12" s="468"/>
      <c r="G12" s="468"/>
      <c r="H12" s="468"/>
      <c r="I12" s="468"/>
      <c r="J12" s="468"/>
      <c r="K12" s="469"/>
      <c r="L12" s="476" t="s">
        <v>135</v>
      </c>
      <c r="M12" s="477"/>
      <c r="N12" s="477"/>
      <c r="O12" s="477"/>
      <c r="P12" s="477"/>
      <c r="Q12" s="478"/>
      <c r="R12" s="479">
        <v>12909</v>
      </c>
      <c r="S12" s="480"/>
      <c r="T12" s="480"/>
      <c r="U12" s="480"/>
      <c r="V12" s="481"/>
      <c r="W12" s="482" t="s">
        <v>1</v>
      </c>
      <c r="X12" s="440"/>
      <c r="Y12" s="440"/>
      <c r="Z12" s="440"/>
      <c r="AA12" s="440"/>
      <c r="AB12" s="483"/>
      <c r="AC12" s="484" t="s">
        <v>136</v>
      </c>
      <c r="AD12" s="485"/>
      <c r="AE12" s="485"/>
      <c r="AF12" s="485"/>
      <c r="AG12" s="486"/>
      <c r="AH12" s="484" t="s">
        <v>137</v>
      </c>
      <c r="AI12" s="485"/>
      <c r="AJ12" s="485"/>
      <c r="AK12" s="485"/>
      <c r="AL12" s="487"/>
      <c r="AM12" s="436" t="s">
        <v>138</v>
      </c>
      <c r="AN12" s="437"/>
      <c r="AO12" s="437"/>
      <c r="AP12" s="437"/>
      <c r="AQ12" s="437"/>
      <c r="AR12" s="437"/>
      <c r="AS12" s="437"/>
      <c r="AT12" s="438"/>
      <c r="AU12" s="439" t="s">
        <v>139</v>
      </c>
      <c r="AV12" s="440"/>
      <c r="AW12" s="440"/>
      <c r="AX12" s="440"/>
      <c r="AY12" s="441" t="s">
        <v>140</v>
      </c>
      <c r="AZ12" s="442"/>
      <c r="BA12" s="442"/>
      <c r="BB12" s="442"/>
      <c r="BC12" s="442"/>
      <c r="BD12" s="442"/>
      <c r="BE12" s="442"/>
      <c r="BF12" s="442"/>
      <c r="BG12" s="442"/>
      <c r="BH12" s="442"/>
      <c r="BI12" s="442"/>
      <c r="BJ12" s="442"/>
      <c r="BK12" s="442"/>
      <c r="BL12" s="442"/>
      <c r="BM12" s="443"/>
      <c r="BN12" s="407">
        <v>0</v>
      </c>
      <c r="BO12" s="408"/>
      <c r="BP12" s="408"/>
      <c r="BQ12" s="408"/>
      <c r="BR12" s="408"/>
      <c r="BS12" s="408"/>
      <c r="BT12" s="408"/>
      <c r="BU12" s="409"/>
      <c r="BV12" s="407">
        <v>0</v>
      </c>
      <c r="BW12" s="408"/>
      <c r="BX12" s="408"/>
      <c r="BY12" s="408"/>
      <c r="BZ12" s="408"/>
      <c r="CA12" s="408"/>
      <c r="CB12" s="408"/>
      <c r="CC12" s="409"/>
      <c r="CD12" s="410" t="s">
        <v>141</v>
      </c>
      <c r="CE12" s="411"/>
      <c r="CF12" s="411"/>
      <c r="CG12" s="411"/>
      <c r="CH12" s="411"/>
      <c r="CI12" s="411"/>
      <c r="CJ12" s="411"/>
      <c r="CK12" s="411"/>
      <c r="CL12" s="411"/>
      <c r="CM12" s="411"/>
      <c r="CN12" s="411"/>
      <c r="CO12" s="411"/>
      <c r="CP12" s="411"/>
      <c r="CQ12" s="411"/>
      <c r="CR12" s="411"/>
      <c r="CS12" s="412"/>
      <c r="CT12" s="447" t="s">
        <v>142</v>
      </c>
      <c r="CU12" s="448"/>
      <c r="CV12" s="448"/>
      <c r="CW12" s="448"/>
      <c r="CX12" s="448"/>
      <c r="CY12" s="448"/>
      <c r="CZ12" s="448"/>
      <c r="DA12" s="449"/>
      <c r="DB12" s="447" t="s">
        <v>143</v>
      </c>
      <c r="DC12" s="448"/>
      <c r="DD12" s="448"/>
      <c r="DE12" s="448"/>
      <c r="DF12" s="448"/>
      <c r="DG12" s="448"/>
      <c r="DH12" s="448"/>
      <c r="DI12" s="449"/>
    </row>
    <row r="13" spans="1:119" ht="18.75" customHeight="1" x14ac:dyDescent="0.15">
      <c r="A13" s="181"/>
      <c r="B13" s="470"/>
      <c r="C13" s="471"/>
      <c r="D13" s="471"/>
      <c r="E13" s="471"/>
      <c r="F13" s="471"/>
      <c r="G13" s="471"/>
      <c r="H13" s="471"/>
      <c r="I13" s="471"/>
      <c r="J13" s="471"/>
      <c r="K13" s="472"/>
      <c r="L13" s="190"/>
      <c r="M13" s="498" t="s">
        <v>144</v>
      </c>
      <c r="N13" s="499"/>
      <c r="O13" s="499"/>
      <c r="P13" s="499"/>
      <c r="Q13" s="500"/>
      <c r="R13" s="491">
        <v>12829</v>
      </c>
      <c r="S13" s="492"/>
      <c r="T13" s="492"/>
      <c r="U13" s="492"/>
      <c r="V13" s="493"/>
      <c r="W13" s="423" t="s">
        <v>145</v>
      </c>
      <c r="X13" s="424"/>
      <c r="Y13" s="424"/>
      <c r="Z13" s="424"/>
      <c r="AA13" s="424"/>
      <c r="AB13" s="414"/>
      <c r="AC13" s="458">
        <v>534</v>
      </c>
      <c r="AD13" s="459"/>
      <c r="AE13" s="459"/>
      <c r="AF13" s="459"/>
      <c r="AG13" s="501"/>
      <c r="AH13" s="458">
        <v>563</v>
      </c>
      <c r="AI13" s="459"/>
      <c r="AJ13" s="459"/>
      <c r="AK13" s="459"/>
      <c r="AL13" s="460"/>
      <c r="AM13" s="436" t="s">
        <v>146</v>
      </c>
      <c r="AN13" s="437"/>
      <c r="AO13" s="437"/>
      <c r="AP13" s="437"/>
      <c r="AQ13" s="437"/>
      <c r="AR13" s="437"/>
      <c r="AS13" s="437"/>
      <c r="AT13" s="438"/>
      <c r="AU13" s="439" t="s">
        <v>147</v>
      </c>
      <c r="AV13" s="440"/>
      <c r="AW13" s="440"/>
      <c r="AX13" s="440"/>
      <c r="AY13" s="441" t="s">
        <v>148</v>
      </c>
      <c r="AZ13" s="442"/>
      <c r="BA13" s="442"/>
      <c r="BB13" s="442"/>
      <c r="BC13" s="442"/>
      <c r="BD13" s="442"/>
      <c r="BE13" s="442"/>
      <c r="BF13" s="442"/>
      <c r="BG13" s="442"/>
      <c r="BH13" s="442"/>
      <c r="BI13" s="442"/>
      <c r="BJ13" s="442"/>
      <c r="BK13" s="442"/>
      <c r="BL13" s="442"/>
      <c r="BM13" s="443"/>
      <c r="BN13" s="407">
        <v>270311</v>
      </c>
      <c r="BO13" s="408"/>
      <c r="BP13" s="408"/>
      <c r="BQ13" s="408"/>
      <c r="BR13" s="408"/>
      <c r="BS13" s="408"/>
      <c r="BT13" s="408"/>
      <c r="BU13" s="409"/>
      <c r="BV13" s="407">
        <v>214899</v>
      </c>
      <c r="BW13" s="408"/>
      <c r="BX13" s="408"/>
      <c r="BY13" s="408"/>
      <c r="BZ13" s="408"/>
      <c r="CA13" s="408"/>
      <c r="CB13" s="408"/>
      <c r="CC13" s="409"/>
      <c r="CD13" s="410" t="s">
        <v>149</v>
      </c>
      <c r="CE13" s="411"/>
      <c r="CF13" s="411"/>
      <c r="CG13" s="411"/>
      <c r="CH13" s="411"/>
      <c r="CI13" s="411"/>
      <c r="CJ13" s="411"/>
      <c r="CK13" s="411"/>
      <c r="CL13" s="411"/>
      <c r="CM13" s="411"/>
      <c r="CN13" s="411"/>
      <c r="CO13" s="411"/>
      <c r="CP13" s="411"/>
      <c r="CQ13" s="411"/>
      <c r="CR13" s="411"/>
      <c r="CS13" s="412"/>
      <c r="CT13" s="404">
        <v>10.9</v>
      </c>
      <c r="CU13" s="405"/>
      <c r="CV13" s="405"/>
      <c r="CW13" s="405"/>
      <c r="CX13" s="405"/>
      <c r="CY13" s="405"/>
      <c r="CZ13" s="405"/>
      <c r="DA13" s="406"/>
      <c r="DB13" s="404">
        <v>11.2</v>
      </c>
      <c r="DC13" s="405"/>
      <c r="DD13" s="405"/>
      <c r="DE13" s="405"/>
      <c r="DF13" s="405"/>
      <c r="DG13" s="405"/>
      <c r="DH13" s="405"/>
      <c r="DI13" s="406"/>
    </row>
    <row r="14" spans="1:119" ht="18.75" customHeight="1" thickBot="1" x14ac:dyDescent="0.2">
      <c r="A14" s="181"/>
      <c r="B14" s="470"/>
      <c r="C14" s="471"/>
      <c r="D14" s="471"/>
      <c r="E14" s="471"/>
      <c r="F14" s="471"/>
      <c r="G14" s="471"/>
      <c r="H14" s="471"/>
      <c r="I14" s="471"/>
      <c r="J14" s="471"/>
      <c r="K14" s="472"/>
      <c r="L14" s="488" t="s">
        <v>150</v>
      </c>
      <c r="M14" s="489"/>
      <c r="N14" s="489"/>
      <c r="O14" s="489"/>
      <c r="P14" s="489"/>
      <c r="Q14" s="490"/>
      <c r="R14" s="491">
        <v>13064</v>
      </c>
      <c r="S14" s="492"/>
      <c r="T14" s="492"/>
      <c r="U14" s="492"/>
      <c r="V14" s="493"/>
      <c r="W14" s="397"/>
      <c r="X14" s="398"/>
      <c r="Y14" s="398"/>
      <c r="Z14" s="398"/>
      <c r="AA14" s="398"/>
      <c r="AB14" s="387"/>
      <c r="AC14" s="494">
        <v>8.6</v>
      </c>
      <c r="AD14" s="495"/>
      <c r="AE14" s="495"/>
      <c r="AF14" s="495"/>
      <c r="AG14" s="496"/>
      <c r="AH14" s="494">
        <v>8.9</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151</v>
      </c>
      <c r="CE14" s="503"/>
      <c r="CF14" s="503"/>
      <c r="CG14" s="503"/>
      <c r="CH14" s="503"/>
      <c r="CI14" s="503"/>
      <c r="CJ14" s="503"/>
      <c r="CK14" s="503"/>
      <c r="CL14" s="503"/>
      <c r="CM14" s="503"/>
      <c r="CN14" s="503"/>
      <c r="CO14" s="503"/>
      <c r="CP14" s="503"/>
      <c r="CQ14" s="503"/>
      <c r="CR14" s="503"/>
      <c r="CS14" s="504"/>
      <c r="CT14" s="505" t="s">
        <v>143</v>
      </c>
      <c r="CU14" s="506"/>
      <c r="CV14" s="506"/>
      <c r="CW14" s="506"/>
      <c r="CX14" s="506"/>
      <c r="CY14" s="506"/>
      <c r="CZ14" s="506"/>
      <c r="DA14" s="507"/>
      <c r="DB14" s="505">
        <v>2.5</v>
      </c>
      <c r="DC14" s="506"/>
      <c r="DD14" s="506"/>
      <c r="DE14" s="506"/>
      <c r="DF14" s="506"/>
      <c r="DG14" s="506"/>
      <c r="DH14" s="506"/>
      <c r="DI14" s="507"/>
    </row>
    <row r="15" spans="1:119" ht="18.75" customHeight="1" x14ac:dyDescent="0.15">
      <c r="A15" s="181"/>
      <c r="B15" s="470"/>
      <c r="C15" s="471"/>
      <c r="D15" s="471"/>
      <c r="E15" s="471"/>
      <c r="F15" s="471"/>
      <c r="G15" s="471"/>
      <c r="H15" s="471"/>
      <c r="I15" s="471"/>
      <c r="J15" s="471"/>
      <c r="K15" s="472"/>
      <c r="L15" s="190"/>
      <c r="M15" s="498" t="s">
        <v>144</v>
      </c>
      <c r="N15" s="499"/>
      <c r="O15" s="499"/>
      <c r="P15" s="499"/>
      <c r="Q15" s="500"/>
      <c r="R15" s="491">
        <v>12995</v>
      </c>
      <c r="S15" s="492"/>
      <c r="T15" s="492"/>
      <c r="U15" s="492"/>
      <c r="V15" s="493"/>
      <c r="W15" s="423" t="s">
        <v>152</v>
      </c>
      <c r="X15" s="424"/>
      <c r="Y15" s="424"/>
      <c r="Z15" s="424"/>
      <c r="AA15" s="424"/>
      <c r="AB15" s="414"/>
      <c r="AC15" s="458">
        <v>1857</v>
      </c>
      <c r="AD15" s="459"/>
      <c r="AE15" s="459"/>
      <c r="AF15" s="459"/>
      <c r="AG15" s="501"/>
      <c r="AH15" s="458">
        <v>1961</v>
      </c>
      <c r="AI15" s="459"/>
      <c r="AJ15" s="459"/>
      <c r="AK15" s="459"/>
      <c r="AL15" s="460"/>
      <c r="AM15" s="436"/>
      <c r="AN15" s="437"/>
      <c r="AO15" s="437"/>
      <c r="AP15" s="437"/>
      <c r="AQ15" s="437"/>
      <c r="AR15" s="437"/>
      <c r="AS15" s="437"/>
      <c r="AT15" s="438"/>
      <c r="AU15" s="439"/>
      <c r="AV15" s="440"/>
      <c r="AW15" s="440"/>
      <c r="AX15" s="440"/>
      <c r="AY15" s="367" t="s">
        <v>153</v>
      </c>
      <c r="AZ15" s="368"/>
      <c r="BA15" s="368"/>
      <c r="BB15" s="368"/>
      <c r="BC15" s="368"/>
      <c r="BD15" s="368"/>
      <c r="BE15" s="368"/>
      <c r="BF15" s="368"/>
      <c r="BG15" s="368"/>
      <c r="BH15" s="368"/>
      <c r="BI15" s="368"/>
      <c r="BJ15" s="368"/>
      <c r="BK15" s="368"/>
      <c r="BL15" s="368"/>
      <c r="BM15" s="369"/>
      <c r="BN15" s="370">
        <v>1278258</v>
      </c>
      <c r="BO15" s="371"/>
      <c r="BP15" s="371"/>
      <c r="BQ15" s="371"/>
      <c r="BR15" s="371"/>
      <c r="BS15" s="371"/>
      <c r="BT15" s="371"/>
      <c r="BU15" s="372"/>
      <c r="BV15" s="370">
        <v>1246950</v>
      </c>
      <c r="BW15" s="371"/>
      <c r="BX15" s="371"/>
      <c r="BY15" s="371"/>
      <c r="BZ15" s="371"/>
      <c r="CA15" s="371"/>
      <c r="CB15" s="371"/>
      <c r="CC15" s="372"/>
      <c r="CD15" s="508" t="s">
        <v>154</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470"/>
      <c r="C16" s="471"/>
      <c r="D16" s="471"/>
      <c r="E16" s="471"/>
      <c r="F16" s="471"/>
      <c r="G16" s="471"/>
      <c r="H16" s="471"/>
      <c r="I16" s="471"/>
      <c r="J16" s="471"/>
      <c r="K16" s="472"/>
      <c r="L16" s="488" t="s">
        <v>155</v>
      </c>
      <c r="M16" s="511"/>
      <c r="N16" s="511"/>
      <c r="O16" s="511"/>
      <c r="P16" s="511"/>
      <c r="Q16" s="512"/>
      <c r="R16" s="513" t="s">
        <v>156</v>
      </c>
      <c r="S16" s="514"/>
      <c r="T16" s="514"/>
      <c r="U16" s="514"/>
      <c r="V16" s="515"/>
      <c r="W16" s="397"/>
      <c r="X16" s="398"/>
      <c r="Y16" s="398"/>
      <c r="Z16" s="398"/>
      <c r="AA16" s="398"/>
      <c r="AB16" s="387"/>
      <c r="AC16" s="494">
        <v>30</v>
      </c>
      <c r="AD16" s="495"/>
      <c r="AE16" s="495"/>
      <c r="AF16" s="495"/>
      <c r="AG16" s="496"/>
      <c r="AH16" s="494">
        <v>30.9</v>
      </c>
      <c r="AI16" s="495"/>
      <c r="AJ16" s="495"/>
      <c r="AK16" s="495"/>
      <c r="AL16" s="497"/>
      <c r="AM16" s="436"/>
      <c r="AN16" s="437"/>
      <c r="AO16" s="437"/>
      <c r="AP16" s="437"/>
      <c r="AQ16" s="437"/>
      <c r="AR16" s="437"/>
      <c r="AS16" s="437"/>
      <c r="AT16" s="438"/>
      <c r="AU16" s="439"/>
      <c r="AV16" s="440"/>
      <c r="AW16" s="440"/>
      <c r="AX16" s="440"/>
      <c r="AY16" s="441" t="s">
        <v>157</v>
      </c>
      <c r="AZ16" s="442"/>
      <c r="BA16" s="442"/>
      <c r="BB16" s="442"/>
      <c r="BC16" s="442"/>
      <c r="BD16" s="442"/>
      <c r="BE16" s="442"/>
      <c r="BF16" s="442"/>
      <c r="BG16" s="442"/>
      <c r="BH16" s="442"/>
      <c r="BI16" s="442"/>
      <c r="BJ16" s="442"/>
      <c r="BK16" s="442"/>
      <c r="BL16" s="442"/>
      <c r="BM16" s="443"/>
      <c r="BN16" s="407">
        <v>3661663</v>
      </c>
      <c r="BO16" s="408"/>
      <c r="BP16" s="408"/>
      <c r="BQ16" s="408"/>
      <c r="BR16" s="408"/>
      <c r="BS16" s="408"/>
      <c r="BT16" s="408"/>
      <c r="BU16" s="409"/>
      <c r="BV16" s="407">
        <v>3630618</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x14ac:dyDescent="0.2">
      <c r="A17" s="181"/>
      <c r="B17" s="473"/>
      <c r="C17" s="474"/>
      <c r="D17" s="474"/>
      <c r="E17" s="474"/>
      <c r="F17" s="474"/>
      <c r="G17" s="474"/>
      <c r="H17" s="474"/>
      <c r="I17" s="474"/>
      <c r="J17" s="474"/>
      <c r="K17" s="475"/>
      <c r="L17" s="195"/>
      <c r="M17" s="518" t="s">
        <v>158</v>
      </c>
      <c r="N17" s="519"/>
      <c r="O17" s="519"/>
      <c r="P17" s="519"/>
      <c r="Q17" s="520"/>
      <c r="R17" s="513" t="s">
        <v>159</v>
      </c>
      <c r="S17" s="514"/>
      <c r="T17" s="514"/>
      <c r="U17" s="514"/>
      <c r="V17" s="515"/>
      <c r="W17" s="423" t="s">
        <v>160</v>
      </c>
      <c r="X17" s="424"/>
      <c r="Y17" s="424"/>
      <c r="Z17" s="424"/>
      <c r="AA17" s="424"/>
      <c r="AB17" s="414"/>
      <c r="AC17" s="458">
        <v>3804</v>
      </c>
      <c r="AD17" s="459"/>
      <c r="AE17" s="459"/>
      <c r="AF17" s="459"/>
      <c r="AG17" s="501"/>
      <c r="AH17" s="458">
        <v>3818</v>
      </c>
      <c r="AI17" s="459"/>
      <c r="AJ17" s="459"/>
      <c r="AK17" s="459"/>
      <c r="AL17" s="460"/>
      <c r="AM17" s="436"/>
      <c r="AN17" s="437"/>
      <c r="AO17" s="437"/>
      <c r="AP17" s="437"/>
      <c r="AQ17" s="437"/>
      <c r="AR17" s="437"/>
      <c r="AS17" s="437"/>
      <c r="AT17" s="438"/>
      <c r="AU17" s="439"/>
      <c r="AV17" s="440"/>
      <c r="AW17" s="440"/>
      <c r="AX17" s="440"/>
      <c r="AY17" s="441" t="s">
        <v>161</v>
      </c>
      <c r="AZ17" s="442"/>
      <c r="BA17" s="442"/>
      <c r="BB17" s="442"/>
      <c r="BC17" s="442"/>
      <c r="BD17" s="442"/>
      <c r="BE17" s="442"/>
      <c r="BF17" s="442"/>
      <c r="BG17" s="442"/>
      <c r="BH17" s="442"/>
      <c r="BI17" s="442"/>
      <c r="BJ17" s="442"/>
      <c r="BK17" s="442"/>
      <c r="BL17" s="442"/>
      <c r="BM17" s="443"/>
      <c r="BN17" s="407">
        <v>1569390</v>
      </c>
      <c r="BO17" s="408"/>
      <c r="BP17" s="408"/>
      <c r="BQ17" s="408"/>
      <c r="BR17" s="408"/>
      <c r="BS17" s="408"/>
      <c r="BT17" s="408"/>
      <c r="BU17" s="409"/>
      <c r="BV17" s="407">
        <v>1534960</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
      <c r="A18" s="181"/>
      <c r="B18" s="532" t="s">
        <v>162</v>
      </c>
      <c r="C18" s="450"/>
      <c r="D18" s="450"/>
      <c r="E18" s="533"/>
      <c r="F18" s="533"/>
      <c r="G18" s="533"/>
      <c r="H18" s="533"/>
      <c r="I18" s="533"/>
      <c r="J18" s="533"/>
      <c r="K18" s="533"/>
      <c r="L18" s="534">
        <v>94</v>
      </c>
      <c r="M18" s="534"/>
      <c r="N18" s="534"/>
      <c r="O18" s="534"/>
      <c r="P18" s="534"/>
      <c r="Q18" s="534"/>
      <c r="R18" s="535"/>
      <c r="S18" s="535"/>
      <c r="T18" s="535"/>
      <c r="U18" s="535"/>
      <c r="V18" s="536"/>
      <c r="W18" s="425"/>
      <c r="X18" s="426"/>
      <c r="Y18" s="426"/>
      <c r="Z18" s="426"/>
      <c r="AA18" s="426"/>
      <c r="AB18" s="417"/>
      <c r="AC18" s="537">
        <v>61.4</v>
      </c>
      <c r="AD18" s="538"/>
      <c r="AE18" s="538"/>
      <c r="AF18" s="538"/>
      <c r="AG18" s="539"/>
      <c r="AH18" s="537">
        <v>60.2</v>
      </c>
      <c r="AI18" s="538"/>
      <c r="AJ18" s="538"/>
      <c r="AK18" s="538"/>
      <c r="AL18" s="540"/>
      <c r="AM18" s="436"/>
      <c r="AN18" s="437"/>
      <c r="AO18" s="437"/>
      <c r="AP18" s="437"/>
      <c r="AQ18" s="437"/>
      <c r="AR18" s="437"/>
      <c r="AS18" s="437"/>
      <c r="AT18" s="438"/>
      <c r="AU18" s="439"/>
      <c r="AV18" s="440"/>
      <c r="AW18" s="440"/>
      <c r="AX18" s="440"/>
      <c r="AY18" s="441" t="s">
        <v>163</v>
      </c>
      <c r="AZ18" s="442"/>
      <c r="BA18" s="442"/>
      <c r="BB18" s="442"/>
      <c r="BC18" s="442"/>
      <c r="BD18" s="442"/>
      <c r="BE18" s="442"/>
      <c r="BF18" s="442"/>
      <c r="BG18" s="442"/>
      <c r="BH18" s="442"/>
      <c r="BI18" s="442"/>
      <c r="BJ18" s="442"/>
      <c r="BK18" s="442"/>
      <c r="BL18" s="442"/>
      <c r="BM18" s="443"/>
      <c r="BN18" s="407">
        <v>3538979</v>
      </c>
      <c r="BO18" s="408"/>
      <c r="BP18" s="408"/>
      <c r="BQ18" s="408"/>
      <c r="BR18" s="408"/>
      <c r="BS18" s="408"/>
      <c r="BT18" s="408"/>
      <c r="BU18" s="409"/>
      <c r="BV18" s="407">
        <v>3534349</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
      <c r="A19" s="181"/>
      <c r="B19" s="532" t="s">
        <v>164</v>
      </c>
      <c r="C19" s="450"/>
      <c r="D19" s="450"/>
      <c r="E19" s="533"/>
      <c r="F19" s="533"/>
      <c r="G19" s="533"/>
      <c r="H19" s="533"/>
      <c r="I19" s="533"/>
      <c r="J19" s="533"/>
      <c r="K19" s="533"/>
      <c r="L19" s="541">
        <v>144</v>
      </c>
      <c r="M19" s="541"/>
      <c r="N19" s="541"/>
      <c r="O19" s="541"/>
      <c r="P19" s="541"/>
      <c r="Q19" s="541"/>
      <c r="R19" s="542"/>
      <c r="S19" s="542"/>
      <c r="T19" s="542"/>
      <c r="U19" s="542"/>
      <c r="V19" s="543"/>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165</v>
      </c>
      <c r="AZ19" s="442"/>
      <c r="BA19" s="442"/>
      <c r="BB19" s="442"/>
      <c r="BC19" s="442"/>
      <c r="BD19" s="442"/>
      <c r="BE19" s="442"/>
      <c r="BF19" s="442"/>
      <c r="BG19" s="442"/>
      <c r="BH19" s="442"/>
      <c r="BI19" s="442"/>
      <c r="BJ19" s="442"/>
      <c r="BK19" s="442"/>
      <c r="BL19" s="442"/>
      <c r="BM19" s="443"/>
      <c r="BN19" s="407">
        <v>4805423</v>
      </c>
      <c r="BO19" s="408"/>
      <c r="BP19" s="408"/>
      <c r="BQ19" s="408"/>
      <c r="BR19" s="408"/>
      <c r="BS19" s="408"/>
      <c r="BT19" s="408"/>
      <c r="BU19" s="409"/>
      <c r="BV19" s="407">
        <v>4714722</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
      <c r="A20" s="181"/>
      <c r="B20" s="532" t="s">
        <v>166</v>
      </c>
      <c r="C20" s="450"/>
      <c r="D20" s="450"/>
      <c r="E20" s="533"/>
      <c r="F20" s="533"/>
      <c r="G20" s="533"/>
      <c r="H20" s="533"/>
      <c r="I20" s="533"/>
      <c r="J20" s="533"/>
      <c r="K20" s="533"/>
      <c r="L20" s="541">
        <v>5862</v>
      </c>
      <c r="M20" s="541"/>
      <c r="N20" s="541"/>
      <c r="O20" s="541"/>
      <c r="P20" s="541"/>
      <c r="Q20" s="541"/>
      <c r="R20" s="542"/>
      <c r="S20" s="542"/>
      <c r="T20" s="542"/>
      <c r="U20" s="542"/>
      <c r="V20" s="543"/>
      <c r="W20" s="425"/>
      <c r="X20" s="426"/>
      <c r="Y20" s="426"/>
      <c r="Z20" s="426"/>
      <c r="AA20" s="426"/>
      <c r="AB20" s="426"/>
      <c r="AC20" s="544"/>
      <c r="AD20" s="544"/>
      <c r="AE20" s="544"/>
      <c r="AF20" s="544"/>
      <c r="AG20" s="544"/>
      <c r="AH20" s="544"/>
      <c r="AI20" s="544"/>
      <c r="AJ20" s="544"/>
      <c r="AK20" s="544"/>
      <c r="AL20" s="545"/>
      <c r="AM20" s="546"/>
      <c r="AN20" s="462"/>
      <c r="AO20" s="462"/>
      <c r="AP20" s="462"/>
      <c r="AQ20" s="462"/>
      <c r="AR20" s="462"/>
      <c r="AS20" s="462"/>
      <c r="AT20" s="463"/>
      <c r="AU20" s="547"/>
      <c r="AV20" s="548"/>
      <c r="AW20" s="548"/>
      <c r="AX20" s="549"/>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
      <c r="A21" s="181"/>
      <c r="B21" s="523" t="s">
        <v>167</v>
      </c>
      <c r="C21" s="524"/>
      <c r="D21" s="524"/>
      <c r="E21" s="524"/>
      <c r="F21" s="524"/>
      <c r="G21" s="524"/>
      <c r="H21" s="524"/>
      <c r="I21" s="524"/>
      <c r="J21" s="524"/>
      <c r="K21" s="524"/>
      <c r="L21" s="524"/>
      <c r="M21" s="524"/>
      <c r="N21" s="524"/>
      <c r="O21" s="524"/>
      <c r="P21" s="524"/>
      <c r="Q21" s="524"/>
      <c r="R21" s="524"/>
      <c r="S21" s="524"/>
      <c r="T21" s="524"/>
      <c r="U21" s="524"/>
      <c r="V21" s="524"/>
      <c r="W21" s="524"/>
      <c r="X21" s="524"/>
      <c r="Y21" s="524"/>
      <c r="Z21" s="524"/>
      <c r="AA21" s="524"/>
      <c r="AB21" s="524"/>
      <c r="AC21" s="524"/>
      <c r="AD21" s="524"/>
      <c r="AE21" s="524"/>
      <c r="AF21" s="524"/>
      <c r="AG21" s="524"/>
      <c r="AH21" s="524"/>
      <c r="AI21" s="524"/>
      <c r="AJ21" s="524"/>
      <c r="AK21" s="524"/>
      <c r="AL21" s="524"/>
      <c r="AM21" s="524"/>
      <c r="AN21" s="524"/>
      <c r="AO21" s="524"/>
      <c r="AP21" s="524"/>
      <c r="AQ21" s="524"/>
      <c r="AR21" s="524"/>
      <c r="AS21" s="524"/>
      <c r="AT21" s="524"/>
      <c r="AU21" s="524"/>
      <c r="AV21" s="524"/>
      <c r="AW21" s="524"/>
      <c r="AX21" s="525"/>
      <c r="AY21" s="526"/>
      <c r="AZ21" s="527"/>
      <c r="BA21" s="527"/>
      <c r="BB21" s="527"/>
      <c r="BC21" s="527"/>
      <c r="BD21" s="527"/>
      <c r="BE21" s="527"/>
      <c r="BF21" s="527"/>
      <c r="BG21" s="527"/>
      <c r="BH21" s="527"/>
      <c r="BI21" s="527"/>
      <c r="BJ21" s="527"/>
      <c r="BK21" s="527"/>
      <c r="BL21" s="527"/>
      <c r="BM21" s="528"/>
      <c r="BN21" s="529"/>
      <c r="BO21" s="530"/>
      <c r="BP21" s="530"/>
      <c r="BQ21" s="530"/>
      <c r="BR21" s="530"/>
      <c r="BS21" s="530"/>
      <c r="BT21" s="530"/>
      <c r="BU21" s="531"/>
      <c r="BV21" s="529"/>
      <c r="BW21" s="530"/>
      <c r="BX21" s="530"/>
      <c r="BY21" s="530"/>
      <c r="BZ21" s="530"/>
      <c r="CA21" s="530"/>
      <c r="CB21" s="530"/>
      <c r="CC21" s="531"/>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15">
      <c r="A22" s="181"/>
      <c r="B22" s="577" t="s">
        <v>168</v>
      </c>
      <c r="C22" s="551"/>
      <c r="D22" s="552"/>
      <c r="E22" s="419" t="s">
        <v>1</v>
      </c>
      <c r="F22" s="424"/>
      <c r="G22" s="424"/>
      <c r="H22" s="424"/>
      <c r="I22" s="424"/>
      <c r="J22" s="424"/>
      <c r="K22" s="414"/>
      <c r="L22" s="419" t="s">
        <v>169</v>
      </c>
      <c r="M22" s="424"/>
      <c r="N22" s="424"/>
      <c r="O22" s="424"/>
      <c r="P22" s="414"/>
      <c r="Q22" s="582" t="s">
        <v>170</v>
      </c>
      <c r="R22" s="583"/>
      <c r="S22" s="583"/>
      <c r="T22" s="583"/>
      <c r="U22" s="583"/>
      <c r="V22" s="584"/>
      <c r="W22" s="550" t="s">
        <v>171</v>
      </c>
      <c r="X22" s="551"/>
      <c r="Y22" s="552"/>
      <c r="Z22" s="419" t="s">
        <v>1</v>
      </c>
      <c r="AA22" s="424"/>
      <c r="AB22" s="424"/>
      <c r="AC22" s="424"/>
      <c r="AD22" s="424"/>
      <c r="AE22" s="424"/>
      <c r="AF22" s="424"/>
      <c r="AG22" s="414"/>
      <c r="AH22" s="588" t="s">
        <v>172</v>
      </c>
      <c r="AI22" s="424"/>
      <c r="AJ22" s="424"/>
      <c r="AK22" s="424"/>
      <c r="AL22" s="414"/>
      <c r="AM22" s="588" t="s">
        <v>173</v>
      </c>
      <c r="AN22" s="589"/>
      <c r="AO22" s="589"/>
      <c r="AP22" s="589"/>
      <c r="AQ22" s="589"/>
      <c r="AR22" s="590"/>
      <c r="AS22" s="582" t="s">
        <v>170</v>
      </c>
      <c r="AT22" s="583"/>
      <c r="AU22" s="583"/>
      <c r="AV22" s="583"/>
      <c r="AW22" s="583"/>
      <c r="AX22" s="594"/>
      <c r="AY22" s="367" t="s">
        <v>174</v>
      </c>
      <c r="AZ22" s="368"/>
      <c r="BA22" s="368"/>
      <c r="BB22" s="368"/>
      <c r="BC22" s="368"/>
      <c r="BD22" s="368"/>
      <c r="BE22" s="368"/>
      <c r="BF22" s="368"/>
      <c r="BG22" s="368"/>
      <c r="BH22" s="368"/>
      <c r="BI22" s="368"/>
      <c r="BJ22" s="368"/>
      <c r="BK22" s="368"/>
      <c r="BL22" s="368"/>
      <c r="BM22" s="369"/>
      <c r="BN22" s="370">
        <v>4975723</v>
      </c>
      <c r="BO22" s="371"/>
      <c r="BP22" s="371"/>
      <c r="BQ22" s="371"/>
      <c r="BR22" s="371"/>
      <c r="BS22" s="371"/>
      <c r="BT22" s="371"/>
      <c r="BU22" s="372"/>
      <c r="BV22" s="370">
        <v>5366344</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15">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175</v>
      </c>
      <c r="AZ23" s="442"/>
      <c r="BA23" s="442"/>
      <c r="BB23" s="442"/>
      <c r="BC23" s="442"/>
      <c r="BD23" s="442"/>
      <c r="BE23" s="442"/>
      <c r="BF23" s="442"/>
      <c r="BG23" s="442"/>
      <c r="BH23" s="442"/>
      <c r="BI23" s="442"/>
      <c r="BJ23" s="442"/>
      <c r="BK23" s="442"/>
      <c r="BL23" s="442"/>
      <c r="BM23" s="443"/>
      <c r="BN23" s="407">
        <v>4697015</v>
      </c>
      <c r="BO23" s="408"/>
      <c r="BP23" s="408"/>
      <c r="BQ23" s="408"/>
      <c r="BR23" s="408"/>
      <c r="BS23" s="408"/>
      <c r="BT23" s="408"/>
      <c r="BU23" s="409"/>
      <c r="BV23" s="407">
        <v>5042317</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
      <c r="A24" s="181"/>
      <c r="B24" s="578"/>
      <c r="C24" s="554"/>
      <c r="D24" s="555"/>
      <c r="E24" s="457" t="s">
        <v>176</v>
      </c>
      <c r="F24" s="437"/>
      <c r="G24" s="437"/>
      <c r="H24" s="437"/>
      <c r="I24" s="437"/>
      <c r="J24" s="437"/>
      <c r="K24" s="438"/>
      <c r="L24" s="458">
        <v>1</v>
      </c>
      <c r="M24" s="459"/>
      <c r="N24" s="459"/>
      <c r="O24" s="459"/>
      <c r="P24" s="501"/>
      <c r="Q24" s="458">
        <v>6912</v>
      </c>
      <c r="R24" s="459"/>
      <c r="S24" s="459"/>
      <c r="T24" s="459"/>
      <c r="U24" s="459"/>
      <c r="V24" s="501"/>
      <c r="W24" s="553"/>
      <c r="X24" s="554"/>
      <c r="Y24" s="555"/>
      <c r="Z24" s="457" t="s">
        <v>177</v>
      </c>
      <c r="AA24" s="437"/>
      <c r="AB24" s="437"/>
      <c r="AC24" s="437"/>
      <c r="AD24" s="437"/>
      <c r="AE24" s="437"/>
      <c r="AF24" s="437"/>
      <c r="AG24" s="438"/>
      <c r="AH24" s="458">
        <v>88</v>
      </c>
      <c r="AI24" s="459"/>
      <c r="AJ24" s="459"/>
      <c r="AK24" s="459"/>
      <c r="AL24" s="501"/>
      <c r="AM24" s="458">
        <v>258192</v>
      </c>
      <c r="AN24" s="459"/>
      <c r="AO24" s="459"/>
      <c r="AP24" s="459"/>
      <c r="AQ24" s="459"/>
      <c r="AR24" s="501"/>
      <c r="AS24" s="458">
        <v>2934</v>
      </c>
      <c r="AT24" s="459"/>
      <c r="AU24" s="459"/>
      <c r="AV24" s="459"/>
      <c r="AW24" s="459"/>
      <c r="AX24" s="460"/>
      <c r="AY24" s="526" t="s">
        <v>178</v>
      </c>
      <c r="AZ24" s="527"/>
      <c r="BA24" s="527"/>
      <c r="BB24" s="527"/>
      <c r="BC24" s="527"/>
      <c r="BD24" s="527"/>
      <c r="BE24" s="527"/>
      <c r="BF24" s="527"/>
      <c r="BG24" s="527"/>
      <c r="BH24" s="527"/>
      <c r="BI24" s="527"/>
      <c r="BJ24" s="527"/>
      <c r="BK24" s="527"/>
      <c r="BL24" s="527"/>
      <c r="BM24" s="528"/>
      <c r="BN24" s="407">
        <v>2822543</v>
      </c>
      <c r="BO24" s="408"/>
      <c r="BP24" s="408"/>
      <c r="BQ24" s="408"/>
      <c r="BR24" s="408"/>
      <c r="BS24" s="408"/>
      <c r="BT24" s="408"/>
      <c r="BU24" s="409"/>
      <c r="BV24" s="407">
        <v>3018942</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15">
      <c r="A25" s="181"/>
      <c r="B25" s="578"/>
      <c r="C25" s="554"/>
      <c r="D25" s="555"/>
      <c r="E25" s="457" t="s">
        <v>179</v>
      </c>
      <c r="F25" s="437"/>
      <c r="G25" s="437"/>
      <c r="H25" s="437"/>
      <c r="I25" s="437"/>
      <c r="J25" s="437"/>
      <c r="K25" s="438"/>
      <c r="L25" s="458">
        <v>1</v>
      </c>
      <c r="M25" s="459"/>
      <c r="N25" s="459"/>
      <c r="O25" s="459"/>
      <c r="P25" s="501"/>
      <c r="Q25" s="458">
        <v>5481</v>
      </c>
      <c r="R25" s="459"/>
      <c r="S25" s="459"/>
      <c r="T25" s="459"/>
      <c r="U25" s="459"/>
      <c r="V25" s="501"/>
      <c r="W25" s="553"/>
      <c r="X25" s="554"/>
      <c r="Y25" s="555"/>
      <c r="Z25" s="457" t="s">
        <v>180</v>
      </c>
      <c r="AA25" s="437"/>
      <c r="AB25" s="437"/>
      <c r="AC25" s="437"/>
      <c r="AD25" s="437"/>
      <c r="AE25" s="437"/>
      <c r="AF25" s="437"/>
      <c r="AG25" s="438"/>
      <c r="AH25" s="458" t="s">
        <v>181</v>
      </c>
      <c r="AI25" s="459"/>
      <c r="AJ25" s="459"/>
      <c r="AK25" s="459"/>
      <c r="AL25" s="501"/>
      <c r="AM25" s="458" t="s">
        <v>181</v>
      </c>
      <c r="AN25" s="459"/>
      <c r="AO25" s="459"/>
      <c r="AP25" s="459"/>
      <c r="AQ25" s="459"/>
      <c r="AR25" s="501"/>
      <c r="AS25" s="458" t="s">
        <v>143</v>
      </c>
      <c r="AT25" s="459"/>
      <c r="AU25" s="459"/>
      <c r="AV25" s="459"/>
      <c r="AW25" s="459"/>
      <c r="AX25" s="460"/>
      <c r="AY25" s="367" t="s">
        <v>182</v>
      </c>
      <c r="AZ25" s="368"/>
      <c r="BA25" s="368"/>
      <c r="BB25" s="368"/>
      <c r="BC25" s="368"/>
      <c r="BD25" s="368"/>
      <c r="BE25" s="368"/>
      <c r="BF25" s="368"/>
      <c r="BG25" s="368"/>
      <c r="BH25" s="368"/>
      <c r="BI25" s="368"/>
      <c r="BJ25" s="368"/>
      <c r="BK25" s="368"/>
      <c r="BL25" s="368"/>
      <c r="BM25" s="369"/>
      <c r="BN25" s="370">
        <v>229954</v>
      </c>
      <c r="BO25" s="371"/>
      <c r="BP25" s="371"/>
      <c r="BQ25" s="371"/>
      <c r="BR25" s="371"/>
      <c r="BS25" s="371"/>
      <c r="BT25" s="371"/>
      <c r="BU25" s="372"/>
      <c r="BV25" s="370">
        <v>174971</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15">
      <c r="A26" s="181"/>
      <c r="B26" s="578"/>
      <c r="C26" s="554"/>
      <c r="D26" s="555"/>
      <c r="E26" s="457" t="s">
        <v>183</v>
      </c>
      <c r="F26" s="437"/>
      <c r="G26" s="437"/>
      <c r="H26" s="437"/>
      <c r="I26" s="437"/>
      <c r="J26" s="437"/>
      <c r="K26" s="438"/>
      <c r="L26" s="458">
        <v>1</v>
      </c>
      <c r="M26" s="459"/>
      <c r="N26" s="459"/>
      <c r="O26" s="459"/>
      <c r="P26" s="501"/>
      <c r="Q26" s="458">
        <v>5049</v>
      </c>
      <c r="R26" s="459"/>
      <c r="S26" s="459"/>
      <c r="T26" s="459"/>
      <c r="U26" s="459"/>
      <c r="V26" s="501"/>
      <c r="W26" s="553"/>
      <c r="X26" s="554"/>
      <c r="Y26" s="555"/>
      <c r="Z26" s="457" t="s">
        <v>184</v>
      </c>
      <c r="AA26" s="559"/>
      <c r="AB26" s="559"/>
      <c r="AC26" s="559"/>
      <c r="AD26" s="559"/>
      <c r="AE26" s="559"/>
      <c r="AF26" s="559"/>
      <c r="AG26" s="560"/>
      <c r="AH26" s="458" t="s">
        <v>181</v>
      </c>
      <c r="AI26" s="459"/>
      <c r="AJ26" s="459"/>
      <c r="AK26" s="459"/>
      <c r="AL26" s="501"/>
      <c r="AM26" s="458" t="s">
        <v>143</v>
      </c>
      <c r="AN26" s="459"/>
      <c r="AO26" s="459"/>
      <c r="AP26" s="459"/>
      <c r="AQ26" s="459"/>
      <c r="AR26" s="501"/>
      <c r="AS26" s="458" t="s">
        <v>185</v>
      </c>
      <c r="AT26" s="459"/>
      <c r="AU26" s="459"/>
      <c r="AV26" s="459"/>
      <c r="AW26" s="459"/>
      <c r="AX26" s="460"/>
      <c r="AY26" s="410" t="s">
        <v>186</v>
      </c>
      <c r="AZ26" s="411"/>
      <c r="BA26" s="411"/>
      <c r="BB26" s="411"/>
      <c r="BC26" s="411"/>
      <c r="BD26" s="411"/>
      <c r="BE26" s="411"/>
      <c r="BF26" s="411"/>
      <c r="BG26" s="411"/>
      <c r="BH26" s="411"/>
      <c r="BI26" s="411"/>
      <c r="BJ26" s="411"/>
      <c r="BK26" s="411"/>
      <c r="BL26" s="411"/>
      <c r="BM26" s="412"/>
      <c r="BN26" s="407" t="s">
        <v>185</v>
      </c>
      <c r="BO26" s="408"/>
      <c r="BP26" s="408"/>
      <c r="BQ26" s="408"/>
      <c r="BR26" s="408"/>
      <c r="BS26" s="408"/>
      <c r="BT26" s="408"/>
      <c r="BU26" s="409"/>
      <c r="BV26" s="407" t="s">
        <v>143</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
      <c r="A27" s="181"/>
      <c r="B27" s="578"/>
      <c r="C27" s="554"/>
      <c r="D27" s="555"/>
      <c r="E27" s="457" t="s">
        <v>187</v>
      </c>
      <c r="F27" s="437"/>
      <c r="G27" s="437"/>
      <c r="H27" s="437"/>
      <c r="I27" s="437"/>
      <c r="J27" s="437"/>
      <c r="K27" s="438"/>
      <c r="L27" s="458">
        <v>1</v>
      </c>
      <c r="M27" s="459"/>
      <c r="N27" s="459"/>
      <c r="O27" s="459"/>
      <c r="P27" s="501"/>
      <c r="Q27" s="458">
        <v>2840</v>
      </c>
      <c r="R27" s="459"/>
      <c r="S27" s="459"/>
      <c r="T27" s="459"/>
      <c r="U27" s="459"/>
      <c r="V27" s="501"/>
      <c r="W27" s="553"/>
      <c r="X27" s="554"/>
      <c r="Y27" s="555"/>
      <c r="Z27" s="457" t="s">
        <v>188</v>
      </c>
      <c r="AA27" s="437"/>
      <c r="AB27" s="437"/>
      <c r="AC27" s="437"/>
      <c r="AD27" s="437"/>
      <c r="AE27" s="437"/>
      <c r="AF27" s="437"/>
      <c r="AG27" s="438"/>
      <c r="AH27" s="458">
        <v>3</v>
      </c>
      <c r="AI27" s="459"/>
      <c r="AJ27" s="459"/>
      <c r="AK27" s="459"/>
      <c r="AL27" s="501"/>
      <c r="AM27" s="458">
        <v>8523</v>
      </c>
      <c r="AN27" s="459"/>
      <c r="AO27" s="459"/>
      <c r="AP27" s="459"/>
      <c r="AQ27" s="459"/>
      <c r="AR27" s="501"/>
      <c r="AS27" s="458">
        <v>2841</v>
      </c>
      <c r="AT27" s="459"/>
      <c r="AU27" s="459"/>
      <c r="AV27" s="459"/>
      <c r="AW27" s="459"/>
      <c r="AX27" s="460"/>
      <c r="AY27" s="502" t="s">
        <v>189</v>
      </c>
      <c r="AZ27" s="503"/>
      <c r="BA27" s="503"/>
      <c r="BB27" s="503"/>
      <c r="BC27" s="503"/>
      <c r="BD27" s="503"/>
      <c r="BE27" s="503"/>
      <c r="BF27" s="503"/>
      <c r="BG27" s="503"/>
      <c r="BH27" s="503"/>
      <c r="BI27" s="503"/>
      <c r="BJ27" s="503"/>
      <c r="BK27" s="503"/>
      <c r="BL27" s="503"/>
      <c r="BM27" s="504"/>
      <c r="BN27" s="529" t="s">
        <v>185</v>
      </c>
      <c r="BO27" s="530"/>
      <c r="BP27" s="530"/>
      <c r="BQ27" s="530"/>
      <c r="BR27" s="530"/>
      <c r="BS27" s="530"/>
      <c r="BT27" s="530"/>
      <c r="BU27" s="531"/>
      <c r="BV27" s="529" t="s">
        <v>143</v>
      </c>
      <c r="BW27" s="530"/>
      <c r="BX27" s="530"/>
      <c r="BY27" s="530"/>
      <c r="BZ27" s="530"/>
      <c r="CA27" s="530"/>
      <c r="CB27" s="530"/>
      <c r="CC27" s="531"/>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15">
      <c r="A28" s="181"/>
      <c r="B28" s="578"/>
      <c r="C28" s="554"/>
      <c r="D28" s="555"/>
      <c r="E28" s="457" t="s">
        <v>190</v>
      </c>
      <c r="F28" s="437"/>
      <c r="G28" s="437"/>
      <c r="H28" s="437"/>
      <c r="I28" s="437"/>
      <c r="J28" s="437"/>
      <c r="K28" s="438"/>
      <c r="L28" s="458">
        <v>1</v>
      </c>
      <c r="M28" s="459"/>
      <c r="N28" s="459"/>
      <c r="O28" s="459"/>
      <c r="P28" s="501"/>
      <c r="Q28" s="458">
        <v>2410</v>
      </c>
      <c r="R28" s="459"/>
      <c r="S28" s="459"/>
      <c r="T28" s="459"/>
      <c r="U28" s="459"/>
      <c r="V28" s="501"/>
      <c r="W28" s="553"/>
      <c r="X28" s="554"/>
      <c r="Y28" s="555"/>
      <c r="Z28" s="457" t="s">
        <v>191</v>
      </c>
      <c r="AA28" s="437"/>
      <c r="AB28" s="437"/>
      <c r="AC28" s="437"/>
      <c r="AD28" s="437"/>
      <c r="AE28" s="437"/>
      <c r="AF28" s="437"/>
      <c r="AG28" s="438"/>
      <c r="AH28" s="458" t="s">
        <v>181</v>
      </c>
      <c r="AI28" s="459"/>
      <c r="AJ28" s="459"/>
      <c r="AK28" s="459"/>
      <c r="AL28" s="501"/>
      <c r="AM28" s="458" t="s">
        <v>143</v>
      </c>
      <c r="AN28" s="459"/>
      <c r="AO28" s="459"/>
      <c r="AP28" s="459"/>
      <c r="AQ28" s="459"/>
      <c r="AR28" s="501"/>
      <c r="AS28" s="458" t="s">
        <v>181</v>
      </c>
      <c r="AT28" s="459"/>
      <c r="AU28" s="459"/>
      <c r="AV28" s="459"/>
      <c r="AW28" s="459"/>
      <c r="AX28" s="460"/>
      <c r="AY28" s="561" t="s">
        <v>192</v>
      </c>
      <c r="AZ28" s="562"/>
      <c r="BA28" s="562"/>
      <c r="BB28" s="563"/>
      <c r="BC28" s="367" t="s">
        <v>50</v>
      </c>
      <c r="BD28" s="368"/>
      <c r="BE28" s="368"/>
      <c r="BF28" s="368"/>
      <c r="BG28" s="368"/>
      <c r="BH28" s="368"/>
      <c r="BI28" s="368"/>
      <c r="BJ28" s="368"/>
      <c r="BK28" s="368"/>
      <c r="BL28" s="368"/>
      <c r="BM28" s="369"/>
      <c r="BN28" s="370">
        <v>2926833</v>
      </c>
      <c r="BO28" s="371"/>
      <c r="BP28" s="371"/>
      <c r="BQ28" s="371"/>
      <c r="BR28" s="371"/>
      <c r="BS28" s="371"/>
      <c r="BT28" s="371"/>
      <c r="BU28" s="372"/>
      <c r="BV28" s="370">
        <v>2526612</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15">
      <c r="A29" s="181"/>
      <c r="B29" s="578"/>
      <c r="C29" s="554"/>
      <c r="D29" s="555"/>
      <c r="E29" s="457" t="s">
        <v>193</v>
      </c>
      <c r="F29" s="437"/>
      <c r="G29" s="437"/>
      <c r="H29" s="437"/>
      <c r="I29" s="437"/>
      <c r="J29" s="437"/>
      <c r="K29" s="438"/>
      <c r="L29" s="458">
        <v>12</v>
      </c>
      <c r="M29" s="459"/>
      <c r="N29" s="459"/>
      <c r="O29" s="459"/>
      <c r="P29" s="501"/>
      <c r="Q29" s="458">
        <v>2260</v>
      </c>
      <c r="R29" s="459"/>
      <c r="S29" s="459"/>
      <c r="T29" s="459"/>
      <c r="U29" s="459"/>
      <c r="V29" s="501"/>
      <c r="W29" s="556"/>
      <c r="X29" s="557"/>
      <c r="Y29" s="558"/>
      <c r="Z29" s="457" t="s">
        <v>194</v>
      </c>
      <c r="AA29" s="437"/>
      <c r="AB29" s="437"/>
      <c r="AC29" s="437"/>
      <c r="AD29" s="437"/>
      <c r="AE29" s="437"/>
      <c r="AF29" s="437"/>
      <c r="AG29" s="438"/>
      <c r="AH29" s="458">
        <v>91</v>
      </c>
      <c r="AI29" s="459"/>
      <c r="AJ29" s="459"/>
      <c r="AK29" s="459"/>
      <c r="AL29" s="501"/>
      <c r="AM29" s="458">
        <v>266715</v>
      </c>
      <c r="AN29" s="459"/>
      <c r="AO29" s="459"/>
      <c r="AP29" s="459"/>
      <c r="AQ29" s="459"/>
      <c r="AR29" s="501"/>
      <c r="AS29" s="458">
        <v>2931</v>
      </c>
      <c r="AT29" s="459"/>
      <c r="AU29" s="459"/>
      <c r="AV29" s="459"/>
      <c r="AW29" s="459"/>
      <c r="AX29" s="460"/>
      <c r="AY29" s="564"/>
      <c r="AZ29" s="565"/>
      <c r="BA29" s="565"/>
      <c r="BB29" s="566"/>
      <c r="BC29" s="441" t="s">
        <v>195</v>
      </c>
      <c r="BD29" s="442"/>
      <c r="BE29" s="442"/>
      <c r="BF29" s="442"/>
      <c r="BG29" s="442"/>
      <c r="BH29" s="442"/>
      <c r="BI29" s="442"/>
      <c r="BJ29" s="442"/>
      <c r="BK29" s="442"/>
      <c r="BL29" s="442"/>
      <c r="BM29" s="443"/>
      <c r="BN29" s="407">
        <v>200003</v>
      </c>
      <c r="BO29" s="408"/>
      <c r="BP29" s="408"/>
      <c r="BQ29" s="408"/>
      <c r="BR29" s="408"/>
      <c r="BS29" s="408"/>
      <c r="BT29" s="408"/>
      <c r="BU29" s="409"/>
      <c r="BV29" s="407">
        <v>200000</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196</v>
      </c>
      <c r="X30" s="575"/>
      <c r="Y30" s="575"/>
      <c r="Z30" s="575"/>
      <c r="AA30" s="575"/>
      <c r="AB30" s="575"/>
      <c r="AC30" s="575"/>
      <c r="AD30" s="575"/>
      <c r="AE30" s="575"/>
      <c r="AF30" s="575"/>
      <c r="AG30" s="576"/>
      <c r="AH30" s="537">
        <v>95.2</v>
      </c>
      <c r="AI30" s="538"/>
      <c r="AJ30" s="538"/>
      <c r="AK30" s="538"/>
      <c r="AL30" s="538"/>
      <c r="AM30" s="538"/>
      <c r="AN30" s="538"/>
      <c r="AO30" s="538"/>
      <c r="AP30" s="538"/>
      <c r="AQ30" s="538"/>
      <c r="AR30" s="538"/>
      <c r="AS30" s="538"/>
      <c r="AT30" s="538"/>
      <c r="AU30" s="538"/>
      <c r="AV30" s="538"/>
      <c r="AW30" s="538"/>
      <c r="AX30" s="540"/>
      <c r="AY30" s="567"/>
      <c r="AZ30" s="568"/>
      <c r="BA30" s="568"/>
      <c r="BB30" s="569"/>
      <c r="BC30" s="526" t="s">
        <v>52</v>
      </c>
      <c r="BD30" s="527"/>
      <c r="BE30" s="527"/>
      <c r="BF30" s="527"/>
      <c r="BG30" s="527"/>
      <c r="BH30" s="527"/>
      <c r="BI30" s="527"/>
      <c r="BJ30" s="527"/>
      <c r="BK30" s="527"/>
      <c r="BL30" s="527"/>
      <c r="BM30" s="528"/>
      <c r="BN30" s="529">
        <v>246643</v>
      </c>
      <c r="BO30" s="530"/>
      <c r="BP30" s="530"/>
      <c r="BQ30" s="530"/>
      <c r="BR30" s="530"/>
      <c r="BS30" s="530"/>
      <c r="BT30" s="530"/>
      <c r="BU30" s="531"/>
      <c r="BV30" s="529">
        <v>233140</v>
      </c>
      <c r="BW30" s="530"/>
      <c r="BX30" s="530"/>
      <c r="BY30" s="530"/>
      <c r="BZ30" s="530"/>
      <c r="CA30" s="530"/>
      <c r="CB30" s="530"/>
      <c r="CC30" s="531"/>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570" t="s">
        <v>197</v>
      </c>
      <c r="D32" s="570"/>
      <c r="E32" s="570"/>
      <c r="F32" s="570"/>
      <c r="G32" s="570"/>
      <c r="H32" s="570"/>
      <c r="I32" s="570"/>
      <c r="J32" s="570"/>
      <c r="K32" s="570"/>
      <c r="L32" s="570"/>
      <c r="M32" s="570"/>
      <c r="N32" s="570"/>
      <c r="O32" s="570"/>
      <c r="P32" s="570"/>
      <c r="Q32" s="570"/>
      <c r="R32" s="570"/>
      <c r="S32" s="570"/>
      <c r="U32" s="411" t="s">
        <v>198</v>
      </c>
      <c r="V32" s="411"/>
      <c r="W32" s="411"/>
      <c r="X32" s="411"/>
      <c r="Y32" s="411"/>
      <c r="Z32" s="411"/>
      <c r="AA32" s="411"/>
      <c r="AB32" s="411"/>
      <c r="AC32" s="411"/>
      <c r="AD32" s="411"/>
      <c r="AE32" s="411"/>
      <c r="AF32" s="411"/>
      <c r="AG32" s="411"/>
      <c r="AH32" s="411"/>
      <c r="AI32" s="411"/>
      <c r="AJ32" s="411"/>
      <c r="AK32" s="411"/>
      <c r="AM32" s="411" t="s">
        <v>199</v>
      </c>
      <c r="AN32" s="411"/>
      <c r="AO32" s="411"/>
      <c r="AP32" s="411"/>
      <c r="AQ32" s="411"/>
      <c r="AR32" s="411"/>
      <c r="AS32" s="411"/>
      <c r="AT32" s="411"/>
      <c r="AU32" s="411"/>
      <c r="AV32" s="411"/>
      <c r="AW32" s="411"/>
      <c r="AX32" s="411"/>
      <c r="AY32" s="411"/>
      <c r="AZ32" s="411"/>
      <c r="BA32" s="411"/>
      <c r="BB32" s="411"/>
      <c r="BC32" s="411"/>
      <c r="BE32" s="411" t="s">
        <v>200</v>
      </c>
      <c r="BF32" s="411"/>
      <c r="BG32" s="411"/>
      <c r="BH32" s="411"/>
      <c r="BI32" s="411"/>
      <c r="BJ32" s="411"/>
      <c r="BK32" s="411"/>
      <c r="BL32" s="411"/>
      <c r="BM32" s="411"/>
      <c r="BN32" s="411"/>
      <c r="BO32" s="411"/>
      <c r="BP32" s="411"/>
      <c r="BQ32" s="411"/>
      <c r="BR32" s="411"/>
      <c r="BS32" s="411"/>
      <c r="BT32" s="411"/>
      <c r="BU32" s="411"/>
      <c r="BW32" s="411" t="s">
        <v>201</v>
      </c>
      <c r="BX32" s="411"/>
      <c r="BY32" s="411"/>
      <c r="BZ32" s="411"/>
      <c r="CA32" s="411"/>
      <c r="CB32" s="411"/>
      <c r="CC32" s="411"/>
      <c r="CD32" s="411"/>
      <c r="CE32" s="411"/>
      <c r="CF32" s="411"/>
      <c r="CG32" s="411"/>
      <c r="CH32" s="411"/>
      <c r="CI32" s="411"/>
      <c r="CJ32" s="411"/>
      <c r="CK32" s="411"/>
      <c r="CL32" s="411"/>
      <c r="CM32" s="411"/>
      <c r="CO32" s="411" t="s">
        <v>202</v>
      </c>
      <c r="CP32" s="411"/>
      <c r="CQ32" s="411"/>
      <c r="CR32" s="411"/>
      <c r="CS32" s="411"/>
      <c r="CT32" s="411"/>
      <c r="CU32" s="411"/>
      <c r="CV32" s="411"/>
      <c r="CW32" s="411"/>
      <c r="CX32" s="411"/>
      <c r="CY32" s="411"/>
      <c r="CZ32" s="411"/>
      <c r="DA32" s="411"/>
      <c r="DB32" s="411"/>
      <c r="DC32" s="411"/>
      <c r="DD32" s="411"/>
      <c r="DE32" s="411"/>
      <c r="DI32" s="204"/>
    </row>
    <row r="33" spans="1:113" ht="13.5" customHeight="1" x14ac:dyDescent="0.15">
      <c r="A33" s="181"/>
      <c r="B33" s="205"/>
      <c r="C33" s="431" t="s">
        <v>203</v>
      </c>
      <c r="D33" s="431"/>
      <c r="E33" s="396" t="s">
        <v>204</v>
      </c>
      <c r="F33" s="396"/>
      <c r="G33" s="396"/>
      <c r="H33" s="396"/>
      <c r="I33" s="396"/>
      <c r="J33" s="396"/>
      <c r="K33" s="396"/>
      <c r="L33" s="396"/>
      <c r="M33" s="396"/>
      <c r="N33" s="396"/>
      <c r="O33" s="396"/>
      <c r="P33" s="396"/>
      <c r="Q33" s="396"/>
      <c r="R33" s="396"/>
      <c r="S33" s="396"/>
      <c r="T33" s="206"/>
      <c r="U33" s="431" t="s">
        <v>205</v>
      </c>
      <c r="V33" s="431"/>
      <c r="W33" s="396" t="s">
        <v>204</v>
      </c>
      <c r="X33" s="396"/>
      <c r="Y33" s="396"/>
      <c r="Z33" s="396"/>
      <c r="AA33" s="396"/>
      <c r="AB33" s="396"/>
      <c r="AC33" s="396"/>
      <c r="AD33" s="396"/>
      <c r="AE33" s="396"/>
      <c r="AF33" s="396"/>
      <c r="AG33" s="396"/>
      <c r="AH33" s="396"/>
      <c r="AI33" s="396"/>
      <c r="AJ33" s="396"/>
      <c r="AK33" s="396"/>
      <c r="AL33" s="206"/>
      <c r="AM33" s="431" t="s">
        <v>206</v>
      </c>
      <c r="AN33" s="431"/>
      <c r="AO33" s="396" t="s">
        <v>207</v>
      </c>
      <c r="AP33" s="396"/>
      <c r="AQ33" s="396"/>
      <c r="AR33" s="396"/>
      <c r="AS33" s="396"/>
      <c r="AT33" s="396"/>
      <c r="AU33" s="396"/>
      <c r="AV33" s="396"/>
      <c r="AW33" s="396"/>
      <c r="AX33" s="396"/>
      <c r="AY33" s="396"/>
      <c r="AZ33" s="396"/>
      <c r="BA33" s="396"/>
      <c r="BB33" s="396"/>
      <c r="BC33" s="396"/>
      <c r="BD33" s="207"/>
      <c r="BE33" s="396" t="s">
        <v>208</v>
      </c>
      <c r="BF33" s="396"/>
      <c r="BG33" s="396" t="s">
        <v>209</v>
      </c>
      <c r="BH33" s="396"/>
      <c r="BI33" s="396"/>
      <c r="BJ33" s="396"/>
      <c r="BK33" s="396"/>
      <c r="BL33" s="396"/>
      <c r="BM33" s="396"/>
      <c r="BN33" s="396"/>
      <c r="BO33" s="396"/>
      <c r="BP33" s="396"/>
      <c r="BQ33" s="396"/>
      <c r="BR33" s="396"/>
      <c r="BS33" s="396"/>
      <c r="BT33" s="396"/>
      <c r="BU33" s="396"/>
      <c r="BV33" s="207"/>
      <c r="BW33" s="431" t="s">
        <v>208</v>
      </c>
      <c r="BX33" s="431"/>
      <c r="BY33" s="396" t="s">
        <v>210</v>
      </c>
      <c r="BZ33" s="396"/>
      <c r="CA33" s="396"/>
      <c r="CB33" s="396"/>
      <c r="CC33" s="396"/>
      <c r="CD33" s="396"/>
      <c r="CE33" s="396"/>
      <c r="CF33" s="396"/>
      <c r="CG33" s="396"/>
      <c r="CH33" s="396"/>
      <c r="CI33" s="396"/>
      <c r="CJ33" s="396"/>
      <c r="CK33" s="396"/>
      <c r="CL33" s="396"/>
      <c r="CM33" s="396"/>
      <c r="CN33" s="206"/>
      <c r="CO33" s="431" t="s">
        <v>206</v>
      </c>
      <c r="CP33" s="431"/>
      <c r="CQ33" s="396" t="s">
        <v>211</v>
      </c>
      <c r="CR33" s="396"/>
      <c r="CS33" s="396"/>
      <c r="CT33" s="396"/>
      <c r="CU33" s="396"/>
      <c r="CV33" s="396"/>
      <c r="CW33" s="396"/>
      <c r="CX33" s="396"/>
      <c r="CY33" s="396"/>
      <c r="CZ33" s="396"/>
      <c r="DA33" s="396"/>
      <c r="DB33" s="396"/>
      <c r="DC33" s="396"/>
      <c r="DD33" s="396"/>
      <c r="DE33" s="396"/>
      <c r="DF33" s="206"/>
      <c r="DG33" s="596" t="s">
        <v>212</v>
      </c>
      <c r="DH33" s="596"/>
      <c r="DI33" s="208"/>
    </row>
    <row r="34" spans="1:113" ht="32.25" customHeight="1" x14ac:dyDescent="0.15">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2</v>
      </c>
      <c r="V34" s="597"/>
      <c r="W34" s="598" t="str">
        <f>IF('各会計、関係団体の財政状況及び健全化判断比率'!B28="","",'各会計、関係団体の財政状況及び健全化判断比率'!B28)</f>
        <v>階上町国民健康保険特別会計</v>
      </c>
      <c r="X34" s="598"/>
      <c r="Y34" s="598"/>
      <c r="Z34" s="598"/>
      <c r="AA34" s="598"/>
      <c r="AB34" s="598"/>
      <c r="AC34" s="598"/>
      <c r="AD34" s="598"/>
      <c r="AE34" s="598"/>
      <c r="AF34" s="598"/>
      <c r="AG34" s="598"/>
      <c r="AH34" s="598"/>
      <c r="AI34" s="598"/>
      <c r="AJ34" s="598"/>
      <c r="AK34" s="598"/>
      <c r="AL34" s="181"/>
      <c r="AM34" s="597" t="str">
        <f>IF(AO34="","",MAX(C34:D43,U34:V43)+1)</f>
        <v/>
      </c>
      <c r="AN34" s="597"/>
      <c r="AO34" s="598"/>
      <c r="AP34" s="598"/>
      <c r="AQ34" s="598"/>
      <c r="AR34" s="598"/>
      <c r="AS34" s="598"/>
      <c r="AT34" s="598"/>
      <c r="AU34" s="598"/>
      <c r="AV34" s="598"/>
      <c r="AW34" s="598"/>
      <c r="AX34" s="598"/>
      <c r="AY34" s="598"/>
      <c r="AZ34" s="598"/>
      <c r="BA34" s="598"/>
      <c r="BB34" s="598"/>
      <c r="BC34" s="598"/>
      <c r="BD34" s="181"/>
      <c r="BE34" s="597">
        <f>IF(BG34="","",MAX(C34:D43,U34:V43,AM34:AN43)+1)</f>
        <v>5</v>
      </c>
      <c r="BF34" s="597"/>
      <c r="BG34" s="598" t="str">
        <f>IF('各会計、関係団体の財政状況及び健全化判断比率'!B31="","",'各会計、関係団体の財政状況及び健全化判断比率'!B31)</f>
        <v>階上町公共下水道事業特別会計</v>
      </c>
      <c r="BH34" s="598"/>
      <c r="BI34" s="598"/>
      <c r="BJ34" s="598"/>
      <c r="BK34" s="598"/>
      <c r="BL34" s="598"/>
      <c r="BM34" s="598"/>
      <c r="BN34" s="598"/>
      <c r="BO34" s="598"/>
      <c r="BP34" s="598"/>
      <c r="BQ34" s="598"/>
      <c r="BR34" s="598"/>
      <c r="BS34" s="598"/>
      <c r="BT34" s="598"/>
      <c r="BU34" s="598"/>
      <c r="BV34" s="181"/>
      <c r="BW34" s="597">
        <f>IF(BY34="","",MAX(C34:D43,U34:V43,AM34:AN43,BE34:BF43)+1)</f>
        <v>7</v>
      </c>
      <c r="BX34" s="597"/>
      <c r="BY34" s="598" t="str">
        <f>IF('各会計、関係団体の財政状況及び健全化判断比率'!B68="","",'各会計、関係団体の財政状況及び健全化判断比率'!B68)</f>
        <v>八戸圏域水道企業団</v>
      </c>
      <c r="BZ34" s="598"/>
      <c r="CA34" s="598"/>
      <c r="CB34" s="598"/>
      <c r="CC34" s="598"/>
      <c r="CD34" s="598"/>
      <c r="CE34" s="598"/>
      <c r="CF34" s="598"/>
      <c r="CG34" s="598"/>
      <c r="CH34" s="598"/>
      <c r="CI34" s="598"/>
      <c r="CJ34" s="598"/>
      <c r="CK34" s="598"/>
      <c r="CL34" s="598"/>
      <c r="CM34" s="598"/>
      <c r="CN34" s="181"/>
      <c r="CO34" s="597">
        <f>IF(CQ34="","",MAX(C34:D43,U34:V43,AM34:AN43,BE34:BF43,BW34:BX43)+1)</f>
        <v>14</v>
      </c>
      <c r="CP34" s="597"/>
      <c r="CQ34" s="598" t="str">
        <f>IF('各会計、関係団体の財政状況及び健全化判断比率'!BS7="","",'各会計、関係団体の財政状況及び健全化判断比率'!BS7)</f>
        <v>はしかみふるさとラボ</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15">
      <c r="A35" s="181"/>
      <c r="B35" s="205"/>
      <c r="C35" s="597" t="str">
        <f>IF(E35="","",C34+1)</f>
        <v/>
      </c>
      <c r="D35" s="597"/>
      <c r="E35" s="598" t="str">
        <f>IF('各会計、関係団体の財政状況及び健全化判断比率'!B8="","",'各会計、関係団体の財政状況及び健全化判断比率'!B8)</f>
        <v/>
      </c>
      <c r="F35" s="598"/>
      <c r="G35" s="598"/>
      <c r="H35" s="598"/>
      <c r="I35" s="598"/>
      <c r="J35" s="598"/>
      <c r="K35" s="598"/>
      <c r="L35" s="598"/>
      <c r="M35" s="598"/>
      <c r="N35" s="598"/>
      <c r="O35" s="598"/>
      <c r="P35" s="598"/>
      <c r="Q35" s="598"/>
      <c r="R35" s="598"/>
      <c r="S35" s="598"/>
      <c r="T35" s="181"/>
      <c r="U35" s="597">
        <f>IF(W35="","",U34+1)</f>
        <v>3</v>
      </c>
      <c r="V35" s="597"/>
      <c r="W35" s="598" t="str">
        <f>IF('各会計、関係団体の財政状況及び健全化判断比率'!B29="","",'各会計、関係団体の財政状況及び健全化判断比率'!B29)</f>
        <v>階上町介護保険特別会計</v>
      </c>
      <c r="X35" s="598"/>
      <c r="Y35" s="598"/>
      <c r="Z35" s="598"/>
      <c r="AA35" s="598"/>
      <c r="AB35" s="598"/>
      <c r="AC35" s="598"/>
      <c r="AD35" s="598"/>
      <c r="AE35" s="598"/>
      <c r="AF35" s="598"/>
      <c r="AG35" s="598"/>
      <c r="AH35" s="598"/>
      <c r="AI35" s="598"/>
      <c r="AJ35" s="598"/>
      <c r="AK35" s="598"/>
      <c r="AL35" s="181"/>
      <c r="AM35" s="597" t="str">
        <f t="shared" ref="AM35:AM43" si="0">IF(AO35="","",AM34+1)</f>
        <v/>
      </c>
      <c r="AN35" s="597"/>
      <c r="AO35" s="598"/>
      <c r="AP35" s="598"/>
      <c r="AQ35" s="598"/>
      <c r="AR35" s="598"/>
      <c r="AS35" s="598"/>
      <c r="AT35" s="598"/>
      <c r="AU35" s="598"/>
      <c r="AV35" s="598"/>
      <c r="AW35" s="598"/>
      <c r="AX35" s="598"/>
      <c r="AY35" s="598"/>
      <c r="AZ35" s="598"/>
      <c r="BA35" s="598"/>
      <c r="BB35" s="598"/>
      <c r="BC35" s="598"/>
      <c r="BD35" s="181"/>
      <c r="BE35" s="597">
        <f t="shared" ref="BE35:BE43" si="1">IF(BG35="","",BE34+1)</f>
        <v>6</v>
      </c>
      <c r="BF35" s="597"/>
      <c r="BG35" s="598" t="str">
        <f>IF('各会計、関係団体の財政状況及び健全化判断比率'!B32="","",'各会計、関係団体の財政状況及び健全化判断比率'!B32)</f>
        <v>階上町漁業集落排水事業特別会計</v>
      </c>
      <c r="BH35" s="598"/>
      <c r="BI35" s="598"/>
      <c r="BJ35" s="598"/>
      <c r="BK35" s="598"/>
      <c r="BL35" s="598"/>
      <c r="BM35" s="598"/>
      <c r="BN35" s="598"/>
      <c r="BO35" s="598"/>
      <c r="BP35" s="598"/>
      <c r="BQ35" s="598"/>
      <c r="BR35" s="598"/>
      <c r="BS35" s="598"/>
      <c r="BT35" s="598"/>
      <c r="BU35" s="598"/>
      <c r="BV35" s="181"/>
      <c r="BW35" s="597">
        <f t="shared" ref="BW35:BW43" si="2">IF(BY35="","",BW34+1)</f>
        <v>8</v>
      </c>
      <c r="BX35" s="597"/>
      <c r="BY35" s="598" t="str">
        <f>IF('各会計、関係団体の財政状況及び健全化判断比率'!B69="","",'各会計、関係団体の財政状況及び健全化判断比率'!B69)</f>
        <v>八戸地域広域市町村圏事務組合</v>
      </c>
      <c r="BZ35" s="598"/>
      <c r="CA35" s="598"/>
      <c r="CB35" s="598"/>
      <c r="CC35" s="598"/>
      <c r="CD35" s="598"/>
      <c r="CE35" s="598"/>
      <c r="CF35" s="598"/>
      <c r="CG35" s="598"/>
      <c r="CH35" s="598"/>
      <c r="CI35" s="598"/>
      <c r="CJ35" s="598"/>
      <c r="CK35" s="598"/>
      <c r="CL35" s="598"/>
      <c r="CM35" s="598"/>
      <c r="CN35" s="181"/>
      <c r="CO35" s="597" t="str">
        <f t="shared" ref="CO35:CO43" si="3">IF(CQ35="","",CO34+1)</f>
        <v/>
      </c>
      <c r="CP35" s="597"/>
      <c r="CQ35" s="598" t="str">
        <f>IF('各会計、関係団体の財政状況及び健全化判断比率'!BS8="","",'各会計、関係団体の財政状況及び健全化判断比率'!BS8)</f>
        <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15">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f t="shared" ref="U36:U43" si="4">IF(W36="","",U35+1)</f>
        <v>4</v>
      </c>
      <c r="V36" s="597"/>
      <c r="W36" s="598" t="str">
        <f>IF('各会計、関係団体の財政状況及び健全化判断比率'!B30="","",'各会計、関係団体の財政状況及び健全化判断比率'!B30)</f>
        <v>階上町後期高齢者医療特別会計</v>
      </c>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9</v>
      </c>
      <c r="BX36" s="597"/>
      <c r="BY36" s="598" t="str">
        <f>IF('各会計、関係団体の財政状況及び健全化判断比率'!B70="","",'各会計、関係団体の財政状況及び健全化判断比率'!B70)</f>
        <v>青森県交通災害共済組合</v>
      </c>
      <c r="BZ36" s="598"/>
      <c r="CA36" s="598"/>
      <c r="CB36" s="598"/>
      <c r="CC36" s="598"/>
      <c r="CD36" s="598"/>
      <c r="CE36" s="598"/>
      <c r="CF36" s="598"/>
      <c r="CG36" s="598"/>
      <c r="CH36" s="598"/>
      <c r="CI36" s="598"/>
      <c r="CJ36" s="598"/>
      <c r="CK36" s="598"/>
      <c r="CL36" s="598"/>
      <c r="CM36" s="598"/>
      <c r="CN36" s="181"/>
      <c r="CO36" s="597" t="str">
        <f t="shared" si="3"/>
        <v/>
      </c>
      <c r="CP36" s="597"/>
      <c r="CQ36" s="598" t="str">
        <f>IF('各会計、関係団体の財政状況及び健全化判断比率'!BS9="","",'各会計、関係団体の財政状況及び健全化判断比率'!BS9)</f>
        <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15">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t="str">
        <f t="shared" si="4"/>
        <v/>
      </c>
      <c r="V37" s="597"/>
      <c r="W37" s="598"/>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10</v>
      </c>
      <c r="BX37" s="597"/>
      <c r="BY37" s="598" t="str">
        <f>IF('各会計、関係団体の財政状況及び健全化判断比率'!B71="","",'各会計、関係団体の財政状況及び健全化判断比率'!B71)</f>
        <v>青森県市町村職員退職手当組合</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15">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11</v>
      </c>
      <c r="BX38" s="597"/>
      <c r="BY38" s="598" t="str">
        <f>IF('各会計、関係団体の財政状況及び健全化判断比率'!B72="","",'各会計、関係団体の財政状況及び健全化判断比率'!B72)</f>
        <v>青森県市町村総合事務組合</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15">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12</v>
      </c>
      <c r="BX39" s="597"/>
      <c r="BY39" s="598" t="str">
        <f>IF('各会計、関係団体の財政状況及び健全化判断比率'!B73="","",'各会計、関係団体の財政状況及び健全化判断比率'!B73)</f>
        <v>青森県後期高齢者医療広域連合（一般会計）</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15">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f t="shared" si="2"/>
        <v>13</v>
      </c>
      <c r="BX40" s="597"/>
      <c r="BY40" s="598" t="str">
        <f>IF('各会計、関係団体の財政状況及び健全化判断比率'!B74="","",'各会計、関係団体の財政状況及び健全化判断比率'!B74)</f>
        <v>青森県後期高齢者医療広域連合（特別会計）</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15">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t="str">
        <f t="shared" si="2"/>
        <v/>
      </c>
      <c r="BX41" s="597"/>
      <c r="BY41" s="598" t="str">
        <f>IF('各会計、関係団体の財政状況及び健全化判断比率'!B75="","",'各会計、関係団体の財政状況及び健全化判断比率'!B75)</f>
        <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15">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t="str">
        <f t="shared" si="2"/>
        <v/>
      </c>
      <c r="BX42" s="597"/>
      <c r="BY42" s="598" t="str">
        <f>IF('各会計、関係団体の財政状況及び健全化判断比率'!B76="","",'各会計、関係団体の財政状況及び健全化判断比率'!B76)</f>
        <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15">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t="str">
        <f t="shared" si="2"/>
        <v/>
      </c>
      <c r="BX43" s="597"/>
      <c r="BY43" s="598" t="str">
        <f>IF('各会計、関係団体の財政状況及び健全化判断比率'!B77="","",'各会計、関係団体の財政状況及び健全化判断比率'!B77)</f>
        <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213</v>
      </c>
      <c r="E46" s="600" t="s">
        <v>214</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15">
      <c r="E47" s="600" t="s">
        <v>215</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15">
      <c r="E48" s="600" t="s">
        <v>216</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15">
      <c r="E49" s="601" t="s">
        <v>217</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15">
      <c r="E50" s="600" t="s">
        <v>218</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15">
      <c r="E51" s="600" t="s">
        <v>219</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15">
      <c r="E52" s="600" t="s">
        <v>220</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15">
      <c r="E53" s="600" t="s">
        <v>221</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15"/>
    <row r="55" spans="5:113" x14ac:dyDescent="0.15"/>
    <row r="56" spans="5:113" x14ac:dyDescent="0.15"/>
  </sheetData>
  <sheetProtection algorithmName="SHA-512" hashValue="OxcHh+TC0KWn8g3GPPDNrk401xO66a6Qy7uxzhqArnSWuqwqXwnN4SbEAsYqoZ16mOl+w9FFaLvmfjLlbjec3Q==" saltValue="IqvcwaAIuzRZj2vpLXu2hw=="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election activeCell="K32" sqref="K32"/>
    </sheetView>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564</v>
      </c>
      <c r="G33" s="29" t="s">
        <v>565</v>
      </c>
      <c r="H33" s="29" t="s">
        <v>566</v>
      </c>
      <c r="I33" s="29" t="s">
        <v>567</v>
      </c>
      <c r="J33" s="30" t="s">
        <v>568</v>
      </c>
      <c r="K33" s="22"/>
      <c r="L33" s="22"/>
      <c r="M33" s="22"/>
      <c r="N33" s="22"/>
      <c r="O33" s="22"/>
      <c r="P33" s="22"/>
    </row>
    <row r="34" spans="1:16" ht="39" customHeight="1" x14ac:dyDescent="0.15">
      <c r="A34" s="22"/>
      <c r="B34" s="31"/>
      <c r="C34" s="1151" t="s">
        <v>571</v>
      </c>
      <c r="D34" s="1151"/>
      <c r="E34" s="1152"/>
      <c r="F34" s="32">
        <v>8.9499999999999993</v>
      </c>
      <c r="G34" s="33">
        <v>9.0399999999999991</v>
      </c>
      <c r="H34" s="33">
        <v>6.19</v>
      </c>
      <c r="I34" s="33">
        <v>6.91</v>
      </c>
      <c r="J34" s="34">
        <v>7.57</v>
      </c>
      <c r="K34" s="22"/>
      <c r="L34" s="22"/>
      <c r="M34" s="22"/>
      <c r="N34" s="22"/>
      <c r="O34" s="22"/>
      <c r="P34" s="22"/>
    </row>
    <row r="35" spans="1:16" ht="39" customHeight="1" x14ac:dyDescent="0.15">
      <c r="A35" s="22"/>
      <c r="B35" s="35"/>
      <c r="C35" s="1145" t="s">
        <v>572</v>
      </c>
      <c r="D35" s="1146"/>
      <c r="E35" s="1147"/>
      <c r="F35" s="36">
        <v>2.62</v>
      </c>
      <c r="G35" s="37">
        <v>1.9</v>
      </c>
      <c r="H35" s="37">
        <v>2.29</v>
      </c>
      <c r="I35" s="37">
        <v>1.68</v>
      </c>
      <c r="J35" s="38">
        <v>1.73</v>
      </c>
      <c r="K35" s="22"/>
      <c r="L35" s="22"/>
      <c r="M35" s="22"/>
      <c r="N35" s="22"/>
      <c r="O35" s="22"/>
      <c r="P35" s="22"/>
    </row>
    <row r="36" spans="1:16" ht="39" customHeight="1" x14ac:dyDescent="0.15">
      <c r="A36" s="22"/>
      <c r="B36" s="35"/>
      <c r="C36" s="1145" t="s">
        <v>573</v>
      </c>
      <c r="D36" s="1146"/>
      <c r="E36" s="1147"/>
      <c r="F36" s="36">
        <v>0.62</v>
      </c>
      <c r="G36" s="37">
        <v>0.43</v>
      </c>
      <c r="H36" s="37">
        <v>0.8</v>
      </c>
      <c r="I36" s="37">
        <v>0.47</v>
      </c>
      <c r="J36" s="38">
        <v>1.07</v>
      </c>
      <c r="K36" s="22"/>
      <c r="L36" s="22"/>
      <c r="M36" s="22"/>
      <c r="N36" s="22"/>
      <c r="O36" s="22"/>
      <c r="P36" s="22"/>
    </row>
    <row r="37" spans="1:16" ht="39" customHeight="1" x14ac:dyDescent="0.15">
      <c r="A37" s="22"/>
      <c r="B37" s="35"/>
      <c r="C37" s="1145" t="s">
        <v>574</v>
      </c>
      <c r="D37" s="1146"/>
      <c r="E37" s="1147"/>
      <c r="F37" s="36">
        <v>0.01</v>
      </c>
      <c r="G37" s="37">
        <v>0.08</v>
      </c>
      <c r="H37" s="37">
        <v>0.03</v>
      </c>
      <c r="I37" s="37">
        <v>0.15</v>
      </c>
      <c r="J37" s="38">
        <v>0.16</v>
      </c>
      <c r="K37" s="22"/>
      <c r="L37" s="22"/>
      <c r="M37" s="22"/>
      <c r="N37" s="22"/>
      <c r="O37" s="22"/>
      <c r="P37" s="22"/>
    </row>
    <row r="38" spans="1:16" ht="39" customHeight="1" x14ac:dyDescent="0.15">
      <c r="A38" s="22"/>
      <c r="B38" s="35"/>
      <c r="C38" s="1145" t="s">
        <v>575</v>
      </c>
      <c r="D38" s="1146"/>
      <c r="E38" s="1147"/>
      <c r="F38" s="36">
        <v>0.06</v>
      </c>
      <c r="G38" s="37">
        <v>7.0000000000000007E-2</v>
      </c>
      <c r="H38" s="37">
        <v>7.0000000000000007E-2</v>
      </c>
      <c r="I38" s="37">
        <v>0.04</v>
      </c>
      <c r="J38" s="38">
        <v>0.12</v>
      </c>
      <c r="K38" s="22"/>
      <c r="L38" s="22"/>
      <c r="M38" s="22"/>
      <c r="N38" s="22"/>
      <c r="O38" s="22"/>
      <c r="P38" s="22"/>
    </row>
    <row r="39" spans="1:16" ht="39" customHeight="1" x14ac:dyDescent="0.15">
      <c r="A39" s="22"/>
      <c r="B39" s="35"/>
      <c r="C39" s="1145" t="s">
        <v>576</v>
      </c>
      <c r="D39" s="1146"/>
      <c r="E39" s="1147"/>
      <c r="F39" s="36">
        <v>0.03</v>
      </c>
      <c r="G39" s="37">
        <v>0.03</v>
      </c>
      <c r="H39" s="37">
        <v>0.01</v>
      </c>
      <c r="I39" s="37">
        <v>0.01</v>
      </c>
      <c r="J39" s="38">
        <v>0.03</v>
      </c>
      <c r="K39" s="22"/>
      <c r="L39" s="22"/>
      <c r="M39" s="22"/>
      <c r="N39" s="22"/>
      <c r="O39" s="22"/>
      <c r="P39" s="22"/>
    </row>
    <row r="40" spans="1:16" ht="39" customHeight="1" x14ac:dyDescent="0.15">
      <c r="A40" s="22"/>
      <c r="B40" s="35"/>
      <c r="C40" s="1145"/>
      <c r="D40" s="1146"/>
      <c r="E40" s="1147"/>
      <c r="F40" s="36"/>
      <c r="G40" s="37"/>
      <c r="H40" s="37"/>
      <c r="I40" s="37"/>
      <c r="J40" s="38"/>
      <c r="K40" s="22"/>
      <c r="L40" s="22"/>
      <c r="M40" s="22"/>
      <c r="N40" s="22"/>
      <c r="O40" s="22"/>
      <c r="P40" s="22"/>
    </row>
    <row r="41" spans="1:16" ht="39" customHeight="1" x14ac:dyDescent="0.15">
      <c r="A41" s="22"/>
      <c r="B41" s="35"/>
      <c r="C41" s="1145"/>
      <c r="D41" s="1146"/>
      <c r="E41" s="1147"/>
      <c r="F41" s="36"/>
      <c r="G41" s="37"/>
      <c r="H41" s="37"/>
      <c r="I41" s="37"/>
      <c r="J41" s="38"/>
      <c r="K41" s="22"/>
      <c r="L41" s="22"/>
      <c r="M41" s="22"/>
      <c r="N41" s="22"/>
      <c r="O41" s="22"/>
      <c r="P41" s="22"/>
    </row>
    <row r="42" spans="1:16" ht="39" customHeight="1" x14ac:dyDescent="0.15">
      <c r="A42" s="22"/>
      <c r="B42" s="39"/>
      <c r="C42" s="1145" t="s">
        <v>577</v>
      </c>
      <c r="D42" s="1146"/>
      <c r="E42" s="1147"/>
      <c r="F42" s="36" t="s">
        <v>522</v>
      </c>
      <c r="G42" s="37" t="s">
        <v>522</v>
      </c>
      <c r="H42" s="37" t="s">
        <v>522</v>
      </c>
      <c r="I42" s="37" t="s">
        <v>522</v>
      </c>
      <c r="J42" s="38" t="s">
        <v>522</v>
      </c>
      <c r="K42" s="22"/>
      <c r="L42" s="22"/>
      <c r="M42" s="22"/>
      <c r="N42" s="22"/>
      <c r="O42" s="22"/>
      <c r="P42" s="22"/>
    </row>
    <row r="43" spans="1:16" ht="39" customHeight="1" thickBot="1" x14ac:dyDescent="0.2">
      <c r="A43" s="22"/>
      <c r="B43" s="40"/>
      <c r="C43" s="1148" t="s">
        <v>578</v>
      </c>
      <c r="D43" s="1149"/>
      <c r="E43" s="1150"/>
      <c r="F43" s="41" t="s">
        <v>522</v>
      </c>
      <c r="G43" s="42" t="s">
        <v>522</v>
      </c>
      <c r="H43" s="42" t="s">
        <v>522</v>
      </c>
      <c r="I43" s="42" t="s">
        <v>522</v>
      </c>
      <c r="J43" s="43" t="s">
        <v>522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TMfHk5FFUYyXGFcsqLrDFtvEHu7/MF/9wU+ht9Sjt+pUeZx2mvmRFiBmO25LbrLX/Et8nd6jZ/LyCqmIr6HsBg==" saltValue="/fhYQ9/KvRFfpL8ftBa/2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topLeftCell="C52" zoomScaleSheetLayoutView="55" workbookViewId="0">
      <selection activeCell="P60" sqref="P60"/>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564</v>
      </c>
      <c r="L44" s="56" t="s">
        <v>565</v>
      </c>
      <c r="M44" s="56" t="s">
        <v>566</v>
      </c>
      <c r="N44" s="56" t="s">
        <v>567</v>
      </c>
      <c r="O44" s="57" t="s">
        <v>568</v>
      </c>
      <c r="P44" s="48"/>
      <c r="Q44" s="48"/>
      <c r="R44" s="48"/>
      <c r="S44" s="48"/>
      <c r="T44" s="48"/>
      <c r="U44" s="48"/>
    </row>
    <row r="45" spans="1:21" ht="30.75" customHeight="1" x14ac:dyDescent="0.15">
      <c r="A45" s="48"/>
      <c r="B45" s="1153" t="s">
        <v>11</v>
      </c>
      <c r="C45" s="1154"/>
      <c r="D45" s="58"/>
      <c r="E45" s="1159" t="s">
        <v>12</v>
      </c>
      <c r="F45" s="1159"/>
      <c r="G45" s="1159"/>
      <c r="H45" s="1159"/>
      <c r="I45" s="1159"/>
      <c r="J45" s="1160"/>
      <c r="K45" s="59">
        <v>762</v>
      </c>
      <c r="L45" s="60">
        <v>784</v>
      </c>
      <c r="M45" s="60">
        <v>761</v>
      </c>
      <c r="N45" s="60">
        <v>741</v>
      </c>
      <c r="O45" s="61">
        <v>676</v>
      </c>
      <c r="P45" s="48"/>
      <c r="Q45" s="48"/>
      <c r="R45" s="48"/>
      <c r="S45" s="48"/>
      <c r="T45" s="48"/>
      <c r="U45" s="48"/>
    </row>
    <row r="46" spans="1:21" ht="30.75" customHeight="1" x14ac:dyDescent="0.15">
      <c r="A46" s="48"/>
      <c r="B46" s="1155"/>
      <c r="C46" s="1156"/>
      <c r="D46" s="62"/>
      <c r="E46" s="1161" t="s">
        <v>13</v>
      </c>
      <c r="F46" s="1161"/>
      <c r="G46" s="1161"/>
      <c r="H46" s="1161"/>
      <c r="I46" s="1161"/>
      <c r="J46" s="1162"/>
      <c r="K46" s="63" t="s">
        <v>522</v>
      </c>
      <c r="L46" s="64" t="s">
        <v>522</v>
      </c>
      <c r="M46" s="64" t="s">
        <v>522</v>
      </c>
      <c r="N46" s="64" t="s">
        <v>522</v>
      </c>
      <c r="O46" s="65" t="s">
        <v>522</v>
      </c>
      <c r="P46" s="48"/>
      <c r="Q46" s="48"/>
      <c r="R46" s="48"/>
      <c r="S46" s="48"/>
      <c r="T46" s="48"/>
      <c r="U46" s="48"/>
    </row>
    <row r="47" spans="1:21" ht="30.75" customHeight="1" x14ac:dyDescent="0.15">
      <c r="A47" s="48"/>
      <c r="B47" s="1155"/>
      <c r="C47" s="1156"/>
      <c r="D47" s="62"/>
      <c r="E47" s="1161" t="s">
        <v>14</v>
      </c>
      <c r="F47" s="1161"/>
      <c r="G47" s="1161"/>
      <c r="H47" s="1161"/>
      <c r="I47" s="1161"/>
      <c r="J47" s="1162"/>
      <c r="K47" s="63" t="s">
        <v>522</v>
      </c>
      <c r="L47" s="64" t="s">
        <v>522</v>
      </c>
      <c r="M47" s="64" t="s">
        <v>522</v>
      </c>
      <c r="N47" s="64" t="s">
        <v>522</v>
      </c>
      <c r="O47" s="65" t="s">
        <v>522</v>
      </c>
      <c r="P47" s="48"/>
      <c r="Q47" s="48"/>
      <c r="R47" s="48"/>
      <c r="S47" s="48"/>
      <c r="T47" s="48"/>
      <c r="U47" s="48"/>
    </row>
    <row r="48" spans="1:21" ht="30.75" customHeight="1" x14ac:dyDescent="0.15">
      <c r="A48" s="48"/>
      <c r="B48" s="1155"/>
      <c r="C48" s="1156"/>
      <c r="D48" s="62"/>
      <c r="E48" s="1161" t="s">
        <v>15</v>
      </c>
      <c r="F48" s="1161"/>
      <c r="G48" s="1161"/>
      <c r="H48" s="1161"/>
      <c r="I48" s="1161"/>
      <c r="J48" s="1162"/>
      <c r="K48" s="63">
        <v>115</v>
      </c>
      <c r="L48" s="64">
        <v>114</v>
      </c>
      <c r="M48" s="64">
        <v>115</v>
      </c>
      <c r="N48" s="64">
        <v>120</v>
      </c>
      <c r="O48" s="65">
        <v>129</v>
      </c>
      <c r="P48" s="48"/>
      <c r="Q48" s="48"/>
      <c r="R48" s="48"/>
      <c r="S48" s="48"/>
      <c r="T48" s="48"/>
      <c r="U48" s="48"/>
    </row>
    <row r="49" spans="1:21" ht="30.75" customHeight="1" x14ac:dyDescent="0.15">
      <c r="A49" s="48"/>
      <c r="B49" s="1155"/>
      <c r="C49" s="1156"/>
      <c r="D49" s="62"/>
      <c r="E49" s="1161" t="s">
        <v>16</v>
      </c>
      <c r="F49" s="1161"/>
      <c r="G49" s="1161"/>
      <c r="H49" s="1161"/>
      <c r="I49" s="1161"/>
      <c r="J49" s="1162"/>
      <c r="K49" s="63">
        <v>37</v>
      </c>
      <c r="L49" s="64">
        <v>35</v>
      </c>
      <c r="M49" s="64">
        <v>23</v>
      </c>
      <c r="N49" s="64">
        <v>27</v>
      </c>
      <c r="O49" s="65">
        <v>29</v>
      </c>
      <c r="P49" s="48"/>
      <c r="Q49" s="48"/>
      <c r="R49" s="48"/>
      <c r="S49" s="48"/>
      <c r="T49" s="48"/>
      <c r="U49" s="48"/>
    </row>
    <row r="50" spans="1:21" ht="30.75" customHeight="1" x14ac:dyDescent="0.15">
      <c r="A50" s="48"/>
      <c r="B50" s="1155"/>
      <c r="C50" s="1156"/>
      <c r="D50" s="62"/>
      <c r="E50" s="1161" t="s">
        <v>17</v>
      </c>
      <c r="F50" s="1161"/>
      <c r="G50" s="1161"/>
      <c r="H50" s="1161"/>
      <c r="I50" s="1161"/>
      <c r="J50" s="1162"/>
      <c r="K50" s="63">
        <v>38</v>
      </c>
      <c r="L50" s="64">
        <v>0</v>
      </c>
      <c r="M50" s="64">
        <v>0</v>
      </c>
      <c r="N50" s="64">
        <v>0</v>
      </c>
      <c r="O50" s="65">
        <v>0</v>
      </c>
      <c r="P50" s="48"/>
      <c r="Q50" s="48"/>
      <c r="R50" s="48"/>
      <c r="S50" s="48"/>
      <c r="T50" s="48"/>
      <c r="U50" s="48"/>
    </row>
    <row r="51" spans="1:21" ht="30.75" customHeight="1" x14ac:dyDescent="0.15">
      <c r="A51" s="48"/>
      <c r="B51" s="1157"/>
      <c r="C51" s="1158"/>
      <c r="D51" s="66"/>
      <c r="E51" s="1161" t="s">
        <v>18</v>
      </c>
      <c r="F51" s="1161"/>
      <c r="G51" s="1161"/>
      <c r="H51" s="1161"/>
      <c r="I51" s="1161"/>
      <c r="J51" s="1162"/>
      <c r="K51" s="63" t="s">
        <v>522</v>
      </c>
      <c r="L51" s="64" t="s">
        <v>522</v>
      </c>
      <c r="M51" s="64" t="s">
        <v>522</v>
      </c>
      <c r="N51" s="64" t="s">
        <v>522</v>
      </c>
      <c r="O51" s="65" t="s">
        <v>522</v>
      </c>
      <c r="P51" s="48"/>
      <c r="Q51" s="48"/>
      <c r="R51" s="48"/>
      <c r="S51" s="48"/>
      <c r="T51" s="48"/>
      <c r="U51" s="48"/>
    </row>
    <row r="52" spans="1:21" ht="30.75" customHeight="1" x14ac:dyDescent="0.15">
      <c r="A52" s="48"/>
      <c r="B52" s="1163" t="s">
        <v>19</v>
      </c>
      <c r="C52" s="1164"/>
      <c r="D52" s="66"/>
      <c r="E52" s="1161" t="s">
        <v>20</v>
      </c>
      <c r="F52" s="1161"/>
      <c r="G52" s="1161"/>
      <c r="H52" s="1161"/>
      <c r="I52" s="1161"/>
      <c r="J52" s="1162"/>
      <c r="K52" s="63">
        <v>595</v>
      </c>
      <c r="L52" s="64">
        <v>559</v>
      </c>
      <c r="M52" s="64">
        <v>530</v>
      </c>
      <c r="N52" s="64">
        <v>498</v>
      </c>
      <c r="O52" s="65">
        <v>454</v>
      </c>
      <c r="P52" s="48"/>
      <c r="Q52" s="48"/>
      <c r="R52" s="48"/>
      <c r="S52" s="48"/>
      <c r="T52" s="48"/>
      <c r="U52" s="48"/>
    </row>
    <row r="53" spans="1:21" ht="30.75" customHeight="1" thickBot="1" x14ac:dyDescent="0.2">
      <c r="A53" s="48"/>
      <c r="B53" s="1165" t="s">
        <v>21</v>
      </c>
      <c r="C53" s="1166"/>
      <c r="D53" s="67"/>
      <c r="E53" s="1167" t="s">
        <v>22</v>
      </c>
      <c r="F53" s="1167"/>
      <c r="G53" s="1167"/>
      <c r="H53" s="1167"/>
      <c r="I53" s="1167"/>
      <c r="J53" s="1168"/>
      <c r="K53" s="68">
        <v>357</v>
      </c>
      <c r="L53" s="69">
        <v>374</v>
      </c>
      <c r="M53" s="69">
        <v>369</v>
      </c>
      <c r="N53" s="69">
        <v>390</v>
      </c>
      <c r="O53" s="70">
        <v>380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579</v>
      </c>
      <c r="P56" s="48"/>
      <c r="Q56" s="48"/>
      <c r="R56" s="48"/>
      <c r="S56" s="48"/>
      <c r="T56" s="48"/>
      <c r="U56" s="48"/>
    </row>
    <row r="57" spans="1:21" ht="31.5" customHeight="1" thickBot="1" x14ac:dyDescent="0.2">
      <c r="A57" s="48"/>
      <c r="B57" s="76"/>
      <c r="C57" s="77"/>
      <c r="D57" s="77"/>
      <c r="E57" s="78"/>
      <c r="F57" s="78"/>
      <c r="G57" s="78"/>
      <c r="H57" s="78"/>
      <c r="I57" s="78"/>
      <c r="J57" s="79" t="s">
        <v>2</v>
      </c>
      <c r="K57" s="80" t="s">
        <v>580</v>
      </c>
      <c r="L57" s="81" t="s">
        <v>581</v>
      </c>
      <c r="M57" s="81" t="s">
        <v>582</v>
      </c>
      <c r="N57" s="81" t="s">
        <v>583</v>
      </c>
      <c r="O57" s="82" t="s">
        <v>584</v>
      </c>
      <c r="P57" s="48"/>
      <c r="Q57" s="48"/>
      <c r="R57" s="48"/>
      <c r="S57" s="48"/>
      <c r="T57" s="48"/>
      <c r="U57" s="48"/>
    </row>
    <row r="58" spans="1:21" ht="31.5" customHeight="1" x14ac:dyDescent="0.15">
      <c r="B58" s="1169" t="s">
        <v>26</v>
      </c>
      <c r="C58" s="1170"/>
      <c r="D58" s="1175" t="s">
        <v>27</v>
      </c>
      <c r="E58" s="1176"/>
      <c r="F58" s="1176"/>
      <c r="G58" s="1176"/>
      <c r="H58" s="1176"/>
      <c r="I58" s="1176"/>
      <c r="J58" s="1177"/>
      <c r="K58" s="83" t="s">
        <v>595</v>
      </c>
      <c r="L58" s="84" t="s">
        <v>595</v>
      </c>
      <c r="M58" s="84" t="s">
        <v>595</v>
      </c>
      <c r="N58" s="84" t="s">
        <v>595</v>
      </c>
      <c r="O58" s="85" t="s">
        <v>595</v>
      </c>
    </row>
    <row r="59" spans="1:21" ht="31.5" customHeight="1" x14ac:dyDescent="0.15">
      <c r="B59" s="1171"/>
      <c r="C59" s="1172"/>
      <c r="D59" s="1178" t="s">
        <v>28</v>
      </c>
      <c r="E59" s="1179"/>
      <c r="F59" s="1179"/>
      <c r="G59" s="1179"/>
      <c r="H59" s="1179"/>
      <c r="I59" s="1179"/>
      <c r="J59" s="1180"/>
      <c r="K59" s="86" t="s">
        <v>595</v>
      </c>
      <c r="L59" s="87" t="s">
        <v>595</v>
      </c>
      <c r="M59" s="87" t="s">
        <v>595</v>
      </c>
      <c r="N59" s="87" t="s">
        <v>595</v>
      </c>
      <c r="O59" s="88" t="s">
        <v>595</v>
      </c>
    </row>
    <row r="60" spans="1:21" ht="31.5" customHeight="1" thickBot="1" x14ac:dyDescent="0.2">
      <c r="B60" s="1173"/>
      <c r="C60" s="1174"/>
      <c r="D60" s="1181" t="s">
        <v>29</v>
      </c>
      <c r="E60" s="1182"/>
      <c r="F60" s="1182"/>
      <c r="G60" s="1182"/>
      <c r="H60" s="1182"/>
      <c r="I60" s="1182"/>
      <c r="J60" s="1183"/>
      <c r="K60" s="89" t="s">
        <v>595</v>
      </c>
      <c r="L60" s="90" t="s">
        <v>595</v>
      </c>
      <c r="M60" s="90" t="s">
        <v>595</v>
      </c>
      <c r="N60" s="90" t="s">
        <v>595</v>
      </c>
      <c r="O60" s="91" t="s">
        <v>595</v>
      </c>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Lq8zjH/4Fg260IplqaqSiCTZcZiWK8+G6gsgCoWaHLoPyk4ORZ8LnqniF2bY1PBu74+Xb2UzOzIqlZwtmaTqdQ==" saltValue="5LpFi7181LZpjoARO1xCtA=="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2"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topLeftCell="A46"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564</v>
      </c>
      <c r="J40" s="103" t="s">
        <v>565</v>
      </c>
      <c r="K40" s="103" t="s">
        <v>566</v>
      </c>
      <c r="L40" s="103" t="s">
        <v>567</v>
      </c>
      <c r="M40" s="104" t="s">
        <v>568</v>
      </c>
    </row>
    <row r="41" spans="2:13" ht="27.75" customHeight="1" x14ac:dyDescent="0.15">
      <c r="B41" s="1184" t="s">
        <v>32</v>
      </c>
      <c r="C41" s="1185"/>
      <c r="D41" s="105"/>
      <c r="E41" s="1190" t="s">
        <v>33</v>
      </c>
      <c r="F41" s="1190"/>
      <c r="G41" s="1190"/>
      <c r="H41" s="1191"/>
      <c r="I41" s="355">
        <v>6422</v>
      </c>
      <c r="J41" s="356">
        <v>5951</v>
      </c>
      <c r="K41" s="356">
        <v>5715</v>
      </c>
      <c r="L41" s="356">
        <v>5366</v>
      </c>
      <c r="M41" s="357">
        <v>4976</v>
      </c>
    </row>
    <row r="42" spans="2:13" ht="27.75" customHeight="1" x14ac:dyDescent="0.15">
      <c r="B42" s="1186"/>
      <c r="C42" s="1187"/>
      <c r="D42" s="106"/>
      <c r="E42" s="1192" t="s">
        <v>34</v>
      </c>
      <c r="F42" s="1192"/>
      <c r="G42" s="1192"/>
      <c r="H42" s="1193"/>
      <c r="I42" s="358" t="s">
        <v>522</v>
      </c>
      <c r="J42" s="359" t="s">
        <v>522</v>
      </c>
      <c r="K42" s="359" t="s">
        <v>522</v>
      </c>
      <c r="L42" s="359" t="s">
        <v>522</v>
      </c>
      <c r="M42" s="360" t="s">
        <v>522</v>
      </c>
    </row>
    <row r="43" spans="2:13" ht="27.75" customHeight="1" x14ac:dyDescent="0.15">
      <c r="B43" s="1186"/>
      <c r="C43" s="1187"/>
      <c r="D43" s="106"/>
      <c r="E43" s="1192" t="s">
        <v>35</v>
      </c>
      <c r="F43" s="1192"/>
      <c r="G43" s="1192"/>
      <c r="H43" s="1193"/>
      <c r="I43" s="358">
        <v>2024</v>
      </c>
      <c r="J43" s="359">
        <v>2016</v>
      </c>
      <c r="K43" s="359">
        <v>1966</v>
      </c>
      <c r="L43" s="359">
        <v>1915</v>
      </c>
      <c r="M43" s="360">
        <v>1907</v>
      </c>
    </row>
    <row r="44" spans="2:13" ht="27.75" customHeight="1" x14ac:dyDescent="0.15">
      <c r="B44" s="1186"/>
      <c r="C44" s="1187"/>
      <c r="D44" s="106"/>
      <c r="E44" s="1192" t="s">
        <v>36</v>
      </c>
      <c r="F44" s="1192"/>
      <c r="G44" s="1192"/>
      <c r="H44" s="1193"/>
      <c r="I44" s="358">
        <v>264</v>
      </c>
      <c r="J44" s="359">
        <v>250</v>
      </c>
      <c r="K44" s="359">
        <v>254</v>
      </c>
      <c r="L44" s="359">
        <v>261</v>
      </c>
      <c r="M44" s="360">
        <v>252</v>
      </c>
    </row>
    <row r="45" spans="2:13" ht="27.75" customHeight="1" x14ac:dyDescent="0.15">
      <c r="B45" s="1186"/>
      <c r="C45" s="1187"/>
      <c r="D45" s="106"/>
      <c r="E45" s="1192" t="s">
        <v>37</v>
      </c>
      <c r="F45" s="1192"/>
      <c r="G45" s="1192"/>
      <c r="H45" s="1193"/>
      <c r="I45" s="358">
        <v>504</v>
      </c>
      <c r="J45" s="359">
        <v>478</v>
      </c>
      <c r="K45" s="359">
        <v>464</v>
      </c>
      <c r="L45" s="359">
        <v>460</v>
      </c>
      <c r="M45" s="360">
        <v>452</v>
      </c>
    </row>
    <row r="46" spans="2:13" ht="27.75" customHeight="1" x14ac:dyDescent="0.15">
      <c r="B46" s="1186"/>
      <c r="C46" s="1187"/>
      <c r="D46" s="107"/>
      <c r="E46" s="1192" t="s">
        <v>38</v>
      </c>
      <c r="F46" s="1192"/>
      <c r="G46" s="1192"/>
      <c r="H46" s="1193"/>
      <c r="I46" s="358" t="s">
        <v>522</v>
      </c>
      <c r="J46" s="359" t="s">
        <v>522</v>
      </c>
      <c r="K46" s="359" t="s">
        <v>522</v>
      </c>
      <c r="L46" s="359" t="s">
        <v>522</v>
      </c>
      <c r="M46" s="360" t="s">
        <v>522</v>
      </c>
    </row>
    <row r="47" spans="2:13" ht="27.75" customHeight="1" x14ac:dyDescent="0.15">
      <c r="B47" s="1186"/>
      <c r="C47" s="1187"/>
      <c r="D47" s="108"/>
      <c r="E47" s="1194" t="s">
        <v>39</v>
      </c>
      <c r="F47" s="1195"/>
      <c r="G47" s="1195"/>
      <c r="H47" s="1196"/>
      <c r="I47" s="358" t="s">
        <v>522</v>
      </c>
      <c r="J47" s="359" t="s">
        <v>522</v>
      </c>
      <c r="K47" s="359" t="s">
        <v>522</v>
      </c>
      <c r="L47" s="359" t="s">
        <v>522</v>
      </c>
      <c r="M47" s="360" t="s">
        <v>522</v>
      </c>
    </row>
    <row r="48" spans="2:13" ht="27.75" customHeight="1" x14ac:dyDescent="0.15">
      <c r="B48" s="1186"/>
      <c r="C48" s="1187"/>
      <c r="D48" s="106"/>
      <c r="E48" s="1192" t="s">
        <v>40</v>
      </c>
      <c r="F48" s="1192"/>
      <c r="G48" s="1192"/>
      <c r="H48" s="1193"/>
      <c r="I48" s="358" t="s">
        <v>522</v>
      </c>
      <c r="J48" s="359" t="s">
        <v>522</v>
      </c>
      <c r="K48" s="359" t="s">
        <v>522</v>
      </c>
      <c r="L48" s="359" t="s">
        <v>522</v>
      </c>
      <c r="M48" s="360" t="s">
        <v>522</v>
      </c>
    </row>
    <row r="49" spans="2:13" ht="27.75" customHeight="1" x14ac:dyDescent="0.15">
      <c r="B49" s="1188"/>
      <c r="C49" s="1189"/>
      <c r="D49" s="106"/>
      <c r="E49" s="1192" t="s">
        <v>41</v>
      </c>
      <c r="F49" s="1192"/>
      <c r="G49" s="1192"/>
      <c r="H49" s="1193"/>
      <c r="I49" s="358" t="s">
        <v>522</v>
      </c>
      <c r="J49" s="359" t="s">
        <v>522</v>
      </c>
      <c r="K49" s="359" t="s">
        <v>522</v>
      </c>
      <c r="L49" s="359" t="s">
        <v>522</v>
      </c>
      <c r="M49" s="360" t="s">
        <v>522</v>
      </c>
    </row>
    <row r="50" spans="2:13" ht="27.75" customHeight="1" x14ac:dyDescent="0.15">
      <c r="B50" s="1197" t="s">
        <v>42</v>
      </c>
      <c r="C50" s="1198"/>
      <c r="D50" s="109"/>
      <c r="E50" s="1192" t="s">
        <v>43</v>
      </c>
      <c r="F50" s="1192"/>
      <c r="G50" s="1192"/>
      <c r="H50" s="1193"/>
      <c r="I50" s="358">
        <v>2333</v>
      </c>
      <c r="J50" s="359">
        <v>2438</v>
      </c>
      <c r="K50" s="359">
        <v>2864</v>
      </c>
      <c r="L50" s="359">
        <v>3451</v>
      </c>
      <c r="M50" s="360">
        <v>3912</v>
      </c>
    </row>
    <row r="51" spans="2:13" ht="27.75" customHeight="1" x14ac:dyDescent="0.15">
      <c r="B51" s="1186"/>
      <c r="C51" s="1187"/>
      <c r="D51" s="106"/>
      <c r="E51" s="1192" t="s">
        <v>44</v>
      </c>
      <c r="F51" s="1192"/>
      <c r="G51" s="1192"/>
      <c r="H51" s="1193"/>
      <c r="I51" s="358">
        <v>53</v>
      </c>
      <c r="J51" s="359">
        <v>36</v>
      </c>
      <c r="K51" s="359">
        <v>25</v>
      </c>
      <c r="L51" s="359">
        <v>23</v>
      </c>
      <c r="M51" s="360">
        <v>20</v>
      </c>
    </row>
    <row r="52" spans="2:13" ht="27.75" customHeight="1" x14ac:dyDescent="0.15">
      <c r="B52" s="1188"/>
      <c r="C52" s="1189"/>
      <c r="D52" s="106"/>
      <c r="E52" s="1192" t="s">
        <v>45</v>
      </c>
      <c r="F52" s="1192"/>
      <c r="G52" s="1192"/>
      <c r="H52" s="1193"/>
      <c r="I52" s="358">
        <v>5131</v>
      </c>
      <c r="J52" s="359">
        <v>4853</v>
      </c>
      <c r="K52" s="359">
        <v>4664</v>
      </c>
      <c r="L52" s="359">
        <v>4436</v>
      </c>
      <c r="M52" s="360">
        <v>4236</v>
      </c>
    </row>
    <row r="53" spans="2:13" ht="27.75" customHeight="1" thickBot="1" x14ac:dyDescent="0.2">
      <c r="B53" s="1199" t="s">
        <v>46</v>
      </c>
      <c r="C53" s="1200"/>
      <c r="D53" s="110"/>
      <c r="E53" s="1201" t="s">
        <v>47</v>
      </c>
      <c r="F53" s="1201"/>
      <c r="G53" s="1201"/>
      <c r="H53" s="1202"/>
      <c r="I53" s="361">
        <v>1698</v>
      </c>
      <c r="J53" s="362">
        <v>1368</v>
      </c>
      <c r="K53" s="362">
        <v>846</v>
      </c>
      <c r="L53" s="362">
        <v>92</v>
      </c>
      <c r="M53" s="363">
        <v>-581</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2vBfSUh4KceobnI6CBIu+0y9oNJ2AL876F3eC5lSpckj72AlF2dcfCuj8gwSAph7PqhomKxXH5r9vGjDA8Bhfg==" saltValue="0+y8e/gB/GqaezOwMzsFp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H1" zoomScale="80" zoomScaleNormal="80" zoomScaleSheetLayoutView="100" workbookViewId="0">
      <selection activeCell="J44" sqref="J44"/>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566</v>
      </c>
      <c r="G54" s="119" t="s">
        <v>567</v>
      </c>
      <c r="H54" s="120" t="s">
        <v>568</v>
      </c>
    </row>
    <row r="55" spans="2:8" ht="52.5" customHeight="1" x14ac:dyDescent="0.15">
      <c r="B55" s="121"/>
      <c r="C55" s="1211" t="s">
        <v>50</v>
      </c>
      <c r="D55" s="1211"/>
      <c r="E55" s="1212"/>
      <c r="F55" s="122">
        <v>2206</v>
      </c>
      <c r="G55" s="122">
        <v>2527</v>
      </c>
      <c r="H55" s="123">
        <v>2927</v>
      </c>
    </row>
    <row r="56" spans="2:8" ht="52.5" customHeight="1" x14ac:dyDescent="0.15">
      <c r="B56" s="124"/>
      <c r="C56" s="1213" t="s">
        <v>51</v>
      </c>
      <c r="D56" s="1213"/>
      <c r="E56" s="1214"/>
      <c r="F56" s="125" t="s">
        <v>522</v>
      </c>
      <c r="G56" s="125">
        <v>200</v>
      </c>
      <c r="H56" s="126">
        <v>200</v>
      </c>
    </row>
    <row r="57" spans="2:8" ht="53.25" customHeight="1" x14ac:dyDescent="0.15">
      <c r="B57" s="124"/>
      <c r="C57" s="1215" t="s">
        <v>52</v>
      </c>
      <c r="D57" s="1215"/>
      <c r="E57" s="1216"/>
      <c r="F57" s="127">
        <v>237</v>
      </c>
      <c r="G57" s="127">
        <v>233</v>
      </c>
      <c r="H57" s="128">
        <v>247</v>
      </c>
    </row>
    <row r="58" spans="2:8" ht="45.75" customHeight="1" x14ac:dyDescent="0.15">
      <c r="B58" s="129"/>
      <c r="C58" s="1203" t="s">
        <v>53</v>
      </c>
      <c r="D58" s="1204"/>
      <c r="E58" s="1205"/>
      <c r="F58" s="130"/>
      <c r="G58" s="130"/>
      <c r="H58" s="131"/>
    </row>
    <row r="59" spans="2:8" ht="45.75" customHeight="1" x14ac:dyDescent="0.15">
      <c r="B59" s="129"/>
      <c r="C59" s="1203" t="s">
        <v>54</v>
      </c>
      <c r="D59" s="1204"/>
      <c r="E59" s="1205"/>
      <c r="F59" s="130"/>
      <c r="G59" s="130"/>
      <c r="H59" s="131"/>
    </row>
    <row r="60" spans="2:8" ht="45.75" customHeight="1" x14ac:dyDescent="0.15">
      <c r="B60" s="129"/>
      <c r="C60" s="1203" t="s">
        <v>54</v>
      </c>
      <c r="D60" s="1204"/>
      <c r="E60" s="1205"/>
      <c r="F60" s="130"/>
      <c r="G60" s="130"/>
      <c r="H60" s="131"/>
    </row>
    <row r="61" spans="2:8" ht="45.75" customHeight="1" x14ac:dyDescent="0.15">
      <c r="B61" s="129"/>
      <c r="C61" s="1203" t="s">
        <v>54</v>
      </c>
      <c r="D61" s="1204"/>
      <c r="E61" s="1205"/>
      <c r="F61" s="130"/>
      <c r="G61" s="130"/>
      <c r="H61" s="131"/>
    </row>
    <row r="62" spans="2:8" ht="45.75" customHeight="1" thickBot="1" x14ac:dyDescent="0.2">
      <c r="B62" s="132"/>
      <c r="C62" s="1206" t="s">
        <v>54</v>
      </c>
      <c r="D62" s="1207"/>
      <c r="E62" s="1208"/>
      <c r="F62" s="133"/>
      <c r="G62" s="133"/>
      <c r="H62" s="134"/>
    </row>
    <row r="63" spans="2:8" ht="52.5" customHeight="1" thickBot="1" x14ac:dyDescent="0.2">
      <c r="B63" s="135"/>
      <c r="C63" s="1209" t="s">
        <v>55</v>
      </c>
      <c r="D63" s="1209"/>
      <c r="E63" s="1210"/>
      <c r="F63" s="136">
        <v>2443</v>
      </c>
      <c r="G63" s="136">
        <v>2960</v>
      </c>
      <c r="H63" s="137">
        <v>3373</v>
      </c>
    </row>
    <row r="64" spans="2:8" x14ac:dyDescent="0.15"/>
  </sheetData>
  <sheetProtection algorithmName="SHA-512" hashValue="6SFILDR2qpMW0B61si9GfifjLICHfFeVOp5UgZScgiHJR0tLKCwUcWtxznAzHPZcyA99Or6U2QX27bYhVdj1Sw==" saltValue="a4eh74ire2UCDHs9zCKfK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56</v>
      </c>
      <c r="E2" s="149"/>
      <c r="F2" s="150" t="s">
        <v>561</v>
      </c>
      <c r="G2" s="151"/>
      <c r="H2" s="152"/>
    </row>
    <row r="3" spans="1:8" x14ac:dyDescent="0.15">
      <c r="A3" s="148" t="s">
        <v>554</v>
      </c>
      <c r="B3" s="153"/>
      <c r="C3" s="154"/>
      <c r="D3" s="155">
        <v>27256</v>
      </c>
      <c r="E3" s="156"/>
      <c r="F3" s="157">
        <v>108252</v>
      </c>
      <c r="G3" s="158"/>
      <c r="H3" s="159"/>
    </row>
    <row r="4" spans="1:8" x14ac:dyDescent="0.15">
      <c r="A4" s="160"/>
      <c r="B4" s="161"/>
      <c r="C4" s="162"/>
      <c r="D4" s="163">
        <v>12049</v>
      </c>
      <c r="E4" s="164"/>
      <c r="F4" s="165">
        <v>50321</v>
      </c>
      <c r="G4" s="166"/>
      <c r="H4" s="167"/>
    </row>
    <row r="5" spans="1:8" x14ac:dyDescent="0.15">
      <c r="A5" s="148" t="s">
        <v>556</v>
      </c>
      <c r="B5" s="153"/>
      <c r="C5" s="154"/>
      <c r="D5" s="155">
        <v>29656</v>
      </c>
      <c r="E5" s="156"/>
      <c r="F5" s="157">
        <v>93492</v>
      </c>
      <c r="G5" s="158"/>
      <c r="H5" s="159"/>
    </row>
    <row r="6" spans="1:8" x14ac:dyDescent="0.15">
      <c r="A6" s="160"/>
      <c r="B6" s="161"/>
      <c r="C6" s="162"/>
      <c r="D6" s="163">
        <v>13989</v>
      </c>
      <c r="E6" s="164"/>
      <c r="F6" s="165">
        <v>53316</v>
      </c>
      <c r="G6" s="166"/>
      <c r="H6" s="167"/>
    </row>
    <row r="7" spans="1:8" x14ac:dyDescent="0.15">
      <c r="A7" s="148" t="s">
        <v>557</v>
      </c>
      <c r="B7" s="153"/>
      <c r="C7" s="154"/>
      <c r="D7" s="155">
        <v>75399</v>
      </c>
      <c r="E7" s="156"/>
      <c r="F7" s="157">
        <v>94796</v>
      </c>
      <c r="G7" s="158"/>
      <c r="H7" s="159"/>
    </row>
    <row r="8" spans="1:8" x14ac:dyDescent="0.15">
      <c r="A8" s="160"/>
      <c r="B8" s="161"/>
      <c r="C8" s="162"/>
      <c r="D8" s="163">
        <v>37413</v>
      </c>
      <c r="E8" s="164"/>
      <c r="F8" s="165">
        <v>55781</v>
      </c>
      <c r="G8" s="166"/>
      <c r="H8" s="167"/>
    </row>
    <row r="9" spans="1:8" x14ac:dyDescent="0.15">
      <c r="A9" s="148" t="s">
        <v>558</v>
      </c>
      <c r="B9" s="153"/>
      <c r="C9" s="154"/>
      <c r="D9" s="155">
        <v>35113</v>
      </c>
      <c r="E9" s="156"/>
      <c r="F9" s="157">
        <v>85942</v>
      </c>
      <c r="G9" s="158"/>
      <c r="H9" s="159"/>
    </row>
    <row r="10" spans="1:8" x14ac:dyDescent="0.15">
      <c r="A10" s="160"/>
      <c r="B10" s="161"/>
      <c r="C10" s="162"/>
      <c r="D10" s="163">
        <v>16679</v>
      </c>
      <c r="E10" s="164"/>
      <c r="F10" s="165">
        <v>48630</v>
      </c>
      <c r="G10" s="166"/>
      <c r="H10" s="167"/>
    </row>
    <row r="11" spans="1:8" x14ac:dyDescent="0.15">
      <c r="A11" s="148" t="s">
        <v>559</v>
      </c>
      <c r="B11" s="153"/>
      <c r="C11" s="154"/>
      <c r="D11" s="155">
        <v>39923</v>
      </c>
      <c r="E11" s="156"/>
      <c r="F11" s="157">
        <v>95007</v>
      </c>
      <c r="G11" s="158"/>
      <c r="H11" s="159"/>
    </row>
    <row r="12" spans="1:8" x14ac:dyDescent="0.15">
      <c r="A12" s="160"/>
      <c r="B12" s="161"/>
      <c r="C12" s="168"/>
      <c r="D12" s="163">
        <v>26477</v>
      </c>
      <c r="E12" s="164"/>
      <c r="F12" s="165">
        <v>48509</v>
      </c>
      <c r="G12" s="166"/>
      <c r="H12" s="167"/>
    </row>
    <row r="13" spans="1:8" x14ac:dyDescent="0.15">
      <c r="A13" s="148"/>
      <c r="B13" s="153"/>
      <c r="C13" s="169"/>
      <c r="D13" s="170">
        <v>41469</v>
      </c>
      <c r="E13" s="171"/>
      <c r="F13" s="172">
        <v>95498</v>
      </c>
      <c r="G13" s="173"/>
      <c r="H13" s="159"/>
    </row>
    <row r="14" spans="1:8" x14ac:dyDescent="0.15">
      <c r="A14" s="160"/>
      <c r="B14" s="161"/>
      <c r="C14" s="162"/>
      <c r="D14" s="163">
        <v>21321</v>
      </c>
      <c r="E14" s="164"/>
      <c r="F14" s="165">
        <v>51311</v>
      </c>
      <c r="G14" s="166"/>
      <c r="H14" s="167"/>
    </row>
    <row r="17" spans="1:11" x14ac:dyDescent="0.15">
      <c r="A17" s="144" t="s">
        <v>57</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58</v>
      </c>
      <c r="B19" s="174">
        <f>ROUND(VALUE(SUBSTITUTE(実質収支比率等に係る経年分析!F$48,"▲","-")),2)</f>
        <v>8.9499999999999993</v>
      </c>
      <c r="C19" s="174">
        <f>ROUND(VALUE(SUBSTITUTE(実質収支比率等に係る経年分析!G$48,"▲","-")),2)</f>
        <v>9.0399999999999991</v>
      </c>
      <c r="D19" s="174">
        <f>ROUND(VALUE(SUBSTITUTE(実質収支比率等に係る経年分析!H$48,"▲","-")),2)</f>
        <v>6.2</v>
      </c>
      <c r="E19" s="174">
        <f>ROUND(VALUE(SUBSTITUTE(実質収支比率等に係る経年分析!I$48,"▲","-")),2)</f>
        <v>6.91</v>
      </c>
      <c r="F19" s="174">
        <f>ROUND(VALUE(SUBSTITUTE(実質収支比率等に係る経年分析!J$48,"▲","-")),2)</f>
        <v>7.58</v>
      </c>
    </row>
    <row r="20" spans="1:11" x14ac:dyDescent="0.15">
      <c r="A20" s="174" t="s">
        <v>59</v>
      </c>
      <c r="B20" s="174">
        <f>ROUND(VALUE(SUBSTITUTE(実質収支比率等に係る経年分析!F$47,"▲","-")),2)</f>
        <v>47.82</v>
      </c>
      <c r="C20" s="174">
        <f>ROUND(VALUE(SUBSTITUTE(実質収支比率等に係る経年分析!G$47,"▲","-")),2)</f>
        <v>48.39</v>
      </c>
      <c r="D20" s="174">
        <f>ROUND(VALUE(SUBSTITUTE(実質収支比率等に係る経年分析!H$47,"▲","-")),2)</f>
        <v>57.38</v>
      </c>
      <c r="E20" s="174">
        <f>ROUND(VALUE(SUBSTITUTE(実質収支比率等に係る経年分析!I$47,"▲","-")),2)</f>
        <v>61.71</v>
      </c>
      <c r="F20" s="174">
        <f>ROUND(VALUE(SUBSTITUTE(実質収支比率等に係る経年分析!J$47,"▲","-")),2)</f>
        <v>73.180000000000007</v>
      </c>
    </row>
    <row r="21" spans="1:11" x14ac:dyDescent="0.15">
      <c r="A21" s="174" t="s">
        <v>60</v>
      </c>
      <c r="B21" s="174">
        <f>IF(ISNUMBER(VALUE(SUBSTITUTE(実質収支比率等に係る経年分析!F$49,"▲","-"))),ROUND(VALUE(SUBSTITUTE(実質収支比率等に係る経年分析!F$49,"▲","-")),2),NA())</f>
        <v>-3.38</v>
      </c>
      <c r="C21" s="174">
        <f>IF(ISNUMBER(VALUE(SUBSTITUTE(実質収支比率等に係る経年分析!G$49,"▲","-"))),ROUND(VALUE(SUBSTITUTE(実質収支比率等に係る経年分析!G$49,"▲","-")),2),NA())</f>
        <v>-6.11</v>
      </c>
      <c r="D21" s="174">
        <f>IF(ISNUMBER(VALUE(SUBSTITUTE(実質収支比率等に係る経年分析!H$49,"▲","-"))),ROUND(VALUE(SUBSTITUTE(実質収支比率等に係る経年分析!H$49,"▲","-")),2),NA())</f>
        <v>2.63</v>
      </c>
      <c r="E21" s="174">
        <f>IF(ISNUMBER(VALUE(SUBSTITUTE(実質収支比率等に係る経年分析!I$49,"▲","-"))),ROUND(VALUE(SUBSTITUTE(実質収支比率等に係る経年分析!I$49,"▲","-")),2),NA())</f>
        <v>5.25</v>
      </c>
      <c r="F21" s="174">
        <f>IF(ISNUMBER(VALUE(SUBSTITUTE(実質収支比率等に係る経年分析!J$49,"▲","-"))),ROUND(VALUE(SUBSTITUTE(実質収支比率等に係る経年分析!J$49,"▲","-")),2),NA())</f>
        <v>6.76</v>
      </c>
    </row>
    <row r="24" spans="1:11" x14ac:dyDescent="0.15">
      <c r="A24" s="144" t="s">
        <v>61</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62</v>
      </c>
      <c r="C26" s="175" t="s">
        <v>63</v>
      </c>
      <c r="D26" s="175" t="s">
        <v>62</v>
      </c>
      <c r="E26" s="175" t="s">
        <v>63</v>
      </c>
      <c r="F26" s="175" t="s">
        <v>62</v>
      </c>
      <c r="G26" s="175" t="s">
        <v>63</v>
      </c>
      <c r="H26" s="175" t="s">
        <v>62</v>
      </c>
      <c r="I26" s="175" t="s">
        <v>63</v>
      </c>
      <c r="J26" s="175" t="s">
        <v>62</v>
      </c>
      <c r="K26" s="175" t="s">
        <v>63</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#VALUE!</v>
      </c>
      <c r="C27" s="175" t="e">
        <f>IF(ROUND(VALUE(SUBSTITUTE(連結実質赤字比率に係る赤字・黒字の構成分析!F$43,"▲", "-")), 2) &gt;= 0, ABS(ROUND(VALUE(SUBSTITUTE(連結実質赤字比率に係る赤字・黒字の構成分析!F$43,"▲", "-")), 2)), NA())</f>
        <v>#VALUE!</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15">
      <c r="A30" s="175" t="e">
        <f>IF(連結実質赤字比率に係る赤字・黒字の構成分析!C$40="",NA(),連結実質赤字比率に係る赤字・黒字の構成分析!C$40)</f>
        <v>#N/A</v>
      </c>
      <c r="B30" s="175" t="e">
        <f>IF(ROUND(VALUE(SUBSTITUTE(連結実質赤字比率に係る赤字・黒字の構成分析!F$40,"▲", "-")), 2) &lt; 0, ABS(ROUND(VALUE(SUBSTITUTE(連結実質赤字比率に係る赤字・黒字の構成分析!F$40,"▲", "-")), 2)), NA())</f>
        <v>#VALUE!</v>
      </c>
      <c r="C30" s="175" t="e">
        <f>IF(ROUND(VALUE(SUBSTITUTE(連結実質赤字比率に係る赤字・黒字の構成分析!F$40,"▲", "-")), 2) &gt;= 0, ABS(ROUND(VALUE(SUBSTITUTE(連結実質赤字比率に係る赤字・黒字の構成分析!F$40,"▲", "-")), 2)), NA())</f>
        <v>#VALUE!</v>
      </c>
      <c r="D30" s="175" t="e">
        <f>IF(ROUND(VALUE(SUBSTITUTE(連結実質赤字比率に係る赤字・黒字の構成分析!G$40,"▲", "-")), 2) &lt; 0, ABS(ROUND(VALUE(SUBSTITUTE(連結実質赤字比率に係る赤字・黒字の構成分析!G$40,"▲", "-")), 2)), NA())</f>
        <v>#VALUE!</v>
      </c>
      <c r="E30" s="175" t="e">
        <f>IF(ROUND(VALUE(SUBSTITUTE(連結実質赤字比率に係る赤字・黒字の構成分析!G$40,"▲", "-")), 2) &gt;= 0, ABS(ROUND(VALUE(SUBSTITUTE(連結実質赤字比率に係る赤字・黒字の構成分析!G$40,"▲", "-")), 2)), NA())</f>
        <v>#VALUE!</v>
      </c>
      <c r="F30" s="175" t="e">
        <f>IF(ROUND(VALUE(SUBSTITUTE(連結実質赤字比率に係る赤字・黒字の構成分析!H$40,"▲", "-")), 2) &lt; 0, ABS(ROUND(VALUE(SUBSTITUTE(連結実質赤字比率に係る赤字・黒字の構成分析!H$40,"▲", "-")), 2)), NA())</f>
        <v>#VALUE!</v>
      </c>
      <c r="G30" s="175" t="e">
        <f>IF(ROUND(VALUE(SUBSTITUTE(連結実質赤字比率に係る赤字・黒字の構成分析!H$40,"▲", "-")), 2) &gt;= 0, ABS(ROUND(VALUE(SUBSTITUTE(連結実質赤字比率に係る赤字・黒字の構成分析!H$40,"▲", "-")), 2)), NA())</f>
        <v>#VALUE!</v>
      </c>
      <c r="H30" s="175" t="e">
        <f>IF(ROUND(VALUE(SUBSTITUTE(連結実質赤字比率に係る赤字・黒字の構成分析!I$40,"▲", "-")), 2) &lt; 0, ABS(ROUND(VALUE(SUBSTITUTE(連結実質赤字比率に係る赤字・黒字の構成分析!I$40,"▲", "-")), 2)), NA())</f>
        <v>#VALUE!</v>
      </c>
      <c r="I30" s="175" t="e">
        <f>IF(ROUND(VALUE(SUBSTITUTE(連結実質赤字比率に係る赤字・黒字の構成分析!I$40,"▲", "-")), 2) &gt;= 0, ABS(ROUND(VALUE(SUBSTITUTE(連結実質赤字比率に係る赤字・黒字の構成分析!I$40,"▲", "-")), 2)), NA())</f>
        <v>#VALUE!</v>
      </c>
      <c r="J30" s="175" t="e">
        <f>IF(ROUND(VALUE(SUBSTITUTE(連結実質赤字比率に係る赤字・黒字の構成分析!J$40,"▲", "-")), 2) &lt; 0, ABS(ROUND(VALUE(SUBSTITUTE(連結実質赤字比率に係る赤字・黒字の構成分析!J$40,"▲", "-")), 2)), NA())</f>
        <v>#VALUE!</v>
      </c>
      <c r="K30" s="175" t="e">
        <f>IF(ROUND(VALUE(SUBSTITUTE(連結実質赤字比率に係る赤字・黒字の構成分析!J$40,"▲", "-")), 2) &gt;= 0, ABS(ROUND(VALUE(SUBSTITUTE(連結実質赤字比率に係る赤字・黒字の構成分析!J$40,"▲", "-")), 2)), NA())</f>
        <v>#VALUE!</v>
      </c>
    </row>
    <row r="31" spans="1:11" x14ac:dyDescent="0.15">
      <c r="A31" s="175" t="str">
        <f>IF(連結実質赤字比率に係る赤字・黒字の構成分析!C$39="",NA(),連結実質赤字比率に係る赤字・黒字の構成分析!C$39)</f>
        <v>階上町漁業集落排水事業特別会計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0.03</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0.03</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0.01</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0.01</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0.03</v>
      </c>
    </row>
    <row r="32" spans="1:11" x14ac:dyDescent="0.15">
      <c r="A32" s="175" t="str">
        <f>IF(連結実質赤字比率に係る赤字・黒字の構成分析!C$38="",NA(),連結実質赤字比率に係る赤字・黒字の構成分析!C$38)</f>
        <v>階上町公共下水道事業特別会計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0.06</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7.0000000000000007E-2</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7.0000000000000007E-2</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0.04</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0.12</v>
      </c>
    </row>
    <row r="33" spans="1:16" x14ac:dyDescent="0.15">
      <c r="A33" s="175" t="str">
        <f>IF(連結実質赤字比率に係る赤字・黒字の構成分析!C$37="",NA(),連結実質赤字比率に係る赤字・黒字の構成分析!C$37)</f>
        <v>階上町後期高齢者医療特別会計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0.01</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0.08</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0.03</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0.15</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0.16</v>
      </c>
    </row>
    <row r="34" spans="1:16" x14ac:dyDescent="0.15">
      <c r="A34" s="175" t="str">
        <f>IF(連結実質赤字比率に係る赤字・黒字の構成分析!C$36="",NA(),連結実質赤字比率に係る赤字・黒字の構成分析!C$36)</f>
        <v>階上町介護保険特別会計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0.62</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0.43</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0.8</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0.47</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1.07</v>
      </c>
    </row>
    <row r="35" spans="1:16" x14ac:dyDescent="0.15">
      <c r="A35" s="175" t="str">
        <f>IF(連結実質赤字比率に係る赤字・黒字の構成分析!C$35="",NA(),連結実質赤字比率に係る赤字・黒字の構成分析!C$35)</f>
        <v>階上町国民健康保険特別会計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2.62</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1.9</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2.29</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1.68</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1.73</v>
      </c>
    </row>
    <row r="36" spans="1:16" x14ac:dyDescent="0.15">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8.9499999999999993</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9.0399999999999991</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6.19</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6.91</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7.57</v>
      </c>
    </row>
    <row r="39" spans="1:16" x14ac:dyDescent="0.15">
      <c r="A39" s="144" t="s">
        <v>64</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65</v>
      </c>
      <c r="C41" s="176"/>
      <c r="D41" s="176" t="s">
        <v>66</v>
      </c>
      <c r="E41" s="176" t="s">
        <v>65</v>
      </c>
      <c r="F41" s="176"/>
      <c r="G41" s="176" t="s">
        <v>66</v>
      </c>
      <c r="H41" s="176" t="s">
        <v>65</v>
      </c>
      <c r="I41" s="176"/>
      <c r="J41" s="176" t="s">
        <v>66</v>
      </c>
      <c r="K41" s="176" t="s">
        <v>65</v>
      </c>
      <c r="L41" s="176"/>
      <c r="M41" s="176" t="s">
        <v>66</v>
      </c>
      <c r="N41" s="176" t="s">
        <v>65</v>
      </c>
      <c r="O41" s="176"/>
      <c r="P41" s="176" t="s">
        <v>66</v>
      </c>
    </row>
    <row r="42" spans="1:16" x14ac:dyDescent="0.15">
      <c r="A42" s="176" t="s">
        <v>67</v>
      </c>
      <c r="B42" s="176"/>
      <c r="C42" s="176"/>
      <c r="D42" s="176">
        <f>'実質公債費比率（分子）の構造'!K$52</f>
        <v>595</v>
      </c>
      <c r="E42" s="176"/>
      <c r="F42" s="176"/>
      <c r="G42" s="176">
        <f>'実質公債費比率（分子）の構造'!L$52</f>
        <v>559</v>
      </c>
      <c r="H42" s="176"/>
      <c r="I42" s="176"/>
      <c r="J42" s="176">
        <f>'実質公債費比率（分子）の構造'!M$52</f>
        <v>530</v>
      </c>
      <c r="K42" s="176"/>
      <c r="L42" s="176"/>
      <c r="M42" s="176">
        <f>'実質公債費比率（分子）の構造'!N$52</f>
        <v>498</v>
      </c>
      <c r="N42" s="176"/>
      <c r="O42" s="176"/>
      <c r="P42" s="176">
        <f>'実質公債費比率（分子）の構造'!O$52</f>
        <v>454</v>
      </c>
    </row>
    <row r="43" spans="1:16" x14ac:dyDescent="0.15">
      <c r="A43" s="176" t="s">
        <v>68</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69</v>
      </c>
      <c r="B44" s="176">
        <f>'実質公債費比率（分子）の構造'!K$50</f>
        <v>38</v>
      </c>
      <c r="C44" s="176"/>
      <c r="D44" s="176"/>
      <c r="E44" s="176">
        <f>'実質公債費比率（分子）の構造'!L$50</f>
        <v>0</v>
      </c>
      <c r="F44" s="176"/>
      <c r="G44" s="176"/>
      <c r="H44" s="176">
        <f>'実質公債費比率（分子）の構造'!M$50</f>
        <v>0</v>
      </c>
      <c r="I44" s="176"/>
      <c r="J44" s="176"/>
      <c r="K44" s="176">
        <f>'実質公債費比率（分子）の構造'!N$50</f>
        <v>0</v>
      </c>
      <c r="L44" s="176"/>
      <c r="M44" s="176"/>
      <c r="N44" s="176">
        <f>'実質公債費比率（分子）の構造'!O$50</f>
        <v>0</v>
      </c>
      <c r="O44" s="176"/>
      <c r="P44" s="176"/>
    </row>
    <row r="45" spans="1:16" x14ac:dyDescent="0.15">
      <c r="A45" s="176" t="s">
        <v>70</v>
      </c>
      <c r="B45" s="176">
        <f>'実質公債費比率（分子）の構造'!K$49</f>
        <v>37</v>
      </c>
      <c r="C45" s="176"/>
      <c r="D45" s="176"/>
      <c r="E45" s="176">
        <f>'実質公債費比率（分子）の構造'!L$49</f>
        <v>35</v>
      </c>
      <c r="F45" s="176"/>
      <c r="G45" s="176"/>
      <c r="H45" s="176">
        <f>'実質公債費比率（分子）の構造'!M$49</f>
        <v>23</v>
      </c>
      <c r="I45" s="176"/>
      <c r="J45" s="176"/>
      <c r="K45" s="176">
        <f>'実質公債費比率（分子）の構造'!N$49</f>
        <v>27</v>
      </c>
      <c r="L45" s="176"/>
      <c r="M45" s="176"/>
      <c r="N45" s="176">
        <f>'実質公債費比率（分子）の構造'!O$49</f>
        <v>29</v>
      </c>
      <c r="O45" s="176"/>
      <c r="P45" s="176"/>
    </row>
    <row r="46" spans="1:16" x14ac:dyDescent="0.15">
      <c r="A46" s="176" t="s">
        <v>71</v>
      </c>
      <c r="B46" s="176">
        <f>'実質公債費比率（分子）の構造'!K$48</f>
        <v>115</v>
      </c>
      <c r="C46" s="176"/>
      <c r="D46" s="176"/>
      <c r="E46" s="176">
        <f>'実質公債費比率（分子）の構造'!L$48</f>
        <v>114</v>
      </c>
      <c r="F46" s="176"/>
      <c r="G46" s="176"/>
      <c r="H46" s="176">
        <f>'実質公債費比率（分子）の構造'!M$48</f>
        <v>115</v>
      </c>
      <c r="I46" s="176"/>
      <c r="J46" s="176"/>
      <c r="K46" s="176">
        <f>'実質公債費比率（分子）の構造'!N$48</f>
        <v>120</v>
      </c>
      <c r="L46" s="176"/>
      <c r="M46" s="176"/>
      <c r="N46" s="176">
        <f>'実質公債費比率（分子）の構造'!O$48</f>
        <v>129</v>
      </c>
      <c r="O46" s="176"/>
      <c r="P46" s="176"/>
    </row>
    <row r="47" spans="1:16" x14ac:dyDescent="0.15">
      <c r="A47" s="176" t="s">
        <v>72</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73</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74</v>
      </c>
      <c r="B49" s="176">
        <f>'実質公債費比率（分子）の構造'!K$45</f>
        <v>762</v>
      </c>
      <c r="C49" s="176"/>
      <c r="D49" s="176"/>
      <c r="E49" s="176">
        <f>'実質公債費比率（分子）の構造'!L$45</f>
        <v>784</v>
      </c>
      <c r="F49" s="176"/>
      <c r="G49" s="176"/>
      <c r="H49" s="176">
        <f>'実質公債費比率（分子）の構造'!M$45</f>
        <v>761</v>
      </c>
      <c r="I49" s="176"/>
      <c r="J49" s="176"/>
      <c r="K49" s="176">
        <f>'実質公債費比率（分子）の構造'!N$45</f>
        <v>741</v>
      </c>
      <c r="L49" s="176"/>
      <c r="M49" s="176"/>
      <c r="N49" s="176">
        <f>'実質公債費比率（分子）の構造'!O$45</f>
        <v>676</v>
      </c>
      <c r="O49" s="176"/>
      <c r="P49" s="176"/>
    </row>
    <row r="50" spans="1:16" x14ac:dyDescent="0.15">
      <c r="A50" s="176" t="s">
        <v>75</v>
      </c>
      <c r="B50" s="176" t="e">
        <f>NA()</f>
        <v>#N/A</v>
      </c>
      <c r="C50" s="176">
        <f>IF(ISNUMBER('実質公債費比率（分子）の構造'!K$53),'実質公債費比率（分子）の構造'!K$53,NA())</f>
        <v>357</v>
      </c>
      <c r="D50" s="176" t="e">
        <f>NA()</f>
        <v>#N/A</v>
      </c>
      <c r="E50" s="176" t="e">
        <f>NA()</f>
        <v>#N/A</v>
      </c>
      <c r="F50" s="176">
        <f>IF(ISNUMBER('実質公債費比率（分子）の構造'!L$53),'実質公債費比率（分子）の構造'!L$53,NA())</f>
        <v>374</v>
      </c>
      <c r="G50" s="176" t="e">
        <f>NA()</f>
        <v>#N/A</v>
      </c>
      <c r="H50" s="176" t="e">
        <f>NA()</f>
        <v>#N/A</v>
      </c>
      <c r="I50" s="176">
        <f>IF(ISNUMBER('実質公債費比率（分子）の構造'!M$53),'実質公債費比率（分子）の構造'!M$53,NA())</f>
        <v>369</v>
      </c>
      <c r="J50" s="176" t="e">
        <f>NA()</f>
        <v>#N/A</v>
      </c>
      <c r="K50" s="176" t="e">
        <f>NA()</f>
        <v>#N/A</v>
      </c>
      <c r="L50" s="176">
        <f>IF(ISNUMBER('実質公債費比率（分子）の構造'!N$53),'実質公債費比率（分子）の構造'!N$53,NA())</f>
        <v>390</v>
      </c>
      <c r="M50" s="176" t="e">
        <f>NA()</f>
        <v>#N/A</v>
      </c>
      <c r="N50" s="176" t="e">
        <f>NA()</f>
        <v>#N/A</v>
      </c>
      <c r="O50" s="176">
        <f>IF(ISNUMBER('実質公債費比率（分子）の構造'!O$53),'実質公債費比率（分子）の構造'!O$53,NA())</f>
        <v>380</v>
      </c>
      <c r="P50" s="176" t="e">
        <f>NA()</f>
        <v>#N/A</v>
      </c>
    </row>
    <row r="53" spans="1:16" x14ac:dyDescent="0.15">
      <c r="A53" s="144" t="s">
        <v>76</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77</v>
      </c>
      <c r="C55" s="175"/>
      <c r="D55" s="175" t="s">
        <v>78</v>
      </c>
      <c r="E55" s="175" t="s">
        <v>77</v>
      </c>
      <c r="F55" s="175"/>
      <c r="G55" s="175" t="s">
        <v>78</v>
      </c>
      <c r="H55" s="175" t="s">
        <v>77</v>
      </c>
      <c r="I55" s="175"/>
      <c r="J55" s="175" t="s">
        <v>78</v>
      </c>
      <c r="K55" s="175" t="s">
        <v>77</v>
      </c>
      <c r="L55" s="175"/>
      <c r="M55" s="175" t="s">
        <v>78</v>
      </c>
      <c r="N55" s="175" t="s">
        <v>77</v>
      </c>
      <c r="O55" s="175"/>
      <c r="P55" s="175" t="s">
        <v>78</v>
      </c>
    </row>
    <row r="56" spans="1:16" x14ac:dyDescent="0.15">
      <c r="A56" s="175" t="s">
        <v>45</v>
      </c>
      <c r="B56" s="175"/>
      <c r="C56" s="175"/>
      <c r="D56" s="175">
        <f>'将来負担比率（分子）の構造'!I$52</f>
        <v>5131</v>
      </c>
      <c r="E56" s="175"/>
      <c r="F56" s="175"/>
      <c r="G56" s="175">
        <f>'将来負担比率（分子）の構造'!J$52</f>
        <v>4853</v>
      </c>
      <c r="H56" s="175"/>
      <c r="I56" s="175"/>
      <c r="J56" s="175">
        <f>'将来負担比率（分子）の構造'!K$52</f>
        <v>4664</v>
      </c>
      <c r="K56" s="175"/>
      <c r="L56" s="175"/>
      <c r="M56" s="175">
        <f>'将来負担比率（分子）の構造'!L$52</f>
        <v>4436</v>
      </c>
      <c r="N56" s="175"/>
      <c r="O56" s="175"/>
      <c r="P56" s="175">
        <f>'将来負担比率（分子）の構造'!M$52</f>
        <v>4236</v>
      </c>
    </row>
    <row r="57" spans="1:16" x14ac:dyDescent="0.15">
      <c r="A57" s="175" t="s">
        <v>44</v>
      </c>
      <c r="B57" s="175"/>
      <c r="C57" s="175"/>
      <c r="D57" s="175">
        <f>'将来負担比率（分子）の構造'!I$51</f>
        <v>53</v>
      </c>
      <c r="E57" s="175"/>
      <c r="F57" s="175"/>
      <c r="G57" s="175">
        <f>'将来負担比率（分子）の構造'!J$51</f>
        <v>36</v>
      </c>
      <c r="H57" s="175"/>
      <c r="I57" s="175"/>
      <c r="J57" s="175">
        <f>'将来負担比率（分子）の構造'!K$51</f>
        <v>25</v>
      </c>
      <c r="K57" s="175"/>
      <c r="L57" s="175"/>
      <c r="M57" s="175">
        <f>'将来負担比率（分子）の構造'!L$51</f>
        <v>23</v>
      </c>
      <c r="N57" s="175"/>
      <c r="O57" s="175"/>
      <c r="P57" s="175">
        <f>'将来負担比率（分子）の構造'!M$51</f>
        <v>20</v>
      </c>
    </row>
    <row r="58" spans="1:16" x14ac:dyDescent="0.15">
      <c r="A58" s="175" t="s">
        <v>43</v>
      </c>
      <c r="B58" s="175"/>
      <c r="C58" s="175"/>
      <c r="D58" s="175">
        <f>'将来負担比率（分子）の構造'!I$50</f>
        <v>2333</v>
      </c>
      <c r="E58" s="175"/>
      <c r="F58" s="175"/>
      <c r="G58" s="175">
        <f>'将来負担比率（分子）の構造'!J$50</f>
        <v>2438</v>
      </c>
      <c r="H58" s="175"/>
      <c r="I58" s="175"/>
      <c r="J58" s="175">
        <f>'将来負担比率（分子）の構造'!K$50</f>
        <v>2864</v>
      </c>
      <c r="K58" s="175"/>
      <c r="L58" s="175"/>
      <c r="M58" s="175">
        <f>'将来負担比率（分子）の構造'!L$50</f>
        <v>3451</v>
      </c>
      <c r="N58" s="175"/>
      <c r="O58" s="175"/>
      <c r="P58" s="175">
        <f>'将来負担比率（分子）の構造'!M$50</f>
        <v>3912</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37</v>
      </c>
      <c r="B62" s="175">
        <f>'将来負担比率（分子）の構造'!I$45</f>
        <v>504</v>
      </c>
      <c r="C62" s="175"/>
      <c r="D62" s="175"/>
      <c r="E62" s="175">
        <f>'将来負担比率（分子）の構造'!J$45</f>
        <v>478</v>
      </c>
      <c r="F62" s="175"/>
      <c r="G62" s="175"/>
      <c r="H62" s="175">
        <f>'将来負担比率（分子）の構造'!K$45</f>
        <v>464</v>
      </c>
      <c r="I62" s="175"/>
      <c r="J62" s="175"/>
      <c r="K62" s="175">
        <f>'将来負担比率（分子）の構造'!L$45</f>
        <v>460</v>
      </c>
      <c r="L62" s="175"/>
      <c r="M62" s="175"/>
      <c r="N62" s="175">
        <f>'将来負担比率（分子）の構造'!M$45</f>
        <v>452</v>
      </c>
      <c r="O62" s="175"/>
      <c r="P62" s="175"/>
    </row>
    <row r="63" spans="1:16" x14ac:dyDescent="0.15">
      <c r="A63" s="175" t="s">
        <v>36</v>
      </c>
      <c r="B63" s="175">
        <f>'将来負担比率（分子）の構造'!I$44</f>
        <v>264</v>
      </c>
      <c r="C63" s="175"/>
      <c r="D63" s="175"/>
      <c r="E63" s="175">
        <f>'将来負担比率（分子）の構造'!J$44</f>
        <v>250</v>
      </c>
      <c r="F63" s="175"/>
      <c r="G63" s="175"/>
      <c r="H63" s="175">
        <f>'将来負担比率（分子）の構造'!K$44</f>
        <v>254</v>
      </c>
      <c r="I63" s="175"/>
      <c r="J63" s="175"/>
      <c r="K63" s="175">
        <f>'将来負担比率（分子）の構造'!L$44</f>
        <v>261</v>
      </c>
      <c r="L63" s="175"/>
      <c r="M63" s="175"/>
      <c r="N63" s="175">
        <f>'将来負担比率（分子）の構造'!M$44</f>
        <v>252</v>
      </c>
      <c r="O63" s="175"/>
      <c r="P63" s="175"/>
    </row>
    <row r="64" spans="1:16" x14ac:dyDescent="0.15">
      <c r="A64" s="175" t="s">
        <v>35</v>
      </c>
      <c r="B64" s="175">
        <f>'将来負担比率（分子）の構造'!I$43</f>
        <v>2024</v>
      </c>
      <c r="C64" s="175"/>
      <c r="D64" s="175"/>
      <c r="E64" s="175">
        <f>'将来負担比率（分子）の構造'!J$43</f>
        <v>2016</v>
      </c>
      <c r="F64" s="175"/>
      <c r="G64" s="175"/>
      <c r="H64" s="175">
        <f>'将来負担比率（分子）の構造'!K$43</f>
        <v>1966</v>
      </c>
      <c r="I64" s="175"/>
      <c r="J64" s="175"/>
      <c r="K64" s="175">
        <f>'将来負担比率（分子）の構造'!L$43</f>
        <v>1915</v>
      </c>
      <c r="L64" s="175"/>
      <c r="M64" s="175"/>
      <c r="N64" s="175">
        <f>'将来負担比率（分子）の構造'!M$43</f>
        <v>1907</v>
      </c>
      <c r="O64" s="175"/>
      <c r="P64" s="175"/>
    </row>
    <row r="65" spans="1:16" x14ac:dyDescent="0.15">
      <c r="A65" s="175" t="s">
        <v>34</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15">
      <c r="A66" s="175" t="s">
        <v>33</v>
      </c>
      <c r="B66" s="175">
        <f>'将来負担比率（分子）の構造'!I$41</f>
        <v>6422</v>
      </c>
      <c r="C66" s="175"/>
      <c r="D66" s="175"/>
      <c r="E66" s="175">
        <f>'将来負担比率（分子）の構造'!J$41</f>
        <v>5951</v>
      </c>
      <c r="F66" s="175"/>
      <c r="G66" s="175"/>
      <c r="H66" s="175">
        <f>'将来負担比率（分子）の構造'!K$41</f>
        <v>5715</v>
      </c>
      <c r="I66" s="175"/>
      <c r="J66" s="175"/>
      <c r="K66" s="175">
        <f>'将来負担比率（分子）の構造'!L$41</f>
        <v>5366</v>
      </c>
      <c r="L66" s="175"/>
      <c r="M66" s="175"/>
      <c r="N66" s="175">
        <f>'将来負担比率（分子）の構造'!M$41</f>
        <v>4976</v>
      </c>
      <c r="O66" s="175"/>
      <c r="P66" s="175"/>
    </row>
    <row r="67" spans="1:16" x14ac:dyDescent="0.15">
      <c r="A67" s="175" t="s">
        <v>79</v>
      </c>
      <c r="B67" s="175" t="e">
        <f>NA()</f>
        <v>#N/A</v>
      </c>
      <c r="C67" s="175">
        <f>IF(ISNUMBER('将来負担比率（分子）の構造'!I$53), IF('将来負担比率（分子）の構造'!I$53 &lt; 0, 0, '将来負担比率（分子）の構造'!I$53), NA())</f>
        <v>1698</v>
      </c>
      <c r="D67" s="175" t="e">
        <f>NA()</f>
        <v>#N/A</v>
      </c>
      <c r="E67" s="175" t="e">
        <f>NA()</f>
        <v>#N/A</v>
      </c>
      <c r="F67" s="175">
        <f>IF(ISNUMBER('将来負担比率（分子）の構造'!J$53), IF('将来負担比率（分子）の構造'!J$53 &lt; 0, 0, '将来負担比率（分子）の構造'!J$53), NA())</f>
        <v>1368</v>
      </c>
      <c r="G67" s="175" t="e">
        <f>NA()</f>
        <v>#N/A</v>
      </c>
      <c r="H67" s="175" t="e">
        <f>NA()</f>
        <v>#N/A</v>
      </c>
      <c r="I67" s="175">
        <f>IF(ISNUMBER('将来負担比率（分子）の構造'!K$53), IF('将来負担比率（分子）の構造'!K$53 &lt; 0, 0, '将来負担比率（分子）の構造'!K$53), NA())</f>
        <v>846</v>
      </c>
      <c r="J67" s="175" t="e">
        <f>NA()</f>
        <v>#N/A</v>
      </c>
      <c r="K67" s="175" t="e">
        <f>NA()</f>
        <v>#N/A</v>
      </c>
      <c r="L67" s="175">
        <f>IF(ISNUMBER('将来負担比率（分子）の構造'!L$53), IF('将来負担比率（分子）の構造'!L$53 &lt; 0, 0, '将来負担比率（分子）の構造'!L$53), NA())</f>
        <v>92</v>
      </c>
      <c r="M67" s="175" t="e">
        <f>NA()</f>
        <v>#N/A</v>
      </c>
      <c r="N67" s="175" t="e">
        <f>NA()</f>
        <v>#N/A</v>
      </c>
      <c r="O67" s="175">
        <f>IF(ISNUMBER('将来負担比率（分子）の構造'!M$53), IF('将来負担比率（分子）の構造'!M$53 &lt; 0, 0, '将来負担比率（分子）の構造'!M$53), NA())</f>
        <v>0</v>
      </c>
      <c r="P67" s="175" t="e">
        <f>NA()</f>
        <v>#N/A</v>
      </c>
    </row>
    <row r="70" spans="1:16" x14ac:dyDescent="0.15">
      <c r="A70" s="177" t="s">
        <v>80</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81</v>
      </c>
      <c r="B72" s="179">
        <f>基金残高に係る経年分析!F55</f>
        <v>2206</v>
      </c>
      <c r="C72" s="179">
        <f>基金残高に係る経年分析!G55</f>
        <v>2527</v>
      </c>
      <c r="D72" s="179">
        <f>基金残高に係る経年分析!H55</f>
        <v>2927</v>
      </c>
    </row>
    <row r="73" spans="1:16" x14ac:dyDescent="0.15">
      <c r="A73" s="178" t="s">
        <v>82</v>
      </c>
      <c r="B73" s="179" t="str">
        <f>基金残高に係る経年分析!F56</f>
        <v>-</v>
      </c>
      <c r="C73" s="179">
        <f>基金残高に係る経年分析!G56</f>
        <v>200</v>
      </c>
      <c r="D73" s="179">
        <f>基金残高に係る経年分析!H56</f>
        <v>200</v>
      </c>
    </row>
    <row r="74" spans="1:16" x14ac:dyDescent="0.15">
      <c r="A74" s="178" t="s">
        <v>83</v>
      </c>
      <c r="B74" s="179">
        <f>基金残高に係る経年分析!F57</f>
        <v>237</v>
      </c>
      <c r="C74" s="179">
        <f>基金残高に係る経年分析!G57</f>
        <v>233</v>
      </c>
      <c r="D74" s="179">
        <f>基金残高に係る経年分析!H57</f>
        <v>247</v>
      </c>
    </row>
  </sheetData>
  <sheetProtection algorithmName="SHA-512" hashValue="Y/b7HhouDZVScApf2JmdZd/cvj7Y98mJWKp5kJovbjYmdsCBoIj7LydWYsHjCxbOgq+wrW/3bBJxyBuG0SeNRA==" saltValue="KmZei31MC0LjA0O7+47zt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222</v>
      </c>
      <c r="DI1" s="603"/>
      <c r="DJ1" s="603"/>
      <c r="DK1" s="603"/>
      <c r="DL1" s="603"/>
      <c r="DM1" s="603"/>
      <c r="DN1" s="604"/>
      <c r="DO1" s="214"/>
      <c r="DP1" s="602" t="s">
        <v>223</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15">
      <c r="B2" s="215" t="s">
        <v>224</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05" t="s">
        <v>225</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226</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227</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5" t="s">
        <v>1</v>
      </c>
      <c r="C4" s="606"/>
      <c r="D4" s="606"/>
      <c r="E4" s="606"/>
      <c r="F4" s="606"/>
      <c r="G4" s="606"/>
      <c r="H4" s="606"/>
      <c r="I4" s="606"/>
      <c r="J4" s="606"/>
      <c r="K4" s="606"/>
      <c r="L4" s="606"/>
      <c r="M4" s="606"/>
      <c r="N4" s="606"/>
      <c r="O4" s="606"/>
      <c r="P4" s="606"/>
      <c r="Q4" s="607"/>
      <c r="R4" s="605" t="s">
        <v>228</v>
      </c>
      <c r="S4" s="606"/>
      <c r="T4" s="606"/>
      <c r="U4" s="606"/>
      <c r="V4" s="606"/>
      <c r="W4" s="606"/>
      <c r="X4" s="606"/>
      <c r="Y4" s="607"/>
      <c r="Z4" s="605" t="s">
        <v>229</v>
      </c>
      <c r="AA4" s="606"/>
      <c r="AB4" s="606"/>
      <c r="AC4" s="607"/>
      <c r="AD4" s="605" t="s">
        <v>230</v>
      </c>
      <c r="AE4" s="606"/>
      <c r="AF4" s="606"/>
      <c r="AG4" s="606"/>
      <c r="AH4" s="606"/>
      <c r="AI4" s="606"/>
      <c r="AJ4" s="606"/>
      <c r="AK4" s="607"/>
      <c r="AL4" s="605" t="s">
        <v>229</v>
      </c>
      <c r="AM4" s="606"/>
      <c r="AN4" s="606"/>
      <c r="AO4" s="607"/>
      <c r="AP4" s="608" t="s">
        <v>231</v>
      </c>
      <c r="AQ4" s="608"/>
      <c r="AR4" s="608"/>
      <c r="AS4" s="608"/>
      <c r="AT4" s="608"/>
      <c r="AU4" s="608"/>
      <c r="AV4" s="608"/>
      <c r="AW4" s="608"/>
      <c r="AX4" s="608"/>
      <c r="AY4" s="608"/>
      <c r="AZ4" s="608"/>
      <c r="BA4" s="608"/>
      <c r="BB4" s="608"/>
      <c r="BC4" s="608"/>
      <c r="BD4" s="608"/>
      <c r="BE4" s="608"/>
      <c r="BF4" s="608"/>
      <c r="BG4" s="608" t="s">
        <v>232</v>
      </c>
      <c r="BH4" s="608"/>
      <c r="BI4" s="608"/>
      <c r="BJ4" s="608"/>
      <c r="BK4" s="608"/>
      <c r="BL4" s="608"/>
      <c r="BM4" s="608"/>
      <c r="BN4" s="608"/>
      <c r="BO4" s="608" t="s">
        <v>229</v>
      </c>
      <c r="BP4" s="608"/>
      <c r="BQ4" s="608"/>
      <c r="BR4" s="608"/>
      <c r="BS4" s="608" t="s">
        <v>233</v>
      </c>
      <c r="BT4" s="608"/>
      <c r="BU4" s="608"/>
      <c r="BV4" s="608"/>
      <c r="BW4" s="608"/>
      <c r="BX4" s="608"/>
      <c r="BY4" s="608"/>
      <c r="BZ4" s="608"/>
      <c r="CA4" s="608"/>
      <c r="CB4" s="608"/>
      <c r="CD4" s="605" t="s">
        <v>234</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15">
      <c r="B5" s="609" t="s">
        <v>235</v>
      </c>
      <c r="C5" s="610"/>
      <c r="D5" s="610"/>
      <c r="E5" s="610"/>
      <c r="F5" s="610"/>
      <c r="G5" s="610"/>
      <c r="H5" s="610"/>
      <c r="I5" s="610"/>
      <c r="J5" s="610"/>
      <c r="K5" s="610"/>
      <c r="L5" s="610"/>
      <c r="M5" s="610"/>
      <c r="N5" s="610"/>
      <c r="O5" s="610"/>
      <c r="P5" s="610"/>
      <c r="Q5" s="611"/>
      <c r="R5" s="612">
        <v>1142120</v>
      </c>
      <c r="S5" s="613"/>
      <c r="T5" s="613"/>
      <c r="U5" s="613"/>
      <c r="V5" s="613"/>
      <c r="W5" s="613"/>
      <c r="X5" s="613"/>
      <c r="Y5" s="614"/>
      <c r="Z5" s="615">
        <v>17.600000000000001</v>
      </c>
      <c r="AA5" s="615"/>
      <c r="AB5" s="615"/>
      <c r="AC5" s="615"/>
      <c r="AD5" s="616">
        <v>1142120</v>
      </c>
      <c r="AE5" s="616"/>
      <c r="AF5" s="616"/>
      <c r="AG5" s="616"/>
      <c r="AH5" s="616"/>
      <c r="AI5" s="616"/>
      <c r="AJ5" s="616"/>
      <c r="AK5" s="616"/>
      <c r="AL5" s="617">
        <v>28.7</v>
      </c>
      <c r="AM5" s="618"/>
      <c r="AN5" s="618"/>
      <c r="AO5" s="619"/>
      <c r="AP5" s="609" t="s">
        <v>236</v>
      </c>
      <c r="AQ5" s="610"/>
      <c r="AR5" s="610"/>
      <c r="AS5" s="610"/>
      <c r="AT5" s="610"/>
      <c r="AU5" s="610"/>
      <c r="AV5" s="610"/>
      <c r="AW5" s="610"/>
      <c r="AX5" s="610"/>
      <c r="AY5" s="610"/>
      <c r="AZ5" s="610"/>
      <c r="BA5" s="610"/>
      <c r="BB5" s="610"/>
      <c r="BC5" s="610"/>
      <c r="BD5" s="610"/>
      <c r="BE5" s="610"/>
      <c r="BF5" s="611"/>
      <c r="BG5" s="623">
        <v>1142120</v>
      </c>
      <c r="BH5" s="624"/>
      <c r="BI5" s="624"/>
      <c r="BJ5" s="624"/>
      <c r="BK5" s="624"/>
      <c r="BL5" s="624"/>
      <c r="BM5" s="624"/>
      <c r="BN5" s="625"/>
      <c r="BO5" s="626">
        <v>100</v>
      </c>
      <c r="BP5" s="626"/>
      <c r="BQ5" s="626"/>
      <c r="BR5" s="626"/>
      <c r="BS5" s="627" t="s">
        <v>237</v>
      </c>
      <c r="BT5" s="627"/>
      <c r="BU5" s="627"/>
      <c r="BV5" s="627"/>
      <c r="BW5" s="627"/>
      <c r="BX5" s="627"/>
      <c r="BY5" s="627"/>
      <c r="BZ5" s="627"/>
      <c r="CA5" s="627"/>
      <c r="CB5" s="631"/>
      <c r="CD5" s="605" t="s">
        <v>231</v>
      </c>
      <c r="CE5" s="606"/>
      <c r="CF5" s="606"/>
      <c r="CG5" s="606"/>
      <c r="CH5" s="606"/>
      <c r="CI5" s="606"/>
      <c r="CJ5" s="606"/>
      <c r="CK5" s="606"/>
      <c r="CL5" s="606"/>
      <c r="CM5" s="606"/>
      <c r="CN5" s="606"/>
      <c r="CO5" s="606"/>
      <c r="CP5" s="606"/>
      <c r="CQ5" s="607"/>
      <c r="CR5" s="605" t="s">
        <v>238</v>
      </c>
      <c r="CS5" s="606"/>
      <c r="CT5" s="606"/>
      <c r="CU5" s="606"/>
      <c r="CV5" s="606"/>
      <c r="CW5" s="606"/>
      <c r="CX5" s="606"/>
      <c r="CY5" s="607"/>
      <c r="CZ5" s="605" t="s">
        <v>229</v>
      </c>
      <c r="DA5" s="606"/>
      <c r="DB5" s="606"/>
      <c r="DC5" s="607"/>
      <c r="DD5" s="605" t="s">
        <v>239</v>
      </c>
      <c r="DE5" s="606"/>
      <c r="DF5" s="606"/>
      <c r="DG5" s="606"/>
      <c r="DH5" s="606"/>
      <c r="DI5" s="606"/>
      <c r="DJ5" s="606"/>
      <c r="DK5" s="606"/>
      <c r="DL5" s="606"/>
      <c r="DM5" s="606"/>
      <c r="DN5" s="606"/>
      <c r="DO5" s="606"/>
      <c r="DP5" s="607"/>
      <c r="DQ5" s="605" t="s">
        <v>240</v>
      </c>
      <c r="DR5" s="606"/>
      <c r="DS5" s="606"/>
      <c r="DT5" s="606"/>
      <c r="DU5" s="606"/>
      <c r="DV5" s="606"/>
      <c r="DW5" s="606"/>
      <c r="DX5" s="606"/>
      <c r="DY5" s="606"/>
      <c r="DZ5" s="606"/>
      <c r="EA5" s="606"/>
      <c r="EB5" s="606"/>
      <c r="EC5" s="607"/>
    </row>
    <row r="6" spans="2:143" ht="11.25" customHeight="1" x14ac:dyDescent="0.15">
      <c r="B6" s="620" t="s">
        <v>241</v>
      </c>
      <c r="C6" s="621"/>
      <c r="D6" s="621"/>
      <c r="E6" s="621"/>
      <c r="F6" s="621"/>
      <c r="G6" s="621"/>
      <c r="H6" s="621"/>
      <c r="I6" s="621"/>
      <c r="J6" s="621"/>
      <c r="K6" s="621"/>
      <c r="L6" s="621"/>
      <c r="M6" s="621"/>
      <c r="N6" s="621"/>
      <c r="O6" s="621"/>
      <c r="P6" s="621"/>
      <c r="Q6" s="622"/>
      <c r="R6" s="623">
        <v>87336</v>
      </c>
      <c r="S6" s="624"/>
      <c r="T6" s="624"/>
      <c r="U6" s="624"/>
      <c r="V6" s="624"/>
      <c r="W6" s="624"/>
      <c r="X6" s="624"/>
      <c r="Y6" s="625"/>
      <c r="Z6" s="626">
        <v>1.3</v>
      </c>
      <c r="AA6" s="626"/>
      <c r="AB6" s="626"/>
      <c r="AC6" s="626"/>
      <c r="AD6" s="627">
        <v>87336</v>
      </c>
      <c r="AE6" s="627"/>
      <c r="AF6" s="627"/>
      <c r="AG6" s="627"/>
      <c r="AH6" s="627"/>
      <c r="AI6" s="627"/>
      <c r="AJ6" s="627"/>
      <c r="AK6" s="627"/>
      <c r="AL6" s="628">
        <v>2.2000000000000002</v>
      </c>
      <c r="AM6" s="629"/>
      <c r="AN6" s="629"/>
      <c r="AO6" s="630"/>
      <c r="AP6" s="620" t="s">
        <v>242</v>
      </c>
      <c r="AQ6" s="621"/>
      <c r="AR6" s="621"/>
      <c r="AS6" s="621"/>
      <c r="AT6" s="621"/>
      <c r="AU6" s="621"/>
      <c r="AV6" s="621"/>
      <c r="AW6" s="621"/>
      <c r="AX6" s="621"/>
      <c r="AY6" s="621"/>
      <c r="AZ6" s="621"/>
      <c r="BA6" s="621"/>
      <c r="BB6" s="621"/>
      <c r="BC6" s="621"/>
      <c r="BD6" s="621"/>
      <c r="BE6" s="621"/>
      <c r="BF6" s="622"/>
      <c r="BG6" s="623">
        <v>1142120</v>
      </c>
      <c r="BH6" s="624"/>
      <c r="BI6" s="624"/>
      <c r="BJ6" s="624"/>
      <c r="BK6" s="624"/>
      <c r="BL6" s="624"/>
      <c r="BM6" s="624"/>
      <c r="BN6" s="625"/>
      <c r="BO6" s="626">
        <v>100</v>
      </c>
      <c r="BP6" s="626"/>
      <c r="BQ6" s="626"/>
      <c r="BR6" s="626"/>
      <c r="BS6" s="627" t="s">
        <v>237</v>
      </c>
      <c r="BT6" s="627"/>
      <c r="BU6" s="627"/>
      <c r="BV6" s="627"/>
      <c r="BW6" s="627"/>
      <c r="BX6" s="627"/>
      <c r="BY6" s="627"/>
      <c r="BZ6" s="627"/>
      <c r="CA6" s="627"/>
      <c r="CB6" s="631"/>
      <c r="CD6" s="609" t="s">
        <v>243</v>
      </c>
      <c r="CE6" s="610"/>
      <c r="CF6" s="610"/>
      <c r="CG6" s="610"/>
      <c r="CH6" s="610"/>
      <c r="CI6" s="610"/>
      <c r="CJ6" s="610"/>
      <c r="CK6" s="610"/>
      <c r="CL6" s="610"/>
      <c r="CM6" s="610"/>
      <c r="CN6" s="610"/>
      <c r="CO6" s="610"/>
      <c r="CP6" s="610"/>
      <c r="CQ6" s="611"/>
      <c r="CR6" s="623">
        <v>84623</v>
      </c>
      <c r="CS6" s="624"/>
      <c r="CT6" s="624"/>
      <c r="CU6" s="624"/>
      <c r="CV6" s="624"/>
      <c r="CW6" s="624"/>
      <c r="CX6" s="624"/>
      <c r="CY6" s="625"/>
      <c r="CZ6" s="617">
        <v>1.4</v>
      </c>
      <c r="DA6" s="618"/>
      <c r="DB6" s="618"/>
      <c r="DC6" s="634"/>
      <c r="DD6" s="632" t="s">
        <v>244</v>
      </c>
      <c r="DE6" s="624"/>
      <c r="DF6" s="624"/>
      <c r="DG6" s="624"/>
      <c r="DH6" s="624"/>
      <c r="DI6" s="624"/>
      <c r="DJ6" s="624"/>
      <c r="DK6" s="624"/>
      <c r="DL6" s="624"/>
      <c r="DM6" s="624"/>
      <c r="DN6" s="624"/>
      <c r="DO6" s="624"/>
      <c r="DP6" s="625"/>
      <c r="DQ6" s="632">
        <v>84623</v>
      </c>
      <c r="DR6" s="624"/>
      <c r="DS6" s="624"/>
      <c r="DT6" s="624"/>
      <c r="DU6" s="624"/>
      <c r="DV6" s="624"/>
      <c r="DW6" s="624"/>
      <c r="DX6" s="624"/>
      <c r="DY6" s="624"/>
      <c r="DZ6" s="624"/>
      <c r="EA6" s="624"/>
      <c r="EB6" s="624"/>
      <c r="EC6" s="633"/>
    </row>
    <row r="7" spans="2:143" ht="11.25" customHeight="1" x14ac:dyDescent="0.15">
      <c r="B7" s="620" t="s">
        <v>245</v>
      </c>
      <c r="C7" s="621"/>
      <c r="D7" s="621"/>
      <c r="E7" s="621"/>
      <c r="F7" s="621"/>
      <c r="G7" s="621"/>
      <c r="H7" s="621"/>
      <c r="I7" s="621"/>
      <c r="J7" s="621"/>
      <c r="K7" s="621"/>
      <c r="L7" s="621"/>
      <c r="M7" s="621"/>
      <c r="N7" s="621"/>
      <c r="O7" s="621"/>
      <c r="P7" s="621"/>
      <c r="Q7" s="622"/>
      <c r="R7" s="623">
        <v>545</v>
      </c>
      <c r="S7" s="624"/>
      <c r="T7" s="624"/>
      <c r="U7" s="624"/>
      <c r="V7" s="624"/>
      <c r="W7" s="624"/>
      <c r="X7" s="624"/>
      <c r="Y7" s="625"/>
      <c r="Z7" s="626">
        <v>0</v>
      </c>
      <c r="AA7" s="626"/>
      <c r="AB7" s="626"/>
      <c r="AC7" s="626"/>
      <c r="AD7" s="627">
        <v>545</v>
      </c>
      <c r="AE7" s="627"/>
      <c r="AF7" s="627"/>
      <c r="AG7" s="627"/>
      <c r="AH7" s="627"/>
      <c r="AI7" s="627"/>
      <c r="AJ7" s="627"/>
      <c r="AK7" s="627"/>
      <c r="AL7" s="628">
        <v>0</v>
      </c>
      <c r="AM7" s="629"/>
      <c r="AN7" s="629"/>
      <c r="AO7" s="630"/>
      <c r="AP7" s="620" t="s">
        <v>246</v>
      </c>
      <c r="AQ7" s="621"/>
      <c r="AR7" s="621"/>
      <c r="AS7" s="621"/>
      <c r="AT7" s="621"/>
      <c r="AU7" s="621"/>
      <c r="AV7" s="621"/>
      <c r="AW7" s="621"/>
      <c r="AX7" s="621"/>
      <c r="AY7" s="621"/>
      <c r="AZ7" s="621"/>
      <c r="BA7" s="621"/>
      <c r="BB7" s="621"/>
      <c r="BC7" s="621"/>
      <c r="BD7" s="621"/>
      <c r="BE7" s="621"/>
      <c r="BF7" s="622"/>
      <c r="BG7" s="623">
        <v>514579</v>
      </c>
      <c r="BH7" s="624"/>
      <c r="BI7" s="624"/>
      <c r="BJ7" s="624"/>
      <c r="BK7" s="624"/>
      <c r="BL7" s="624"/>
      <c r="BM7" s="624"/>
      <c r="BN7" s="625"/>
      <c r="BO7" s="626">
        <v>45.1</v>
      </c>
      <c r="BP7" s="626"/>
      <c r="BQ7" s="626"/>
      <c r="BR7" s="626"/>
      <c r="BS7" s="627" t="s">
        <v>237</v>
      </c>
      <c r="BT7" s="627"/>
      <c r="BU7" s="627"/>
      <c r="BV7" s="627"/>
      <c r="BW7" s="627"/>
      <c r="BX7" s="627"/>
      <c r="BY7" s="627"/>
      <c r="BZ7" s="627"/>
      <c r="CA7" s="627"/>
      <c r="CB7" s="631"/>
      <c r="CD7" s="620" t="s">
        <v>247</v>
      </c>
      <c r="CE7" s="621"/>
      <c r="CF7" s="621"/>
      <c r="CG7" s="621"/>
      <c r="CH7" s="621"/>
      <c r="CI7" s="621"/>
      <c r="CJ7" s="621"/>
      <c r="CK7" s="621"/>
      <c r="CL7" s="621"/>
      <c r="CM7" s="621"/>
      <c r="CN7" s="621"/>
      <c r="CO7" s="621"/>
      <c r="CP7" s="621"/>
      <c r="CQ7" s="622"/>
      <c r="CR7" s="623">
        <v>1042928</v>
      </c>
      <c r="CS7" s="624"/>
      <c r="CT7" s="624"/>
      <c r="CU7" s="624"/>
      <c r="CV7" s="624"/>
      <c r="CW7" s="624"/>
      <c r="CX7" s="624"/>
      <c r="CY7" s="625"/>
      <c r="CZ7" s="626">
        <v>16.8</v>
      </c>
      <c r="DA7" s="626"/>
      <c r="DB7" s="626"/>
      <c r="DC7" s="626"/>
      <c r="DD7" s="632">
        <v>134629</v>
      </c>
      <c r="DE7" s="624"/>
      <c r="DF7" s="624"/>
      <c r="DG7" s="624"/>
      <c r="DH7" s="624"/>
      <c r="DI7" s="624"/>
      <c r="DJ7" s="624"/>
      <c r="DK7" s="624"/>
      <c r="DL7" s="624"/>
      <c r="DM7" s="624"/>
      <c r="DN7" s="624"/>
      <c r="DO7" s="624"/>
      <c r="DP7" s="625"/>
      <c r="DQ7" s="632">
        <v>845351</v>
      </c>
      <c r="DR7" s="624"/>
      <c r="DS7" s="624"/>
      <c r="DT7" s="624"/>
      <c r="DU7" s="624"/>
      <c r="DV7" s="624"/>
      <c r="DW7" s="624"/>
      <c r="DX7" s="624"/>
      <c r="DY7" s="624"/>
      <c r="DZ7" s="624"/>
      <c r="EA7" s="624"/>
      <c r="EB7" s="624"/>
      <c r="EC7" s="633"/>
    </row>
    <row r="8" spans="2:143" ht="11.25" customHeight="1" x14ac:dyDescent="0.15">
      <c r="B8" s="620" t="s">
        <v>248</v>
      </c>
      <c r="C8" s="621"/>
      <c r="D8" s="621"/>
      <c r="E8" s="621"/>
      <c r="F8" s="621"/>
      <c r="G8" s="621"/>
      <c r="H8" s="621"/>
      <c r="I8" s="621"/>
      <c r="J8" s="621"/>
      <c r="K8" s="621"/>
      <c r="L8" s="621"/>
      <c r="M8" s="621"/>
      <c r="N8" s="621"/>
      <c r="O8" s="621"/>
      <c r="P8" s="621"/>
      <c r="Q8" s="622"/>
      <c r="R8" s="623">
        <v>3075</v>
      </c>
      <c r="S8" s="624"/>
      <c r="T8" s="624"/>
      <c r="U8" s="624"/>
      <c r="V8" s="624"/>
      <c r="W8" s="624"/>
      <c r="X8" s="624"/>
      <c r="Y8" s="625"/>
      <c r="Z8" s="626">
        <v>0</v>
      </c>
      <c r="AA8" s="626"/>
      <c r="AB8" s="626"/>
      <c r="AC8" s="626"/>
      <c r="AD8" s="627">
        <v>3075</v>
      </c>
      <c r="AE8" s="627"/>
      <c r="AF8" s="627"/>
      <c r="AG8" s="627"/>
      <c r="AH8" s="627"/>
      <c r="AI8" s="627"/>
      <c r="AJ8" s="627"/>
      <c r="AK8" s="627"/>
      <c r="AL8" s="628">
        <v>0.1</v>
      </c>
      <c r="AM8" s="629"/>
      <c r="AN8" s="629"/>
      <c r="AO8" s="630"/>
      <c r="AP8" s="620" t="s">
        <v>249</v>
      </c>
      <c r="AQ8" s="621"/>
      <c r="AR8" s="621"/>
      <c r="AS8" s="621"/>
      <c r="AT8" s="621"/>
      <c r="AU8" s="621"/>
      <c r="AV8" s="621"/>
      <c r="AW8" s="621"/>
      <c r="AX8" s="621"/>
      <c r="AY8" s="621"/>
      <c r="AZ8" s="621"/>
      <c r="BA8" s="621"/>
      <c r="BB8" s="621"/>
      <c r="BC8" s="621"/>
      <c r="BD8" s="621"/>
      <c r="BE8" s="621"/>
      <c r="BF8" s="622"/>
      <c r="BG8" s="623">
        <v>22303</v>
      </c>
      <c r="BH8" s="624"/>
      <c r="BI8" s="624"/>
      <c r="BJ8" s="624"/>
      <c r="BK8" s="624"/>
      <c r="BL8" s="624"/>
      <c r="BM8" s="624"/>
      <c r="BN8" s="625"/>
      <c r="BO8" s="626">
        <v>2</v>
      </c>
      <c r="BP8" s="626"/>
      <c r="BQ8" s="626"/>
      <c r="BR8" s="626"/>
      <c r="BS8" s="627" t="s">
        <v>237</v>
      </c>
      <c r="BT8" s="627"/>
      <c r="BU8" s="627"/>
      <c r="BV8" s="627"/>
      <c r="BW8" s="627"/>
      <c r="BX8" s="627"/>
      <c r="BY8" s="627"/>
      <c r="BZ8" s="627"/>
      <c r="CA8" s="627"/>
      <c r="CB8" s="631"/>
      <c r="CD8" s="620" t="s">
        <v>250</v>
      </c>
      <c r="CE8" s="621"/>
      <c r="CF8" s="621"/>
      <c r="CG8" s="621"/>
      <c r="CH8" s="621"/>
      <c r="CI8" s="621"/>
      <c r="CJ8" s="621"/>
      <c r="CK8" s="621"/>
      <c r="CL8" s="621"/>
      <c r="CM8" s="621"/>
      <c r="CN8" s="621"/>
      <c r="CO8" s="621"/>
      <c r="CP8" s="621"/>
      <c r="CQ8" s="622"/>
      <c r="CR8" s="623">
        <v>1885534</v>
      </c>
      <c r="CS8" s="624"/>
      <c r="CT8" s="624"/>
      <c r="CU8" s="624"/>
      <c r="CV8" s="624"/>
      <c r="CW8" s="624"/>
      <c r="CX8" s="624"/>
      <c r="CY8" s="625"/>
      <c r="CZ8" s="626">
        <v>30.5</v>
      </c>
      <c r="DA8" s="626"/>
      <c r="DB8" s="626"/>
      <c r="DC8" s="626"/>
      <c r="DD8" s="632" t="s">
        <v>251</v>
      </c>
      <c r="DE8" s="624"/>
      <c r="DF8" s="624"/>
      <c r="DG8" s="624"/>
      <c r="DH8" s="624"/>
      <c r="DI8" s="624"/>
      <c r="DJ8" s="624"/>
      <c r="DK8" s="624"/>
      <c r="DL8" s="624"/>
      <c r="DM8" s="624"/>
      <c r="DN8" s="624"/>
      <c r="DO8" s="624"/>
      <c r="DP8" s="625"/>
      <c r="DQ8" s="632">
        <v>828159</v>
      </c>
      <c r="DR8" s="624"/>
      <c r="DS8" s="624"/>
      <c r="DT8" s="624"/>
      <c r="DU8" s="624"/>
      <c r="DV8" s="624"/>
      <c r="DW8" s="624"/>
      <c r="DX8" s="624"/>
      <c r="DY8" s="624"/>
      <c r="DZ8" s="624"/>
      <c r="EA8" s="624"/>
      <c r="EB8" s="624"/>
      <c r="EC8" s="633"/>
    </row>
    <row r="9" spans="2:143" ht="11.25" customHeight="1" x14ac:dyDescent="0.15">
      <c r="B9" s="620" t="s">
        <v>252</v>
      </c>
      <c r="C9" s="621"/>
      <c r="D9" s="621"/>
      <c r="E9" s="621"/>
      <c r="F9" s="621"/>
      <c r="G9" s="621"/>
      <c r="H9" s="621"/>
      <c r="I9" s="621"/>
      <c r="J9" s="621"/>
      <c r="K9" s="621"/>
      <c r="L9" s="621"/>
      <c r="M9" s="621"/>
      <c r="N9" s="621"/>
      <c r="O9" s="621"/>
      <c r="P9" s="621"/>
      <c r="Q9" s="622"/>
      <c r="R9" s="623">
        <v>2053</v>
      </c>
      <c r="S9" s="624"/>
      <c r="T9" s="624"/>
      <c r="U9" s="624"/>
      <c r="V9" s="624"/>
      <c r="W9" s="624"/>
      <c r="X9" s="624"/>
      <c r="Y9" s="625"/>
      <c r="Z9" s="626">
        <v>0</v>
      </c>
      <c r="AA9" s="626"/>
      <c r="AB9" s="626"/>
      <c r="AC9" s="626"/>
      <c r="AD9" s="627">
        <v>2053</v>
      </c>
      <c r="AE9" s="627"/>
      <c r="AF9" s="627"/>
      <c r="AG9" s="627"/>
      <c r="AH9" s="627"/>
      <c r="AI9" s="627"/>
      <c r="AJ9" s="627"/>
      <c r="AK9" s="627"/>
      <c r="AL9" s="628">
        <v>0.1</v>
      </c>
      <c r="AM9" s="629"/>
      <c r="AN9" s="629"/>
      <c r="AO9" s="630"/>
      <c r="AP9" s="620" t="s">
        <v>253</v>
      </c>
      <c r="AQ9" s="621"/>
      <c r="AR9" s="621"/>
      <c r="AS9" s="621"/>
      <c r="AT9" s="621"/>
      <c r="AU9" s="621"/>
      <c r="AV9" s="621"/>
      <c r="AW9" s="621"/>
      <c r="AX9" s="621"/>
      <c r="AY9" s="621"/>
      <c r="AZ9" s="621"/>
      <c r="BA9" s="621"/>
      <c r="BB9" s="621"/>
      <c r="BC9" s="621"/>
      <c r="BD9" s="621"/>
      <c r="BE9" s="621"/>
      <c r="BF9" s="622"/>
      <c r="BG9" s="623">
        <v>453564</v>
      </c>
      <c r="BH9" s="624"/>
      <c r="BI9" s="624"/>
      <c r="BJ9" s="624"/>
      <c r="BK9" s="624"/>
      <c r="BL9" s="624"/>
      <c r="BM9" s="624"/>
      <c r="BN9" s="625"/>
      <c r="BO9" s="626">
        <v>39.700000000000003</v>
      </c>
      <c r="BP9" s="626"/>
      <c r="BQ9" s="626"/>
      <c r="BR9" s="626"/>
      <c r="BS9" s="627" t="s">
        <v>237</v>
      </c>
      <c r="BT9" s="627"/>
      <c r="BU9" s="627"/>
      <c r="BV9" s="627"/>
      <c r="BW9" s="627"/>
      <c r="BX9" s="627"/>
      <c r="BY9" s="627"/>
      <c r="BZ9" s="627"/>
      <c r="CA9" s="627"/>
      <c r="CB9" s="631"/>
      <c r="CD9" s="620" t="s">
        <v>254</v>
      </c>
      <c r="CE9" s="621"/>
      <c r="CF9" s="621"/>
      <c r="CG9" s="621"/>
      <c r="CH9" s="621"/>
      <c r="CI9" s="621"/>
      <c r="CJ9" s="621"/>
      <c r="CK9" s="621"/>
      <c r="CL9" s="621"/>
      <c r="CM9" s="621"/>
      <c r="CN9" s="621"/>
      <c r="CO9" s="621"/>
      <c r="CP9" s="621"/>
      <c r="CQ9" s="622"/>
      <c r="CR9" s="623">
        <v>483152</v>
      </c>
      <c r="CS9" s="624"/>
      <c r="CT9" s="624"/>
      <c r="CU9" s="624"/>
      <c r="CV9" s="624"/>
      <c r="CW9" s="624"/>
      <c r="CX9" s="624"/>
      <c r="CY9" s="625"/>
      <c r="CZ9" s="626">
        <v>7.8</v>
      </c>
      <c r="DA9" s="626"/>
      <c r="DB9" s="626"/>
      <c r="DC9" s="626"/>
      <c r="DD9" s="632">
        <v>4493</v>
      </c>
      <c r="DE9" s="624"/>
      <c r="DF9" s="624"/>
      <c r="DG9" s="624"/>
      <c r="DH9" s="624"/>
      <c r="DI9" s="624"/>
      <c r="DJ9" s="624"/>
      <c r="DK9" s="624"/>
      <c r="DL9" s="624"/>
      <c r="DM9" s="624"/>
      <c r="DN9" s="624"/>
      <c r="DO9" s="624"/>
      <c r="DP9" s="625"/>
      <c r="DQ9" s="632">
        <v>360980</v>
      </c>
      <c r="DR9" s="624"/>
      <c r="DS9" s="624"/>
      <c r="DT9" s="624"/>
      <c r="DU9" s="624"/>
      <c r="DV9" s="624"/>
      <c r="DW9" s="624"/>
      <c r="DX9" s="624"/>
      <c r="DY9" s="624"/>
      <c r="DZ9" s="624"/>
      <c r="EA9" s="624"/>
      <c r="EB9" s="624"/>
      <c r="EC9" s="633"/>
    </row>
    <row r="10" spans="2:143" ht="11.25" customHeight="1" x14ac:dyDescent="0.15">
      <c r="B10" s="620" t="s">
        <v>255</v>
      </c>
      <c r="C10" s="621"/>
      <c r="D10" s="621"/>
      <c r="E10" s="621"/>
      <c r="F10" s="621"/>
      <c r="G10" s="621"/>
      <c r="H10" s="621"/>
      <c r="I10" s="621"/>
      <c r="J10" s="621"/>
      <c r="K10" s="621"/>
      <c r="L10" s="621"/>
      <c r="M10" s="621"/>
      <c r="N10" s="621"/>
      <c r="O10" s="621"/>
      <c r="P10" s="621"/>
      <c r="Q10" s="622"/>
      <c r="R10" s="623" t="s">
        <v>244</v>
      </c>
      <c r="S10" s="624"/>
      <c r="T10" s="624"/>
      <c r="U10" s="624"/>
      <c r="V10" s="624"/>
      <c r="W10" s="624"/>
      <c r="X10" s="624"/>
      <c r="Y10" s="625"/>
      <c r="Z10" s="626" t="s">
        <v>251</v>
      </c>
      <c r="AA10" s="626"/>
      <c r="AB10" s="626"/>
      <c r="AC10" s="626"/>
      <c r="AD10" s="627" t="s">
        <v>237</v>
      </c>
      <c r="AE10" s="627"/>
      <c r="AF10" s="627"/>
      <c r="AG10" s="627"/>
      <c r="AH10" s="627"/>
      <c r="AI10" s="627"/>
      <c r="AJ10" s="627"/>
      <c r="AK10" s="627"/>
      <c r="AL10" s="628" t="s">
        <v>237</v>
      </c>
      <c r="AM10" s="629"/>
      <c r="AN10" s="629"/>
      <c r="AO10" s="630"/>
      <c r="AP10" s="620" t="s">
        <v>256</v>
      </c>
      <c r="AQ10" s="621"/>
      <c r="AR10" s="621"/>
      <c r="AS10" s="621"/>
      <c r="AT10" s="621"/>
      <c r="AU10" s="621"/>
      <c r="AV10" s="621"/>
      <c r="AW10" s="621"/>
      <c r="AX10" s="621"/>
      <c r="AY10" s="621"/>
      <c r="AZ10" s="621"/>
      <c r="BA10" s="621"/>
      <c r="BB10" s="621"/>
      <c r="BC10" s="621"/>
      <c r="BD10" s="621"/>
      <c r="BE10" s="621"/>
      <c r="BF10" s="622"/>
      <c r="BG10" s="623">
        <v>21866</v>
      </c>
      <c r="BH10" s="624"/>
      <c r="BI10" s="624"/>
      <c r="BJ10" s="624"/>
      <c r="BK10" s="624"/>
      <c r="BL10" s="624"/>
      <c r="BM10" s="624"/>
      <c r="BN10" s="625"/>
      <c r="BO10" s="626">
        <v>1.9</v>
      </c>
      <c r="BP10" s="626"/>
      <c r="BQ10" s="626"/>
      <c r="BR10" s="626"/>
      <c r="BS10" s="627" t="s">
        <v>244</v>
      </c>
      <c r="BT10" s="627"/>
      <c r="BU10" s="627"/>
      <c r="BV10" s="627"/>
      <c r="BW10" s="627"/>
      <c r="BX10" s="627"/>
      <c r="BY10" s="627"/>
      <c r="BZ10" s="627"/>
      <c r="CA10" s="627"/>
      <c r="CB10" s="631"/>
      <c r="CD10" s="620" t="s">
        <v>257</v>
      </c>
      <c r="CE10" s="621"/>
      <c r="CF10" s="621"/>
      <c r="CG10" s="621"/>
      <c r="CH10" s="621"/>
      <c r="CI10" s="621"/>
      <c r="CJ10" s="621"/>
      <c r="CK10" s="621"/>
      <c r="CL10" s="621"/>
      <c r="CM10" s="621"/>
      <c r="CN10" s="621"/>
      <c r="CO10" s="621"/>
      <c r="CP10" s="621"/>
      <c r="CQ10" s="622"/>
      <c r="CR10" s="623" t="s">
        <v>251</v>
      </c>
      <c r="CS10" s="624"/>
      <c r="CT10" s="624"/>
      <c r="CU10" s="624"/>
      <c r="CV10" s="624"/>
      <c r="CW10" s="624"/>
      <c r="CX10" s="624"/>
      <c r="CY10" s="625"/>
      <c r="CZ10" s="626" t="s">
        <v>237</v>
      </c>
      <c r="DA10" s="626"/>
      <c r="DB10" s="626"/>
      <c r="DC10" s="626"/>
      <c r="DD10" s="632" t="s">
        <v>237</v>
      </c>
      <c r="DE10" s="624"/>
      <c r="DF10" s="624"/>
      <c r="DG10" s="624"/>
      <c r="DH10" s="624"/>
      <c r="DI10" s="624"/>
      <c r="DJ10" s="624"/>
      <c r="DK10" s="624"/>
      <c r="DL10" s="624"/>
      <c r="DM10" s="624"/>
      <c r="DN10" s="624"/>
      <c r="DO10" s="624"/>
      <c r="DP10" s="625"/>
      <c r="DQ10" s="632" t="s">
        <v>143</v>
      </c>
      <c r="DR10" s="624"/>
      <c r="DS10" s="624"/>
      <c r="DT10" s="624"/>
      <c r="DU10" s="624"/>
      <c r="DV10" s="624"/>
      <c r="DW10" s="624"/>
      <c r="DX10" s="624"/>
      <c r="DY10" s="624"/>
      <c r="DZ10" s="624"/>
      <c r="EA10" s="624"/>
      <c r="EB10" s="624"/>
      <c r="EC10" s="633"/>
    </row>
    <row r="11" spans="2:143" ht="11.25" customHeight="1" x14ac:dyDescent="0.15">
      <c r="B11" s="620" t="s">
        <v>258</v>
      </c>
      <c r="C11" s="621"/>
      <c r="D11" s="621"/>
      <c r="E11" s="621"/>
      <c r="F11" s="621"/>
      <c r="G11" s="621"/>
      <c r="H11" s="621"/>
      <c r="I11" s="621"/>
      <c r="J11" s="621"/>
      <c r="K11" s="621"/>
      <c r="L11" s="621"/>
      <c r="M11" s="621"/>
      <c r="N11" s="621"/>
      <c r="O11" s="621"/>
      <c r="P11" s="621"/>
      <c r="Q11" s="622"/>
      <c r="R11" s="623">
        <v>308996</v>
      </c>
      <c r="S11" s="624"/>
      <c r="T11" s="624"/>
      <c r="U11" s="624"/>
      <c r="V11" s="624"/>
      <c r="W11" s="624"/>
      <c r="X11" s="624"/>
      <c r="Y11" s="625"/>
      <c r="Z11" s="628">
        <v>4.8</v>
      </c>
      <c r="AA11" s="629"/>
      <c r="AB11" s="629"/>
      <c r="AC11" s="635"/>
      <c r="AD11" s="632">
        <v>308996</v>
      </c>
      <c r="AE11" s="624"/>
      <c r="AF11" s="624"/>
      <c r="AG11" s="624"/>
      <c r="AH11" s="624"/>
      <c r="AI11" s="624"/>
      <c r="AJ11" s="624"/>
      <c r="AK11" s="625"/>
      <c r="AL11" s="628">
        <v>7.8</v>
      </c>
      <c r="AM11" s="629"/>
      <c r="AN11" s="629"/>
      <c r="AO11" s="630"/>
      <c r="AP11" s="620" t="s">
        <v>259</v>
      </c>
      <c r="AQ11" s="621"/>
      <c r="AR11" s="621"/>
      <c r="AS11" s="621"/>
      <c r="AT11" s="621"/>
      <c r="AU11" s="621"/>
      <c r="AV11" s="621"/>
      <c r="AW11" s="621"/>
      <c r="AX11" s="621"/>
      <c r="AY11" s="621"/>
      <c r="AZ11" s="621"/>
      <c r="BA11" s="621"/>
      <c r="BB11" s="621"/>
      <c r="BC11" s="621"/>
      <c r="BD11" s="621"/>
      <c r="BE11" s="621"/>
      <c r="BF11" s="622"/>
      <c r="BG11" s="623">
        <v>16846</v>
      </c>
      <c r="BH11" s="624"/>
      <c r="BI11" s="624"/>
      <c r="BJ11" s="624"/>
      <c r="BK11" s="624"/>
      <c r="BL11" s="624"/>
      <c r="BM11" s="624"/>
      <c r="BN11" s="625"/>
      <c r="BO11" s="626">
        <v>1.5</v>
      </c>
      <c r="BP11" s="626"/>
      <c r="BQ11" s="626"/>
      <c r="BR11" s="626"/>
      <c r="BS11" s="627" t="s">
        <v>251</v>
      </c>
      <c r="BT11" s="627"/>
      <c r="BU11" s="627"/>
      <c r="BV11" s="627"/>
      <c r="BW11" s="627"/>
      <c r="BX11" s="627"/>
      <c r="BY11" s="627"/>
      <c r="BZ11" s="627"/>
      <c r="CA11" s="627"/>
      <c r="CB11" s="631"/>
      <c r="CD11" s="620" t="s">
        <v>260</v>
      </c>
      <c r="CE11" s="621"/>
      <c r="CF11" s="621"/>
      <c r="CG11" s="621"/>
      <c r="CH11" s="621"/>
      <c r="CI11" s="621"/>
      <c r="CJ11" s="621"/>
      <c r="CK11" s="621"/>
      <c r="CL11" s="621"/>
      <c r="CM11" s="621"/>
      <c r="CN11" s="621"/>
      <c r="CO11" s="621"/>
      <c r="CP11" s="621"/>
      <c r="CQ11" s="622"/>
      <c r="CR11" s="623">
        <v>231237</v>
      </c>
      <c r="CS11" s="624"/>
      <c r="CT11" s="624"/>
      <c r="CU11" s="624"/>
      <c r="CV11" s="624"/>
      <c r="CW11" s="624"/>
      <c r="CX11" s="624"/>
      <c r="CY11" s="625"/>
      <c r="CZ11" s="626">
        <v>3.7</v>
      </c>
      <c r="DA11" s="626"/>
      <c r="DB11" s="626"/>
      <c r="DC11" s="626"/>
      <c r="DD11" s="632">
        <v>28529</v>
      </c>
      <c r="DE11" s="624"/>
      <c r="DF11" s="624"/>
      <c r="DG11" s="624"/>
      <c r="DH11" s="624"/>
      <c r="DI11" s="624"/>
      <c r="DJ11" s="624"/>
      <c r="DK11" s="624"/>
      <c r="DL11" s="624"/>
      <c r="DM11" s="624"/>
      <c r="DN11" s="624"/>
      <c r="DO11" s="624"/>
      <c r="DP11" s="625"/>
      <c r="DQ11" s="632">
        <v>184837</v>
      </c>
      <c r="DR11" s="624"/>
      <c r="DS11" s="624"/>
      <c r="DT11" s="624"/>
      <c r="DU11" s="624"/>
      <c r="DV11" s="624"/>
      <c r="DW11" s="624"/>
      <c r="DX11" s="624"/>
      <c r="DY11" s="624"/>
      <c r="DZ11" s="624"/>
      <c r="EA11" s="624"/>
      <c r="EB11" s="624"/>
      <c r="EC11" s="633"/>
    </row>
    <row r="12" spans="2:143" ht="11.25" customHeight="1" x14ac:dyDescent="0.15">
      <c r="B12" s="620" t="s">
        <v>261</v>
      </c>
      <c r="C12" s="621"/>
      <c r="D12" s="621"/>
      <c r="E12" s="621"/>
      <c r="F12" s="621"/>
      <c r="G12" s="621"/>
      <c r="H12" s="621"/>
      <c r="I12" s="621"/>
      <c r="J12" s="621"/>
      <c r="K12" s="621"/>
      <c r="L12" s="621"/>
      <c r="M12" s="621"/>
      <c r="N12" s="621"/>
      <c r="O12" s="621"/>
      <c r="P12" s="621"/>
      <c r="Q12" s="622"/>
      <c r="R12" s="623">
        <v>12431</v>
      </c>
      <c r="S12" s="624"/>
      <c r="T12" s="624"/>
      <c r="U12" s="624"/>
      <c r="V12" s="624"/>
      <c r="W12" s="624"/>
      <c r="X12" s="624"/>
      <c r="Y12" s="625"/>
      <c r="Z12" s="626">
        <v>0.2</v>
      </c>
      <c r="AA12" s="626"/>
      <c r="AB12" s="626"/>
      <c r="AC12" s="626"/>
      <c r="AD12" s="627">
        <v>12431</v>
      </c>
      <c r="AE12" s="627"/>
      <c r="AF12" s="627"/>
      <c r="AG12" s="627"/>
      <c r="AH12" s="627"/>
      <c r="AI12" s="627"/>
      <c r="AJ12" s="627"/>
      <c r="AK12" s="627"/>
      <c r="AL12" s="628">
        <v>0.3</v>
      </c>
      <c r="AM12" s="629"/>
      <c r="AN12" s="629"/>
      <c r="AO12" s="630"/>
      <c r="AP12" s="620" t="s">
        <v>262</v>
      </c>
      <c r="AQ12" s="621"/>
      <c r="AR12" s="621"/>
      <c r="AS12" s="621"/>
      <c r="AT12" s="621"/>
      <c r="AU12" s="621"/>
      <c r="AV12" s="621"/>
      <c r="AW12" s="621"/>
      <c r="AX12" s="621"/>
      <c r="AY12" s="621"/>
      <c r="AZ12" s="621"/>
      <c r="BA12" s="621"/>
      <c r="BB12" s="621"/>
      <c r="BC12" s="621"/>
      <c r="BD12" s="621"/>
      <c r="BE12" s="621"/>
      <c r="BF12" s="622"/>
      <c r="BG12" s="623">
        <v>477556</v>
      </c>
      <c r="BH12" s="624"/>
      <c r="BI12" s="624"/>
      <c r="BJ12" s="624"/>
      <c r="BK12" s="624"/>
      <c r="BL12" s="624"/>
      <c r="BM12" s="624"/>
      <c r="BN12" s="625"/>
      <c r="BO12" s="626">
        <v>41.8</v>
      </c>
      <c r="BP12" s="626"/>
      <c r="BQ12" s="626"/>
      <c r="BR12" s="626"/>
      <c r="BS12" s="627" t="s">
        <v>237</v>
      </c>
      <c r="BT12" s="627"/>
      <c r="BU12" s="627"/>
      <c r="BV12" s="627"/>
      <c r="BW12" s="627"/>
      <c r="BX12" s="627"/>
      <c r="BY12" s="627"/>
      <c r="BZ12" s="627"/>
      <c r="CA12" s="627"/>
      <c r="CB12" s="631"/>
      <c r="CD12" s="620" t="s">
        <v>263</v>
      </c>
      <c r="CE12" s="621"/>
      <c r="CF12" s="621"/>
      <c r="CG12" s="621"/>
      <c r="CH12" s="621"/>
      <c r="CI12" s="621"/>
      <c r="CJ12" s="621"/>
      <c r="CK12" s="621"/>
      <c r="CL12" s="621"/>
      <c r="CM12" s="621"/>
      <c r="CN12" s="621"/>
      <c r="CO12" s="621"/>
      <c r="CP12" s="621"/>
      <c r="CQ12" s="622"/>
      <c r="CR12" s="623">
        <v>230453</v>
      </c>
      <c r="CS12" s="624"/>
      <c r="CT12" s="624"/>
      <c r="CU12" s="624"/>
      <c r="CV12" s="624"/>
      <c r="CW12" s="624"/>
      <c r="CX12" s="624"/>
      <c r="CY12" s="625"/>
      <c r="CZ12" s="626">
        <v>3.7</v>
      </c>
      <c r="DA12" s="626"/>
      <c r="DB12" s="626"/>
      <c r="DC12" s="626"/>
      <c r="DD12" s="632">
        <v>34771</v>
      </c>
      <c r="DE12" s="624"/>
      <c r="DF12" s="624"/>
      <c r="DG12" s="624"/>
      <c r="DH12" s="624"/>
      <c r="DI12" s="624"/>
      <c r="DJ12" s="624"/>
      <c r="DK12" s="624"/>
      <c r="DL12" s="624"/>
      <c r="DM12" s="624"/>
      <c r="DN12" s="624"/>
      <c r="DO12" s="624"/>
      <c r="DP12" s="625"/>
      <c r="DQ12" s="632">
        <v>202355</v>
      </c>
      <c r="DR12" s="624"/>
      <c r="DS12" s="624"/>
      <c r="DT12" s="624"/>
      <c r="DU12" s="624"/>
      <c r="DV12" s="624"/>
      <c r="DW12" s="624"/>
      <c r="DX12" s="624"/>
      <c r="DY12" s="624"/>
      <c r="DZ12" s="624"/>
      <c r="EA12" s="624"/>
      <c r="EB12" s="624"/>
      <c r="EC12" s="633"/>
    </row>
    <row r="13" spans="2:143" ht="11.25" customHeight="1" x14ac:dyDescent="0.15">
      <c r="B13" s="620" t="s">
        <v>264</v>
      </c>
      <c r="C13" s="621"/>
      <c r="D13" s="621"/>
      <c r="E13" s="621"/>
      <c r="F13" s="621"/>
      <c r="G13" s="621"/>
      <c r="H13" s="621"/>
      <c r="I13" s="621"/>
      <c r="J13" s="621"/>
      <c r="K13" s="621"/>
      <c r="L13" s="621"/>
      <c r="M13" s="621"/>
      <c r="N13" s="621"/>
      <c r="O13" s="621"/>
      <c r="P13" s="621"/>
      <c r="Q13" s="622"/>
      <c r="R13" s="623" t="s">
        <v>237</v>
      </c>
      <c r="S13" s="624"/>
      <c r="T13" s="624"/>
      <c r="U13" s="624"/>
      <c r="V13" s="624"/>
      <c r="W13" s="624"/>
      <c r="X13" s="624"/>
      <c r="Y13" s="625"/>
      <c r="Z13" s="626" t="s">
        <v>237</v>
      </c>
      <c r="AA13" s="626"/>
      <c r="AB13" s="626"/>
      <c r="AC13" s="626"/>
      <c r="AD13" s="627" t="s">
        <v>237</v>
      </c>
      <c r="AE13" s="627"/>
      <c r="AF13" s="627"/>
      <c r="AG13" s="627"/>
      <c r="AH13" s="627"/>
      <c r="AI13" s="627"/>
      <c r="AJ13" s="627"/>
      <c r="AK13" s="627"/>
      <c r="AL13" s="628" t="s">
        <v>237</v>
      </c>
      <c r="AM13" s="629"/>
      <c r="AN13" s="629"/>
      <c r="AO13" s="630"/>
      <c r="AP13" s="620" t="s">
        <v>265</v>
      </c>
      <c r="AQ13" s="621"/>
      <c r="AR13" s="621"/>
      <c r="AS13" s="621"/>
      <c r="AT13" s="621"/>
      <c r="AU13" s="621"/>
      <c r="AV13" s="621"/>
      <c r="AW13" s="621"/>
      <c r="AX13" s="621"/>
      <c r="AY13" s="621"/>
      <c r="AZ13" s="621"/>
      <c r="BA13" s="621"/>
      <c r="BB13" s="621"/>
      <c r="BC13" s="621"/>
      <c r="BD13" s="621"/>
      <c r="BE13" s="621"/>
      <c r="BF13" s="622"/>
      <c r="BG13" s="623">
        <v>477513</v>
      </c>
      <c r="BH13" s="624"/>
      <c r="BI13" s="624"/>
      <c r="BJ13" s="624"/>
      <c r="BK13" s="624"/>
      <c r="BL13" s="624"/>
      <c r="BM13" s="624"/>
      <c r="BN13" s="625"/>
      <c r="BO13" s="626">
        <v>41.8</v>
      </c>
      <c r="BP13" s="626"/>
      <c r="BQ13" s="626"/>
      <c r="BR13" s="626"/>
      <c r="BS13" s="627" t="s">
        <v>251</v>
      </c>
      <c r="BT13" s="627"/>
      <c r="BU13" s="627"/>
      <c r="BV13" s="627"/>
      <c r="BW13" s="627"/>
      <c r="BX13" s="627"/>
      <c r="BY13" s="627"/>
      <c r="BZ13" s="627"/>
      <c r="CA13" s="627"/>
      <c r="CB13" s="631"/>
      <c r="CD13" s="620" t="s">
        <v>266</v>
      </c>
      <c r="CE13" s="621"/>
      <c r="CF13" s="621"/>
      <c r="CG13" s="621"/>
      <c r="CH13" s="621"/>
      <c r="CI13" s="621"/>
      <c r="CJ13" s="621"/>
      <c r="CK13" s="621"/>
      <c r="CL13" s="621"/>
      <c r="CM13" s="621"/>
      <c r="CN13" s="621"/>
      <c r="CO13" s="621"/>
      <c r="CP13" s="621"/>
      <c r="CQ13" s="622"/>
      <c r="CR13" s="623">
        <v>604032</v>
      </c>
      <c r="CS13" s="624"/>
      <c r="CT13" s="624"/>
      <c r="CU13" s="624"/>
      <c r="CV13" s="624"/>
      <c r="CW13" s="624"/>
      <c r="CX13" s="624"/>
      <c r="CY13" s="625"/>
      <c r="CZ13" s="626">
        <v>9.8000000000000007</v>
      </c>
      <c r="DA13" s="626"/>
      <c r="DB13" s="626"/>
      <c r="DC13" s="626"/>
      <c r="DD13" s="632">
        <v>205814</v>
      </c>
      <c r="DE13" s="624"/>
      <c r="DF13" s="624"/>
      <c r="DG13" s="624"/>
      <c r="DH13" s="624"/>
      <c r="DI13" s="624"/>
      <c r="DJ13" s="624"/>
      <c r="DK13" s="624"/>
      <c r="DL13" s="624"/>
      <c r="DM13" s="624"/>
      <c r="DN13" s="624"/>
      <c r="DO13" s="624"/>
      <c r="DP13" s="625"/>
      <c r="DQ13" s="632">
        <v>474441</v>
      </c>
      <c r="DR13" s="624"/>
      <c r="DS13" s="624"/>
      <c r="DT13" s="624"/>
      <c r="DU13" s="624"/>
      <c r="DV13" s="624"/>
      <c r="DW13" s="624"/>
      <c r="DX13" s="624"/>
      <c r="DY13" s="624"/>
      <c r="DZ13" s="624"/>
      <c r="EA13" s="624"/>
      <c r="EB13" s="624"/>
      <c r="EC13" s="633"/>
    </row>
    <row r="14" spans="2:143" ht="11.25" customHeight="1" x14ac:dyDescent="0.15">
      <c r="B14" s="620" t="s">
        <v>267</v>
      </c>
      <c r="C14" s="621"/>
      <c r="D14" s="621"/>
      <c r="E14" s="621"/>
      <c r="F14" s="621"/>
      <c r="G14" s="621"/>
      <c r="H14" s="621"/>
      <c r="I14" s="621"/>
      <c r="J14" s="621"/>
      <c r="K14" s="621"/>
      <c r="L14" s="621"/>
      <c r="M14" s="621"/>
      <c r="N14" s="621"/>
      <c r="O14" s="621"/>
      <c r="P14" s="621"/>
      <c r="Q14" s="622"/>
      <c r="R14" s="623">
        <v>362</v>
      </c>
      <c r="S14" s="624"/>
      <c r="T14" s="624"/>
      <c r="U14" s="624"/>
      <c r="V14" s="624"/>
      <c r="W14" s="624"/>
      <c r="X14" s="624"/>
      <c r="Y14" s="625"/>
      <c r="Z14" s="626">
        <v>0</v>
      </c>
      <c r="AA14" s="626"/>
      <c r="AB14" s="626"/>
      <c r="AC14" s="626"/>
      <c r="AD14" s="627">
        <v>362</v>
      </c>
      <c r="AE14" s="627"/>
      <c r="AF14" s="627"/>
      <c r="AG14" s="627"/>
      <c r="AH14" s="627"/>
      <c r="AI14" s="627"/>
      <c r="AJ14" s="627"/>
      <c r="AK14" s="627"/>
      <c r="AL14" s="628">
        <v>0</v>
      </c>
      <c r="AM14" s="629"/>
      <c r="AN14" s="629"/>
      <c r="AO14" s="630"/>
      <c r="AP14" s="620" t="s">
        <v>268</v>
      </c>
      <c r="AQ14" s="621"/>
      <c r="AR14" s="621"/>
      <c r="AS14" s="621"/>
      <c r="AT14" s="621"/>
      <c r="AU14" s="621"/>
      <c r="AV14" s="621"/>
      <c r="AW14" s="621"/>
      <c r="AX14" s="621"/>
      <c r="AY14" s="621"/>
      <c r="AZ14" s="621"/>
      <c r="BA14" s="621"/>
      <c r="BB14" s="621"/>
      <c r="BC14" s="621"/>
      <c r="BD14" s="621"/>
      <c r="BE14" s="621"/>
      <c r="BF14" s="622"/>
      <c r="BG14" s="623">
        <v>47929</v>
      </c>
      <c r="BH14" s="624"/>
      <c r="BI14" s="624"/>
      <c r="BJ14" s="624"/>
      <c r="BK14" s="624"/>
      <c r="BL14" s="624"/>
      <c r="BM14" s="624"/>
      <c r="BN14" s="625"/>
      <c r="BO14" s="626">
        <v>4.2</v>
      </c>
      <c r="BP14" s="626"/>
      <c r="BQ14" s="626"/>
      <c r="BR14" s="626"/>
      <c r="BS14" s="627" t="s">
        <v>143</v>
      </c>
      <c r="BT14" s="627"/>
      <c r="BU14" s="627"/>
      <c r="BV14" s="627"/>
      <c r="BW14" s="627"/>
      <c r="BX14" s="627"/>
      <c r="BY14" s="627"/>
      <c r="BZ14" s="627"/>
      <c r="CA14" s="627"/>
      <c r="CB14" s="631"/>
      <c r="CD14" s="620" t="s">
        <v>269</v>
      </c>
      <c r="CE14" s="621"/>
      <c r="CF14" s="621"/>
      <c r="CG14" s="621"/>
      <c r="CH14" s="621"/>
      <c r="CI14" s="621"/>
      <c r="CJ14" s="621"/>
      <c r="CK14" s="621"/>
      <c r="CL14" s="621"/>
      <c r="CM14" s="621"/>
      <c r="CN14" s="621"/>
      <c r="CO14" s="621"/>
      <c r="CP14" s="621"/>
      <c r="CQ14" s="622"/>
      <c r="CR14" s="623">
        <v>244857</v>
      </c>
      <c r="CS14" s="624"/>
      <c r="CT14" s="624"/>
      <c r="CU14" s="624"/>
      <c r="CV14" s="624"/>
      <c r="CW14" s="624"/>
      <c r="CX14" s="624"/>
      <c r="CY14" s="625"/>
      <c r="CZ14" s="626">
        <v>4</v>
      </c>
      <c r="DA14" s="626"/>
      <c r="DB14" s="626"/>
      <c r="DC14" s="626"/>
      <c r="DD14" s="632">
        <v>902</v>
      </c>
      <c r="DE14" s="624"/>
      <c r="DF14" s="624"/>
      <c r="DG14" s="624"/>
      <c r="DH14" s="624"/>
      <c r="DI14" s="624"/>
      <c r="DJ14" s="624"/>
      <c r="DK14" s="624"/>
      <c r="DL14" s="624"/>
      <c r="DM14" s="624"/>
      <c r="DN14" s="624"/>
      <c r="DO14" s="624"/>
      <c r="DP14" s="625"/>
      <c r="DQ14" s="632">
        <v>244117</v>
      </c>
      <c r="DR14" s="624"/>
      <c r="DS14" s="624"/>
      <c r="DT14" s="624"/>
      <c r="DU14" s="624"/>
      <c r="DV14" s="624"/>
      <c r="DW14" s="624"/>
      <c r="DX14" s="624"/>
      <c r="DY14" s="624"/>
      <c r="DZ14" s="624"/>
      <c r="EA14" s="624"/>
      <c r="EB14" s="624"/>
      <c r="EC14" s="633"/>
    </row>
    <row r="15" spans="2:143" ht="11.25" customHeight="1" x14ac:dyDescent="0.15">
      <c r="B15" s="620" t="s">
        <v>270</v>
      </c>
      <c r="C15" s="621"/>
      <c r="D15" s="621"/>
      <c r="E15" s="621"/>
      <c r="F15" s="621"/>
      <c r="G15" s="621"/>
      <c r="H15" s="621"/>
      <c r="I15" s="621"/>
      <c r="J15" s="621"/>
      <c r="K15" s="621"/>
      <c r="L15" s="621"/>
      <c r="M15" s="621"/>
      <c r="N15" s="621"/>
      <c r="O15" s="621"/>
      <c r="P15" s="621"/>
      <c r="Q15" s="622"/>
      <c r="R15" s="623" t="s">
        <v>244</v>
      </c>
      <c r="S15" s="624"/>
      <c r="T15" s="624"/>
      <c r="U15" s="624"/>
      <c r="V15" s="624"/>
      <c r="W15" s="624"/>
      <c r="X15" s="624"/>
      <c r="Y15" s="625"/>
      <c r="Z15" s="626" t="s">
        <v>244</v>
      </c>
      <c r="AA15" s="626"/>
      <c r="AB15" s="626"/>
      <c r="AC15" s="626"/>
      <c r="AD15" s="627" t="s">
        <v>244</v>
      </c>
      <c r="AE15" s="627"/>
      <c r="AF15" s="627"/>
      <c r="AG15" s="627"/>
      <c r="AH15" s="627"/>
      <c r="AI15" s="627"/>
      <c r="AJ15" s="627"/>
      <c r="AK15" s="627"/>
      <c r="AL15" s="628" t="s">
        <v>237</v>
      </c>
      <c r="AM15" s="629"/>
      <c r="AN15" s="629"/>
      <c r="AO15" s="630"/>
      <c r="AP15" s="620" t="s">
        <v>271</v>
      </c>
      <c r="AQ15" s="621"/>
      <c r="AR15" s="621"/>
      <c r="AS15" s="621"/>
      <c r="AT15" s="621"/>
      <c r="AU15" s="621"/>
      <c r="AV15" s="621"/>
      <c r="AW15" s="621"/>
      <c r="AX15" s="621"/>
      <c r="AY15" s="621"/>
      <c r="AZ15" s="621"/>
      <c r="BA15" s="621"/>
      <c r="BB15" s="621"/>
      <c r="BC15" s="621"/>
      <c r="BD15" s="621"/>
      <c r="BE15" s="621"/>
      <c r="BF15" s="622"/>
      <c r="BG15" s="623">
        <v>97951</v>
      </c>
      <c r="BH15" s="624"/>
      <c r="BI15" s="624"/>
      <c r="BJ15" s="624"/>
      <c r="BK15" s="624"/>
      <c r="BL15" s="624"/>
      <c r="BM15" s="624"/>
      <c r="BN15" s="625"/>
      <c r="BO15" s="626">
        <v>8.6</v>
      </c>
      <c r="BP15" s="626"/>
      <c r="BQ15" s="626"/>
      <c r="BR15" s="626"/>
      <c r="BS15" s="627" t="s">
        <v>244</v>
      </c>
      <c r="BT15" s="627"/>
      <c r="BU15" s="627"/>
      <c r="BV15" s="627"/>
      <c r="BW15" s="627"/>
      <c r="BX15" s="627"/>
      <c r="BY15" s="627"/>
      <c r="BZ15" s="627"/>
      <c r="CA15" s="627"/>
      <c r="CB15" s="631"/>
      <c r="CD15" s="620" t="s">
        <v>272</v>
      </c>
      <c r="CE15" s="621"/>
      <c r="CF15" s="621"/>
      <c r="CG15" s="621"/>
      <c r="CH15" s="621"/>
      <c r="CI15" s="621"/>
      <c r="CJ15" s="621"/>
      <c r="CK15" s="621"/>
      <c r="CL15" s="621"/>
      <c r="CM15" s="621"/>
      <c r="CN15" s="621"/>
      <c r="CO15" s="621"/>
      <c r="CP15" s="621"/>
      <c r="CQ15" s="622"/>
      <c r="CR15" s="623">
        <v>708389</v>
      </c>
      <c r="CS15" s="624"/>
      <c r="CT15" s="624"/>
      <c r="CU15" s="624"/>
      <c r="CV15" s="624"/>
      <c r="CW15" s="624"/>
      <c r="CX15" s="624"/>
      <c r="CY15" s="625"/>
      <c r="CZ15" s="626">
        <v>11.4</v>
      </c>
      <c r="DA15" s="626"/>
      <c r="DB15" s="626"/>
      <c r="DC15" s="626"/>
      <c r="DD15" s="632">
        <v>106231</v>
      </c>
      <c r="DE15" s="624"/>
      <c r="DF15" s="624"/>
      <c r="DG15" s="624"/>
      <c r="DH15" s="624"/>
      <c r="DI15" s="624"/>
      <c r="DJ15" s="624"/>
      <c r="DK15" s="624"/>
      <c r="DL15" s="624"/>
      <c r="DM15" s="624"/>
      <c r="DN15" s="624"/>
      <c r="DO15" s="624"/>
      <c r="DP15" s="625"/>
      <c r="DQ15" s="632">
        <v>603626</v>
      </c>
      <c r="DR15" s="624"/>
      <c r="DS15" s="624"/>
      <c r="DT15" s="624"/>
      <c r="DU15" s="624"/>
      <c r="DV15" s="624"/>
      <c r="DW15" s="624"/>
      <c r="DX15" s="624"/>
      <c r="DY15" s="624"/>
      <c r="DZ15" s="624"/>
      <c r="EA15" s="624"/>
      <c r="EB15" s="624"/>
      <c r="EC15" s="633"/>
    </row>
    <row r="16" spans="2:143" ht="11.25" customHeight="1" x14ac:dyDescent="0.15">
      <c r="B16" s="620" t="s">
        <v>273</v>
      </c>
      <c r="C16" s="621"/>
      <c r="D16" s="621"/>
      <c r="E16" s="621"/>
      <c r="F16" s="621"/>
      <c r="G16" s="621"/>
      <c r="H16" s="621"/>
      <c r="I16" s="621"/>
      <c r="J16" s="621"/>
      <c r="K16" s="621"/>
      <c r="L16" s="621"/>
      <c r="M16" s="621"/>
      <c r="N16" s="621"/>
      <c r="O16" s="621"/>
      <c r="P16" s="621"/>
      <c r="Q16" s="622"/>
      <c r="R16" s="623">
        <v>6360</v>
      </c>
      <c r="S16" s="624"/>
      <c r="T16" s="624"/>
      <c r="U16" s="624"/>
      <c r="V16" s="624"/>
      <c r="W16" s="624"/>
      <c r="X16" s="624"/>
      <c r="Y16" s="625"/>
      <c r="Z16" s="626">
        <v>0.1</v>
      </c>
      <c r="AA16" s="626"/>
      <c r="AB16" s="626"/>
      <c r="AC16" s="626"/>
      <c r="AD16" s="627">
        <v>6360</v>
      </c>
      <c r="AE16" s="627"/>
      <c r="AF16" s="627"/>
      <c r="AG16" s="627"/>
      <c r="AH16" s="627"/>
      <c r="AI16" s="627"/>
      <c r="AJ16" s="627"/>
      <c r="AK16" s="627"/>
      <c r="AL16" s="628">
        <v>0.2</v>
      </c>
      <c r="AM16" s="629"/>
      <c r="AN16" s="629"/>
      <c r="AO16" s="630"/>
      <c r="AP16" s="620" t="s">
        <v>274</v>
      </c>
      <c r="AQ16" s="621"/>
      <c r="AR16" s="621"/>
      <c r="AS16" s="621"/>
      <c r="AT16" s="621"/>
      <c r="AU16" s="621"/>
      <c r="AV16" s="621"/>
      <c r="AW16" s="621"/>
      <c r="AX16" s="621"/>
      <c r="AY16" s="621"/>
      <c r="AZ16" s="621"/>
      <c r="BA16" s="621"/>
      <c r="BB16" s="621"/>
      <c r="BC16" s="621"/>
      <c r="BD16" s="621"/>
      <c r="BE16" s="621"/>
      <c r="BF16" s="622"/>
      <c r="BG16" s="623">
        <v>4105</v>
      </c>
      <c r="BH16" s="624"/>
      <c r="BI16" s="624"/>
      <c r="BJ16" s="624"/>
      <c r="BK16" s="624"/>
      <c r="BL16" s="624"/>
      <c r="BM16" s="624"/>
      <c r="BN16" s="625"/>
      <c r="BO16" s="626">
        <v>0.4</v>
      </c>
      <c r="BP16" s="626"/>
      <c r="BQ16" s="626"/>
      <c r="BR16" s="626"/>
      <c r="BS16" s="627" t="s">
        <v>143</v>
      </c>
      <c r="BT16" s="627"/>
      <c r="BU16" s="627"/>
      <c r="BV16" s="627"/>
      <c r="BW16" s="627"/>
      <c r="BX16" s="627"/>
      <c r="BY16" s="627"/>
      <c r="BZ16" s="627"/>
      <c r="CA16" s="627"/>
      <c r="CB16" s="631"/>
      <c r="CD16" s="620" t="s">
        <v>275</v>
      </c>
      <c r="CE16" s="621"/>
      <c r="CF16" s="621"/>
      <c r="CG16" s="621"/>
      <c r="CH16" s="621"/>
      <c r="CI16" s="621"/>
      <c r="CJ16" s="621"/>
      <c r="CK16" s="621"/>
      <c r="CL16" s="621"/>
      <c r="CM16" s="621"/>
      <c r="CN16" s="621"/>
      <c r="CO16" s="621"/>
      <c r="CP16" s="621"/>
      <c r="CQ16" s="622"/>
      <c r="CR16" s="623">
        <v>27</v>
      </c>
      <c r="CS16" s="624"/>
      <c r="CT16" s="624"/>
      <c r="CU16" s="624"/>
      <c r="CV16" s="624"/>
      <c r="CW16" s="624"/>
      <c r="CX16" s="624"/>
      <c r="CY16" s="625"/>
      <c r="CZ16" s="626">
        <v>0</v>
      </c>
      <c r="DA16" s="626"/>
      <c r="DB16" s="626"/>
      <c r="DC16" s="626"/>
      <c r="DD16" s="632" t="s">
        <v>237</v>
      </c>
      <c r="DE16" s="624"/>
      <c r="DF16" s="624"/>
      <c r="DG16" s="624"/>
      <c r="DH16" s="624"/>
      <c r="DI16" s="624"/>
      <c r="DJ16" s="624"/>
      <c r="DK16" s="624"/>
      <c r="DL16" s="624"/>
      <c r="DM16" s="624"/>
      <c r="DN16" s="624"/>
      <c r="DO16" s="624"/>
      <c r="DP16" s="625"/>
      <c r="DQ16" s="632">
        <v>27</v>
      </c>
      <c r="DR16" s="624"/>
      <c r="DS16" s="624"/>
      <c r="DT16" s="624"/>
      <c r="DU16" s="624"/>
      <c r="DV16" s="624"/>
      <c r="DW16" s="624"/>
      <c r="DX16" s="624"/>
      <c r="DY16" s="624"/>
      <c r="DZ16" s="624"/>
      <c r="EA16" s="624"/>
      <c r="EB16" s="624"/>
      <c r="EC16" s="633"/>
    </row>
    <row r="17" spans="2:133" ht="11.25" customHeight="1" x14ac:dyDescent="0.15">
      <c r="B17" s="620" t="s">
        <v>276</v>
      </c>
      <c r="C17" s="621"/>
      <c r="D17" s="621"/>
      <c r="E17" s="621"/>
      <c r="F17" s="621"/>
      <c r="G17" s="621"/>
      <c r="H17" s="621"/>
      <c r="I17" s="621"/>
      <c r="J17" s="621"/>
      <c r="K17" s="621"/>
      <c r="L17" s="621"/>
      <c r="M17" s="621"/>
      <c r="N17" s="621"/>
      <c r="O17" s="621"/>
      <c r="P17" s="621"/>
      <c r="Q17" s="622"/>
      <c r="R17" s="623">
        <v>10887</v>
      </c>
      <c r="S17" s="624"/>
      <c r="T17" s="624"/>
      <c r="U17" s="624"/>
      <c r="V17" s="624"/>
      <c r="W17" s="624"/>
      <c r="X17" s="624"/>
      <c r="Y17" s="625"/>
      <c r="Z17" s="626">
        <v>0.2</v>
      </c>
      <c r="AA17" s="626"/>
      <c r="AB17" s="626"/>
      <c r="AC17" s="626"/>
      <c r="AD17" s="627">
        <v>10887</v>
      </c>
      <c r="AE17" s="627"/>
      <c r="AF17" s="627"/>
      <c r="AG17" s="627"/>
      <c r="AH17" s="627"/>
      <c r="AI17" s="627"/>
      <c r="AJ17" s="627"/>
      <c r="AK17" s="627"/>
      <c r="AL17" s="628">
        <v>0.3</v>
      </c>
      <c r="AM17" s="629"/>
      <c r="AN17" s="629"/>
      <c r="AO17" s="630"/>
      <c r="AP17" s="620" t="s">
        <v>277</v>
      </c>
      <c r="AQ17" s="621"/>
      <c r="AR17" s="621"/>
      <c r="AS17" s="621"/>
      <c r="AT17" s="621"/>
      <c r="AU17" s="621"/>
      <c r="AV17" s="621"/>
      <c r="AW17" s="621"/>
      <c r="AX17" s="621"/>
      <c r="AY17" s="621"/>
      <c r="AZ17" s="621"/>
      <c r="BA17" s="621"/>
      <c r="BB17" s="621"/>
      <c r="BC17" s="621"/>
      <c r="BD17" s="621"/>
      <c r="BE17" s="621"/>
      <c r="BF17" s="622"/>
      <c r="BG17" s="623" t="s">
        <v>237</v>
      </c>
      <c r="BH17" s="624"/>
      <c r="BI17" s="624"/>
      <c r="BJ17" s="624"/>
      <c r="BK17" s="624"/>
      <c r="BL17" s="624"/>
      <c r="BM17" s="624"/>
      <c r="BN17" s="625"/>
      <c r="BO17" s="626" t="s">
        <v>237</v>
      </c>
      <c r="BP17" s="626"/>
      <c r="BQ17" s="626"/>
      <c r="BR17" s="626"/>
      <c r="BS17" s="627" t="s">
        <v>251</v>
      </c>
      <c r="BT17" s="627"/>
      <c r="BU17" s="627"/>
      <c r="BV17" s="627"/>
      <c r="BW17" s="627"/>
      <c r="BX17" s="627"/>
      <c r="BY17" s="627"/>
      <c r="BZ17" s="627"/>
      <c r="CA17" s="627"/>
      <c r="CB17" s="631"/>
      <c r="CD17" s="620" t="s">
        <v>278</v>
      </c>
      <c r="CE17" s="621"/>
      <c r="CF17" s="621"/>
      <c r="CG17" s="621"/>
      <c r="CH17" s="621"/>
      <c r="CI17" s="621"/>
      <c r="CJ17" s="621"/>
      <c r="CK17" s="621"/>
      <c r="CL17" s="621"/>
      <c r="CM17" s="621"/>
      <c r="CN17" s="621"/>
      <c r="CO17" s="621"/>
      <c r="CP17" s="621"/>
      <c r="CQ17" s="622"/>
      <c r="CR17" s="623">
        <v>676403</v>
      </c>
      <c r="CS17" s="624"/>
      <c r="CT17" s="624"/>
      <c r="CU17" s="624"/>
      <c r="CV17" s="624"/>
      <c r="CW17" s="624"/>
      <c r="CX17" s="624"/>
      <c r="CY17" s="625"/>
      <c r="CZ17" s="626">
        <v>10.9</v>
      </c>
      <c r="DA17" s="626"/>
      <c r="DB17" s="626"/>
      <c r="DC17" s="626"/>
      <c r="DD17" s="632" t="s">
        <v>251</v>
      </c>
      <c r="DE17" s="624"/>
      <c r="DF17" s="624"/>
      <c r="DG17" s="624"/>
      <c r="DH17" s="624"/>
      <c r="DI17" s="624"/>
      <c r="DJ17" s="624"/>
      <c r="DK17" s="624"/>
      <c r="DL17" s="624"/>
      <c r="DM17" s="624"/>
      <c r="DN17" s="624"/>
      <c r="DO17" s="624"/>
      <c r="DP17" s="625"/>
      <c r="DQ17" s="632">
        <v>672171</v>
      </c>
      <c r="DR17" s="624"/>
      <c r="DS17" s="624"/>
      <c r="DT17" s="624"/>
      <c r="DU17" s="624"/>
      <c r="DV17" s="624"/>
      <c r="DW17" s="624"/>
      <c r="DX17" s="624"/>
      <c r="DY17" s="624"/>
      <c r="DZ17" s="624"/>
      <c r="EA17" s="624"/>
      <c r="EB17" s="624"/>
      <c r="EC17" s="633"/>
    </row>
    <row r="18" spans="2:133" ht="11.25" customHeight="1" x14ac:dyDescent="0.15">
      <c r="B18" s="620" t="s">
        <v>279</v>
      </c>
      <c r="C18" s="621"/>
      <c r="D18" s="621"/>
      <c r="E18" s="621"/>
      <c r="F18" s="621"/>
      <c r="G18" s="621"/>
      <c r="H18" s="621"/>
      <c r="I18" s="621"/>
      <c r="J18" s="621"/>
      <c r="K18" s="621"/>
      <c r="L18" s="621"/>
      <c r="M18" s="621"/>
      <c r="N18" s="621"/>
      <c r="O18" s="621"/>
      <c r="P18" s="621"/>
      <c r="Q18" s="622"/>
      <c r="R18" s="623">
        <v>10634</v>
      </c>
      <c r="S18" s="624"/>
      <c r="T18" s="624"/>
      <c r="U18" s="624"/>
      <c r="V18" s="624"/>
      <c r="W18" s="624"/>
      <c r="X18" s="624"/>
      <c r="Y18" s="625"/>
      <c r="Z18" s="626">
        <v>0.2</v>
      </c>
      <c r="AA18" s="626"/>
      <c r="AB18" s="626"/>
      <c r="AC18" s="626"/>
      <c r="AD18" s="627">
        <v>10634</v>
      </c>
      <c r="AE18" s="627"/>
      <c r="AF18" s="627"/>
      <c r="AG18" s="627"/>
      <c r="AH18" s="627"/>
      <c r="AI18" s="627"/>
      <c r="AJ18" s="627"/>
      <c r="AK18" s="627"/>
      <c r="AL18" s="628">
        <v>0.3</v>
      </c>
      <c r="AM18" s="629"/>
      <c r="AN18" s="629"/>
      <c r="AO18" s="630"/>
      <c r="AP18" s="620" t="s">
        <v>280</v>
      </c>
      <c r="AQ18" s="621"/>
      <c r="AR18" s="621"/>
      <c r="AS18" s="621"/>
      <c r="AT18" s="621"/>
      <c r="AU18" s="621"/>
      <c r="AV18" s="621"/>
      <c r="AW18" s="621"/>
      <c r="AX18" s="621"/>
      <c r="AY18" s="621"/>
      <c r="AZ18" s="621"/>
      <c r="BA18" s="621"/>
      <c r="BB18" s="621"/>
      <c r="BC18" s="621"/>
      <c r="BD18" s="621"/>
      <c r="BE18" s="621"/>
      <c r="BF18" s="622"/>
      <c r="BG18" s="623" t="s">
        <v>237</v>
      </c>
      <c r="BH18" s="624"/>
      <c r="BI18" s="624"/>
      <c r="BJ18" s="624"/>
      <c r="BK18" s="624"/>
      <c r="BL18" s="624"/>
      <c r="BM18" s="624"/>
      <c r="BN18" s="625"/>
      <c r="BO18" s="626" t="s">
        <v>237</v>
      </c>
      <c r="BP18" s="626"/>
      <c r="BQ18" s="626"/>
      <c r="BR18" s="626"/>
      <c r="BS18" s="627" t="s">
        <v>251</v>
      </c>
      <c r="BT18" s="627"/>
      <c r="BU18" s="627"/>
      <c r="BV18" s="627"/>
      <c r="BW18" s="627"/>
      <c r="BX18" s="627"/>
      <c r="BY18" s="627"/>
      <c r="BZ18" s="627"/>
      <c r="CA18" s="627"/>
      <c r="CB18" s="631"/>
      <c r="CD18" s="620" t="s">
        <v>281</v>
      </c>
      <c r="CE18" s="621"/>
      <c r="CF18" s="621"/>
      <c r="CG18" s="621"/>
      <c r="CH18" s="621"/>
      <c r="CI18" s="621"/>
      <c r="CJ18" s="621"/>
      <c r="CK18" s="621"/>
      <c r="CL18" s="621"/>
      <c r="CM18" s="621"/>
      <c r="CN18" s="621"/>
      <c r="CO18" s="621"/>
      <c r="CP18" s="621"/>
      <c r="CQ18" s="622"/>
      <c r="CR18" s="623" t="s">
        <v>237</v>
      </c>
      <c r="CS18" s="624"/>
      <c r="CT18" s="624"/>
      <c r="CU18" s="624"/>
      <c r="CV18" s="624"/>
      <c r="CW18" s="624"/>
      <c r="CX18" s="624"/>
      <c r="CY18" s="625"/>
      <c r="CZ18" s="626" t="s">
        <v>237</v>
      </c>
      <c r="DA18" s="626"/>
      <c r="DB18" s="626"/>
      <c r="DC18" s="626"/>
      <c r="DD18" s="632" t="s">
        <v>143</v>
      </c>
      <c r="DE18" s="624"/>
      <c r="DF18" s="624"/>
      <c r="DG18" s="624"/>
      <c r="DH18" s="624"/>
      <c r="DI18" s="624"/>
      <c r="DJ18" s="624"/>
      <c r="DK18" s="624"/>
      <c r="DL18" s="624"/>
      <c r="DM18" s="624"/>
      <c r="DN18" s="624"/>
      <c r="DO18" s="624"/>
      <c r="DP18" s="625"/>
      <c r="DQ18" s="632" t="s">
        <v>244</v>
      </c>
      <c r="DR18" s="624"/>
      <c r="DS18" s="624"/>
      <c r="DT18" s="624"/>
      <c r="DU18" s="624"/>
      <c r="DV18" s="624"/>
      <c r="DW18" s="624"/>
      <c r="DX18" s="624"/>
      <c r="DY18" s="624"/>
      <c r="DZ18" s="624"/>
      <c r="EA18" s="624"/>
      <c r="EB18" s="624"/>
      <c r="EC18" s="633"/>
    </row>
    <row r="19" spans="2:133" ht="11.25" customHeight="1" x14ac:dyDescent="0.15">
      <c r="B19" s="620" t="s">
        <v>282</v>
      </c>
      <c r="C19" s="621"/>
      <c r="D19" s="621"/>
      <c r="E19" s="621"/>
      <c r="F19" s="621"/>
      <c r="G19" s="621"/>
      <c r="H19" s="621"/>
      <c r="I19" s="621"/>
      <c r="J19" s="621"/>
      <c r="K19" s="621"/>
      <c r="L19" s="621"/>
      <c r="M19" s="621"/>
      <c r="N19" s="621"/>
      <c r="O19" s="621"/>
      <c r="P19" s="621"/>
      <c r="Q19" s="622"/>
      <c r="R19" s="623">
        <v>9656</v>
      </c>
      <c r="S19" s="624"/>
      <c r="T19" s="624"/>
      <c r="U19" s="624"/>
      <c r="V19" s="624"/>
      <c r="W19" s="624"/>
      <c r="X19" s="624"/>
      <c r="Y19" s="625"/>
      <c r="Z19" s="626">
        <v>0.1</v>
      </c>
      <c r="AA19" s="626"/>
      <c r="AB19" s="626"/>
      <c r="AC19" s="626"/>
      <c r="AD19" s="627">
        <v>9656</v>
      </c>
      <c r="AE19" s="627"/>
      <c r="AF19" s="627"/>
      <c r="AG19" s="627"/>
      <c r="AH19" s="627"/>
      <c r="AI19" s="627"/>
      <c r="AJ19" s="627"/>
      <c r="AK19" s="627"/>
      <c r="AL19" s="628">
        <v>0.2</v>
      </c>
      <c r="AM19" s="629"/>
      <c r="AN19" s="629"/>
      <c r="AO19" s="630"/>
      <c r="AP19" s="620" t="s">
        <v>283</v>
      </c>
      <c r="AQ19" s="621"/>
      <c r="AR19" s="621"/>
      <c r="AS19" s="621"/>
      <c r="AT19" s="621"/>
      <c r="AU19" s="621"/>
      <c r="AV19" s="621"/>
      <c r="AW19" s="621"/>
      <c r="AX19" s="621"/>
      <c r="AY19" s="621"/>
      <c r="AZ19" s="621"/>
      <c r="BA19" s="621"/>
      <c r="BB19" s="621"/>
      <c r="BC19" s="621"/>
      <c r="BD19" s="621"/>
      <c r="BE19" s="621"/>
      <c r="BF19" s="622"/>
      <c r="BG19" s="623" t="s">
        <v>237</v>
      </c>
      <c r="BH19" s="624"/>
      <c r="BI19" s="624"/>
      <c r="BJ19" s="624"/>
      <c r="BK19" s="624"/>
      <c r="BL19" s="624"/>
      <c r="BM19" s="624"/>
      <c r="BN19" s="625"/>
      <c r="BO19" s="626" t="s">
        <v>251</v>
      </c>
      <c r="BP19" s="626"/>
      <c r="BQ19" s="626"/>
      <c r="BR19" s="626"/>
      <c r="BS19" s="627" t="s">
        <v>237</v>
      </c>
      <c r="BT19" s="627"/>
      <c r="BU19" s="627"/>
      <c r="BV19" s="627"/>
      <c r="BW19" s="627"/>
      <c r="BX19" s="627"/>
      <c r="BY19" s="627"/>
      <c r="BZ19" s="627"/>
      <c r="CA19" s="627"/>
      <c r="CB19" s="631"/>
      <c r="CD19" s="620" t="s">
        <v>284</v>
      </c>
      <c r="CE19" s="621"/>
      <c r="CF19" s="621"/>
      <c r="CG19" s="621"/>
      <c r="CH19" s="621"/>
      <c r="CI19" s="621"/>
      <c r="CJ19" s="621"/>
      <c r="CK19" s="621"/>
      <c r="CL19" s="621"/>
      <c r="CM19" s="621"/>
      <c r="CN19" s="621"/>
      <c r="CO19" s="621"/>
      <c r="CP19" s="621"/>
      <c r="CQ19" s="622"/>
      <c r="CR19" s="623" t="s">
        <v>244</v>
      </c>
      <c r="CS19" s="624"/>
      <c r="CT19" s="624"/>
      <c r="CU19" s="624"/>
      <c r="CV19" s="624"/>
      <c r="CW19" s="624"/>
      <c r="CX19" s="624"/>
      <c r="CY19" s="625"/>
      <c r="CZ19" s="626" t="s">
        <v>237</v>
      </c>
      <c r="DA19" s="626"/>
      <c r="DB19" s="626"/>
      <c r="DC19" s="626"/>
      <c r="DD19" s="632" t="s">
        <v>251</v>
      </c>
      <c r="DE19" s="624"/>
      <c r="DF19" s="624"/>
      <c r="DG19" s="624"/>
      <c r="DH19" s="624"/>
      <c r="DI19" s="624"/>
      <c r="DJ19" s="624"/>
      <c r="DK19" s="624"/>
      <c r="DL19" s="624"/>
      <c r="DM19" s="624"/>
      <c r="DN19" s="624"/>
      <c r="DO19" s="624"/>
      <c r="DP19" s="625"/>
      <c r="DQ19" s="632" t="s">
        <v>237</v>
      </c>
      <c r="DR19" s="624"/>
      <c r="DS19" s="624"/>
      <c r="DT19" s="624"/>
      <c r="DU19" s="624"/>
      <c r="DV19" s="624"/>
      <c r="DW19" s="624"/>
      <c r="DX19" s="624"/>
      <c r="DY19" s="624"/>
      <c r="DZ19" s="624"/>
      <c r="EA19" s="624"/>
      <c r="EB19" s="624"/>
      <c r="EC19" s="633"/>
    </row>
    <row r="20" spans="2:133" ht="11.25" customHeight="1" x14ac:dyDescent="0.15">
      <c r="B20" s="636" t="s">
        <v>285</v>
      </c>
      <c r="C20" s="637"/>
      <c r="D20" s="637"/>
      <c r="E20" s="637"/>
      <c r="F20" s="637"/>
      <c r="G20" s="637"/>
      <c r="H20" s="637"/>
      <c r="I20" s="637"/>
      <c r="J20" s="637"/>
      <c r="K20" s="637"/>
      <c r="L20" s="637"/>
      <c r="M20" s="637"/>
      <c r="N20" s="637"/>
      <c r="O20" s="637"/>
      <c r="P20" s="637"/>
      <c r="Q20" s="638"/>
      <c r="R20" s="623">
        <v>978</v>
      </c>
      <c r="S20" s="624"/>
      <c r="T20" s="624"/>
      <c r="U20" s="624"/>
      <c r="V20" s="624"/>
      <c r="W20" s="624"/>
      <c r="X20" s="624"/>
      <c r="Y20" s="625"/>
      <c r="Z20" s="626">
        <v>0</v>
      </c>
      <c r="AA20" s="626"/>
      <c r="AB20" s="626"/>
      <c r="AC20" s="626"/>
      <c r="AD20" s="627">
        <v>978</v>
      </c>
      <c r="AE20" s="627"/>
      <c r="AF20" s="627"/>
      <c r="AG20" s="627"/>
      <c r="AH20" s="627"/>
      <c r="AI20" s="627"/>
      <c r="AJ20" s="627"/>
      <c r="AK20" s="627"/>
      <c r="AL20" s="628">
        <v>0</v>
      </c>
      <c r="AM20" s="629"/>
      <c r="AN20" s="629"/>
      <c r="AO20" s="630"/>
      <c r="AP20" s="620" t="s">
        <v>286</v>
      </c>
      <c r="AQ20" s="621"/>
      <c r="AR20" s="621"/>
      <c r="AS20" s="621"/>
      <c r="AT20" s="621"/>
      <c r="AU20" s="621"/>
      <c r="AV20" s="621"/>
      <c r="AW20" s="621"/>
      <c r="AX20" s="621"/>
      <c r="AY20" s="621"/>
      <c r="AZ20" s="621"/>
      <c r="BA20" s="621"/>
      <c r="BB20" s="621"/>
      <c r="BC20" s="621"/>
      <c r="BD20" s="621"/>
      <c r="BE20" s="621"/>
      <c r="BF20" s="622"/>
      <c r="BG20" s="623" t="s">
        <v>251</v>
      </c>
      <c r="BH20" s="624"/>
      <c r="BI20" s="624"/>
      <c r="BJ20" s="624"/>
      <c r="BK20" s="624"/>
      <c r="BL20" s="624"/>
      <c r="BM20" s="624"/>
      <c r="BN20" s="625"/>
      <c r="BO20" s="626" t="s">
        <v>237</v>
      </c>
      <c r="BP20" s="626"/>
      <c r="BQ20" s="626"/>
      <c r="BR20" s="626"/>
      <c r="BS20" s="627" t="s">
        <v>237</v>
      </c>
      <c r="BT20" s="627"/>
      <c r="BU20" s="627"/>
      <c r="BV20" s="627"/>
      <c r="BW20" s="627"/>
      <c r="BX20" s="627"/>
      <c r="BY20" s="627"/>
      <c r="BZ20" s="627"/>
      <c r="CA20" s="627"/>
      <c r="CB20" s="631"/>
      <c r="CD20" s="620" t="s">
        <v>287</v>
      </c>
      <c r="CE20" s="621"/>
      <c r="CF20" s="621"/>
      <c r="CG20" s="621"/>
      <c r="CH20" s="621"/>
      <c r="CI20" s="621"/>
      <c r="CJ20" s="621"/>
      <c r="CK20" s="621"/>
      <c r="CL20" s="621"/>
      <c r="CM20" s="621"/>
      <c r="CN20" s="621"/>
      <c r="CO20" s="621"/>
      <c r="CP20" s="621"/>
      <c r="CQ20" s="622"/>
      <c r="CR20" s="623">
        <v>6191635</v>
      </c>
      <c r="CS20" s="624"/>
      <c r="CT20" s="624"/>
      <c r="CU20" s="624"/>
      <c r="CV20" s="624"/>
      <c r="CW20" s="624"/>
      <c r="CX20" s="624"/>
      <c r="CY20" s="625"/>
      <c r="CZ20" s="626">
        <v>100</v>
      </c>
      <c r="DA20" s="626"/>
      <c r="DB20" s="626"/>
      <c r="DC20" s="626"/>
      <c r="DD20" s="632">
        <v>515369</v>
      </c>
      <c r="DE20" s="624"/>
      <c r="DF20" s="624"/>
      <c r="DG20" s="624"/>
      <c r="DH20" s="624"/>
      <c r="DI20" s="624"/>
      <c r="DJ20" s="624"/>
      <c r="DK20" s="624"/>
      <c r="DL20" s="624"/>
      <c r="DM20" s="624"/>
      <c r="DN20" s="624"/>
      <c r="DO20" s="624"/>
      <c r="DP20" s="625"/>
      <c r="DQ20" s="632">
        <v>4500687</v>
      </c>
      <c r="DR20" s="624"/>
      <c r="DS20" s="624"/>
      <c r="DT20" s="624"/>
      <c r="DU20" s="624"/>
      <c r="DV20" s="624"/>
      <c r="DW20" s="624"/>
      <c r="DX20" s="624"/>
      <c r="DY20" s="624"/>
      <c r="DZ20" s="624"/>
      <c r="EA20" s="624"/>
      <c r="EB20" s="624"/>
      <c r="EC20" s="633"/>
    </row>
    <row r="21" spans="2:133" ht="11.25" customHeight="1" x14ac:dyDescent="0.15">
      <c r="B21" s="620" t="s">
        <v>288</v>
      </c>
      <c r="C21" s="621"/>
      <c r="D21" s="621"/>
      <c r="E21" s="621"/>
      <c r="F21" s="621"/>
      <c r="G21" s="621"/>
      <c r="H21" s="621"/>
      <c r="I21" s="621"/>
      <c r="J21" s="621"/>
      <c r="K21" s="621"/>
      <c r="L21" s="621"/>
      <c r="M21" s="621"/>
      <c r="N21" s="621"/>
      <c r="O21" s="621"/>
      <c r="P21" s="621"/>
      <c r="Q21" s="622"/>
      <c r="R21" s="623">
        <v>2588106</v>
      </c>
      <c r="S21" s="624"/>
      <c r="T21" s="624"/>
      <c r="U21" s="624"/>
      <c r="V21" s="624"/>
      <c r="W21" s="624"/>
      <c r="X21" s="624"/>
      <c r="Y21" s="625"/>
      <c r="Z21" s="626">
        <v>39.799999999999997</v>
      </c>
      <c r="AA21" s="626"/>
      <c r="AB21" s="626"/>
      <c r="AC21" s="626"/>
      <c r="AD21" s="627">
        <v>2381023</v>
      </c>
      <c r="AE21" s="627"/>
      <c r="AF21" s="627"/>
      <c r="AG21" s="627"/>
      <c r="AH21" s="627"/>
      <c r="AI21" s="627"/>
      <c r="AJ21" s="627"/>
      <c r="AK21" s="627"/>
      <c r="AL21" s="628">
        <v>59.8</v>
      </c>
      <c r="AM21" s="629"/>
      <c r="AN21" s="629"/>
      <c r="AO21" s="630"/>
      <c r="AP21" s="620" t="s">
        <v>289</v>
      </c>
      <c r="AQ21" s="639"/>
      <c r="AR21" s="639"/>
      <c r="AS21" s="639"/>
      <c r="AT21" s="639"/>
      <c r="AU21" s="639"/>
      <c r="AV21" s="639"/>
      <c r="AW21" s="639"/>
      <c r="AX21" s="639"/>
      <c r="AY21" s="639"/>
      <c r="AZ21" s="639"/>
      <c r="BA21" s="639"/>
      <c r="BB21" s="639"/>
      <c r="BC21" s="639"/>
      <c r="BD21" s="639"/>
      <c r="BE21" s="639"/>
      <c r="BF21" s="640"/>
      <c r="BG21" s="623" t="s">
        <v>244</v>
      </c>
      <c r="BH21" s="624"/>
      <c r="BI21" s="624"/>
      <c r="BJ21" s="624"/>
      <c r="BK21" s="624"/>
      <c r="BL21" s="624"/>
      <c r="BM21" s="624"/>
      <c r="BN21" s="625"/>
      <c r="BO21" s="626" t="s">
        <v>251</v>
      </c>
      <c r="BP21" s="626"/>
      <c r="BQ21" s="626"/>
      <c r="BR21" s="626"/>
      <c r="BS21" s="627" t="s">
        <v>237</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15">
      <c r="B22" s="620" t="s">
        <v>290</v>
      </c>
      <c r="C22" s="621"/>
      <c r="D22" s="621"/>
      <c r="E22" s="621"/>
      <c r="F22" s="621"/>
      <c r="G22" s="621"/>
      <c r="H22" s="621"/>
      <c r="I22" s="621"/>
      <c r="J22" s="621"/>
      <c r="K22" s="621"/>
      <c r="L22" s="621"/>
      <c r="M22" s="621"/>
      <c r="N22" s="621"/>
      <c r="O22" s="621"/>
      <c r="P22" s="621"/>
      <c r="Q22" s="622"/>
      <c r="R22" s="623">
        <v>2381023</v>
      </c>
      <c r="S22" s="624"/>
      <c r="T22" s="624"/>
      <c r="U22" s="624"/>
      <c r="V22" s="624"/>
      <c r="W22" s="624"/>
      <c r="X22" s="624"/>
      <c r="Y22" s="625"/>
      <c r="Z22" s="626">
        <v>36.700000000000003</v>
      </c>
      <c r="AA22" s="626"/>
      <c r="AB22" s="626"/>
      <c r="AC22" s="626"/>
      <c r="AD22" s="627">
        <v>2381023</v>
      </c>
      <c r="AE22" s="627"/>
      <c r="AF22" s="627"/>
      <c r="AG22" s="627"/>
      <c r="AH22" s="627"/>
      <c r="AI22" s="627"/>
      <c r="AJ22" s="627"/>
      <c r="AK22" s="627"/>
      <c r="AL22" s="628">
        <v>59.8</v>
      </c>
      <c r="AM22" s="629"/>
      <c r="AN22" s="629"/>
      <c r="AO22" s="630"/>
      <c r="AP22" s="620" t="s">
        <v>291</v>
      </c>
      <c r="AQ22" s="639"/>
      <c r="AR22" s="639"/>
      <c r="AS22" s="639"/>
      <c r="AT22" s="639"/>
      <c r="AU22" s="639"/>
      <c r="AV22" s="639"/>
      <c r="AW22" s="639"/>
      <c r="AX22" s="639"/>
      <c r="AY22" s="639"/>
      <c r="AZ22" s="639"/>
      <c r="BA22" s="639"/>
      <c r="BB22" s="639"/>
      <c r="BC22" s="639"/>
      <c r="BD22" s="639"/>
      <c r="BE22" s="639"/>
      <c r="BF22" s="640"/>
      <c r="BG22" s="623" t="s">
        <v>251</v>
      </c>
      <c r="BH22" s="624"/>
      <c r="BI22" s="624"/>
      <c r="BJ22" s="624"/>
      <c r="BK22" s="624"/>
      <c r="BL22" s="624"/>
      <c r="BM22" s="624"/>
      <c r="BN22" s="625"/>
      <c r="BO22" s="626" t="s">
        <v>237</v>
      </c>
      <c r="BP22" s="626"/>
      <c r="BQ22" s="626"/>
      <c r="BR22" s="626"/>
      <c r="BS22" s="627" t="s">
        <v>143</v>
      </c>
      <c r="BT22" s="627"/>
      <c r="BU22" s="627"/>
      <c r="BV22" s="627"/>
      <c r="BW22" s="627"/>
      <c r="BX22" s="627"/>
      <c r="BY22" s="627"/>
      <c r="BZ22" s="627"/>
      <c r="CA22" s="627"/>
      <c r="CB22" s="631"/>
      <c r="CD22" s="605" t="s">
        <v>292</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293</v>
      </c>
      <c r="C23" s="621"/>
      <c r="D23" s="621"/>
      <c r="E23" s="621"/>
      <c r="F23" s="621"/>
      <c r="G23" s="621"/>
      <c r="H23" s="621"/>
      <c r="I23" s="621"/>
      <c r="J23" s="621"/>
      <c r="K23" s="621"/>
      <c r="L23" s="621"/>
      <c r="M23" s="621"/>
      <c r="N23" s="621"/>
      <c r="O23" s="621"/>
      <c r="P23" s="621"/>
      <c r="Q23" s="622"/>
      <c r="R23" s="623">
        <v>207061</v>
      </c>
      <c r="S23" s="624"/>
      <c r="T23" s="624"/>
      <c r="U23" s="624"/>
      <c r="V23" s="624"/>
      <c r="W23" s="624"/>
      <c r="X23" s="624"/>
      <c r="Y23" s="625"/>
      <c r="Z23" s="626">
        <v>3.2</v>
      </c>
      <c r="AA23" s="626"/>
      <c r="AB23" s="626"/>
      <c r="AC23" s="626"/>
      <c r="AD23" s="627" t="s">
        <v>237</v>
      </c>
      <c r="AE23" s="627"/>
      <c r="AF23" s="627"/>
      <c r="AG23" s="627"/>
      <c r="AH23" s="627"/>
      <c r="AI23" s="627"/>
      <c r="AJ23" s="627"/>
      <c r="AK23" s="627"/>
      <c r="AL23" s="628" t="s">
        <v>237</v>
      </c>
      <c r="AM23" s="629"/>
      <c r="AN23" s="629"/>
      <c r="AO23" s="630"/>
      <c r="AP23" s="620" t="s">
        <v>294</v>
      </c>
      <c r="AQ23" s="639"/>
      <c r="AR23" s="639"/>
      <c r="AS23" s="639"/>
      <c r="AT23" s="639"/>
      <c r="AU23" s="639"/>
      <c r="AV23" s="639"/>
      <c r="AW23" s="639"/>
      <c r="AX23" s="639"/>
      <c r="AY23" s="639"/>
      <c r="AZ23" s="639"/>
      <c r="BA23" s="639"/>
      <c r="BB23" s="639"/>
      <c r="BC23" s="639"/>
      <c r="BD23" s="639"/>
      <c r="BE23" s="639"/>
      <c r="BF23" s="640"/>
      <c r="BG23" s="623" t="s">
        <v>237</v>
      </c>
      <c r="BH23" s="624"/>
      <c r="BI23" s="624"/>
      <c r="BJ23" s="624"/>
      <c r="BK23" s="624"/>
      <c r="BL23" s="624"/>
      <c r="BM23" s="624"/>
      <c r="BN23" s="625"/>
      <c r="BO23" s="626" t="s">
        <v>237</v>
      </c>
      <c r="BP23" s="626"/>
      <c r="BQ23" s="626"/>
      <c r="BR23" s="626"/>
      <c r="BS23" s="627" t="s">
        <v>251</v>
      </c>
      <c r="BT23" s="627"/>
      <c r="BU23" s="627"/>
      <c r="BV23" s="627"/>
      <c r="BW23" s="627"/>
      <c r="BX23" s="627"/>
      <c r="BY23" s="627"/>
      <c r="BZ23" s="627"/>
      <c r="CA23" s="627"/>
      <c r="CB23" s="631"/>
      <c r="CD23" s="605" t="s">
        <v>231</v>
      </c>
      <c r="CE23" s="606"/>
      <c r="CF23" s="606"/>
      <c r="CG23" s="606"/>
      <c r="CH23" s="606"/>
      <c r="CI23" s="606"/>
      <c r="CJ23" s="606"/>
      <c r="CK23" s="606"/>
      <c r="CL23" s="606"/>
      <c r="CM23" s="606"/>
      <c r="CN23" s="606"/>
      <c r="CO23" s="606"/>
      <c r="CP23" s="606"/>
      <c r="CQ23" s="607"/>
      <c r="CR23" s="605" t="s">
        <v>295</v>
      </c>
      <c r="CS23" s="606"/>
      <c r="CT23" s="606"/>
      <c r="CU23" s="606"/>
      <c r="CV23" s="606"/>
      <c r="CW23" s="606"/>
      <c r="CX23" s="606"/>
      <c r="CY23" s="607"/>
      <c r="CZ23" s="605" t="s">
        <v>296</v>
      </c>
      <c r="DA23" s="606"/>
      <c r="DB23" s="606"/>
      <c r="DC23" s="607"/>
      <c r="DD23" s="605" t="s">
        <v>297</v>
      </c>
      <c r="DE23" s="606"/>
      <c r="DF23" s="606"/>
      <c r="DG23" s="606"/>
      <c r="DH23" s="606"/>
      <c r="DI23" s="606"/>
      <c r="DJ23" s="606"/>
      <c r="DK23" s="607"/>
      <c r="DL23" s="650" t="s">
        <v>298</v>
      </c>
      <c r="DM23" s="651"/>
      <c r="DN23" s="651"/>
      <c r="DO23" s="651"/>
      <c r="DP23" s="651"/>
      <c r="DQ23" s="651"/>
      <c r="DR23" s="651"/>
      <c r="DS23" s="651"/>
      <c r="DT23" s="651"/>
      <c r="DU23" s="651"/>
      <c r="DV23" s="652"/>
      <c r="DW23" s="605" t="s">
        <v>299</v>
      </c>
      <c r="DX23" s="606"/>
      <c r="DY23" s="606"/>
      <c r="DZ23" s="606"/>
      <c r="EA23" s="606"/>
      <c r="EB23" s="606"/>
      <c r="EC23" s="607"/>
    </row>
    <row r="24" spans="2:133" ht="11.25" customHeight="1" x14ac:dyDescent="0.15">
      <c r="B24" s="620" t="s">
        <v>300</v>
      </c>
      <c r="C24" s="621"/>
      <c r="D24" s="621"/>
      <c r="E24" s="621"/>
      <c r="F24" s="621"/>
      <c r="G24" s="621"/>
      <c r="H24" s="621"/>
      <c r="I24" s="621"/>
      <c r="J24" s="621"/>
      <c r="K24" s="621"/>
      <c r="L24" s="621"/>
      <c r="M24" s="621"/>
      <c r="N24" s="621"/>
      <c r="O24" s="621"/>
      <c r="P24" s="621"/>
      <c r="Q24" s="622"/>
      <c r="R24" s="623">
        <v>22</v>
      </c>
      <c r="S24" s="624"/>
      <c r="T24" s="624"/>
      <c r="U24" s="624"/>
      <c r="V24" s="624"/>
      <c r="W24" s="624"/>
      <c r="X24" s="624"/>
      <c r="Y24" s="625"/>
      <c r="Z24" s="626">
        <v>0</v>
      </c>
      <c r="AA24" s="626"/>
      <c r="AB24" s="626"/>
      <c r="AC24" s="626"/>
      <c r="AD24" s="627" t="s">
        <v>143</v>
      </c>
      <c r="AE24" s="627"/>
      <c r="AF24" s="627"/>
      <c r="AG24" s="627"/>
      <c r="AH24" s="627"/>
      <c r="AI24" s="627"/>
      <c r="AJ24" s="627"/>
      <c r="AK24" s="627"/>
      <c r="AL24" s="628" t="s">
        <v>237</v>
      </c>
      <c r="AM24" s="629"/>
      <c r="AN24" s="629"/>
      <c r="AO24" s="630"/>
      <c r="AP24" s="620" t="s">
        <v>301</v>
      </c>
      <c r="AQ24" s="639"/>
      <c r="AR24" s="639"/>
      <c r="AS24" s="639"/>
      <c r="AT24" s="639"/>
      <c r="AU24" s="639"/>
      <c r="AV24" s="639"/>
      <c r="AW24" s="639"/>
      <c r="AX24" s="639"/>
      <c r="AY24" s="639"/>
      <c r="AZ24" s="639"/>
      <c r="BA24" s="639"/>
      <c r="BB24" s="639"/>
      <c r="BC24" s="639"/>
      <c r="BD24" s="639"/>
      <c r="BE24" s="639"/>
      <c r="BF24" s="640"/>
      <c r="BG24" s="623" t="s">
        <v>237</v>
      </c>
      <c r="BH24" s="624"/>
      <c r="BI24" s="624"/>
      <c r="BJ24" s="624"/>
      <c r="BK24" s="624"/>
      <c r="BL24" s="624"/>
      <c r="BM24" s="624"/>
      <c r="BN24" s="625"/>
      <c r="BO24" s="626" t="s">
        <v>143</v>
      </c>
      <c r="BP24" s="626"/>
      <c r="BQ24" s="626"/>
      <c r="BR24" s="626"/>
      <c r="BS24" s="627" t="s">
        <v>244</v>
      </c>
      <c r="BT24" s="627"/>
      <c r="BU24" s="627"/>
      <c r="BV24" s="627"/>
      <c r="BW24" s="627"/>
      <c r="BX24" s="627"/>
      <c r="BY24" s="627"/>
      <c r="BZ24" s="627"/>
      <c r="CA24" s="627"/>
      <c r="CB24" s="631"/>
      <c r="CD24" s="609" t="s">
        <v>302</v>
      </c>
      <c r="CE24" s="610"/>
      <c r="CF24" s="610"/>
      <c r="CG24" s="610"/>
      <c r="CH24" s="610"/>
      <c r="CI24" s="610"/>
      <c r="CJ24" s="610"/>
      <c r="CK24" s="610"/>
      <c r="CL24" s="610"/>
      <c r="CM24" s="610"/>
      <c r="CN24" s="610"/>
      <c r="CO24" s="610"/>
      <c r="CP24" s="610"/>
      <c r="CQ24" s="611"/>
      <c r="CR24" s="612">
        <v>2760863</v>
      </c>
      <c r="CS24" s="613"/>
      <c r="CT24" s="613"/>
      <c r="CU24" s="613"/>
      <c r="CV24" s="613"/>
      <c r="CW24" s="613"/>
      <c r="CX24" s="613"/>
      <c r="CY24" s="614"/>
      <c r="CZ24" s="617">
        <v>44.6</v>
      </c>
      <c r="DA24" s="618"/>
      <c r="DB24" s="618"/>
      <c r="DC24" s="634"/>
      <c r="DD24" s="657">
        <v>1752754</v>
      </c>
      <c r="DE24" s="613"/>
      <c r="DF24" s="613"/>
      <c r="DG24" s="613"/>
      <c r="DH24" s="613"/>
      <c r="DI24" s="613"/>
      <c r="DJ24" s="613"/>
      <c r="DK24" s="614"/>
      <c r="DL24" s="657">
        <v>1749635</v>
      </c>
      <c r="DM24" s="613"/>
      <c r="DN24" s="613"/>
      <c r="DO24" s="613"/>
      <c r="DP24" s="613"/>
      <c r="DQ24" s="613"/>
      <c r="DR24" s="613"/>
      <c r="DS24" s="613"/>
      <c r="DT24" s="613"/>
      <c r="DU24" s="613"/>
      <c r="DV24" s="614"/>
      <c r="DW24" s="617">
        <v>43.4</v>
      </c>
      <c r="DX24" s="618"/>
      <c r="DY24" s="618"/>
      <c r="DZ24" s="618"/>
      <c r="EA24" s="618"/>
      <c r="EB24" s="618"/>
      <c r="EC24" s="619"/>
    </row>
    <row r="25" spans="2:133" ht="11.25" customHeight="1" x14ac:dyDescent="0.15">
      <c r="B25" s="620" t="s">
        <v>303</v>
      </c>
      <c r="C25" s="621"/>
      <c r="D25" s="621"/>
      <c r="E25" s="621"/>
      <c r="F25" s="621"/>
      <c r="G25" s="621"/>
      <c r="H25" s="621"/>
      <c r="I25" s="621"/>
      <c r="J25" s="621"/>
      <c r="K25" s="621"/>
      <c r="L25" s="621"/>
      <c r="M25" s="621"/>
      <c r="N25" s="621"/>
      <c r="O25" s="621"/>
      <c r="P25" s="621"/>
      <c r="Q25" s="622"/>
      <c r="R25" s="623">
        <v>4172905</v>
      </c>
      <c r="S25" s="624"/>
      <c r="T25" s="624"/>
      <c r="U25" s="624"/>
      <c r="V25" s="624"/>
      <c r="W25" s="624"/>
      <c r="X25" s="624"/>
      <c r="Y25" s="625"/>
      <c r="Z25" s="626">
        <v>64.2</v>
      </c>
      <c r="AA25" s="626"/>
      <c r="AB25" s="626"/>
      <c r="AC25" s="626"/>
      <c r="AD25" s="627">
        <v>3965822</v>
      </c>
      <c r="AE25" s="627"/>
      <c r="AF25" s="627"/>
      <c r="AG25" s="627"/>
      <c r="AH25" s="627"/>
      <c r="AI25" s="627"/>
      <c r="AJ25" s="627"/>
      <c r="AK25" s="627"/>
      <c r="AL25" s="628">
        <v>99.6</v>
      </c>
      <c r="AM25" s="629"/>
      <c r="AN25" s="629"/>
      <c r="AO25" s="630"/>
      <c r="AP25" s="620" t="s">
        <v>304</v>
      </c>
      <c r="AQ25" s="639"/>
      <c r="AR25" s="639"/>
      <c r="AS25" s="639"/>
      <c r="AT25" s="639"/>
      <c r="AU25" s="639"/>
      <c r="AV25" s="639"/>
      <c r="AW25" s="639"/>
      <c r="AX25" s="639"/>
      <c r="AY25" s="639"/>
      <c r="AZ25" s="639"/>
      <c r="BA25" s="639"/>
      <c r="BB25" s="639"/>
      <c r="BC25" s="639"/>
      <c r="BD25" s="639"/>
      <c r="BE25" s="639"/>
      <c r="BF25" s="640"/>
      <c r="BG25" s="623" t="s">
        <v>143</v>
      </c>
      <c r="BH25" s="624"/>
      <c r="BI25" s="624"/>
      <c r="BJ25" s="624"/>
      <c r="BK25" s="624"/>
      <c r="BL25" s="624"/>
      <c r="BM25" s="624"/>
      <c r="BN25" s="625"/>
      <c r="BO25" s="626" t="s">
        <v>237</v>
      </c>
      <c r="BP25" s="626"/>
      <c r="BQ25" s="626"/>
      <c r="BR25" s="626"/>
      <c r="BS25" s="627" t="s">
        <v>143</v>
      </c>
      <c r="BT25" s="627"/>
      <c r="BU25" s="627"/>
      <c r="BV25" s="627"/>
      <c r="BW25" s="627"/>
      <c r="BX25" s="627"/>
      <c r="BY25" s="627"/>
      <c r="BZ25" s="627"/>
      <c r="CA25" s="627"/>
      <c r="CB25" s="631"/>
      <c r="CD25" s="620" t="s">
        <v>305</v>
      </c>
      <c r="CE25" s="621"/>
      <c r="CF25" s="621"/>
      <c r="CG25" s="621"/>
      <c r="CH25" s="621"/>
      <c r="CI25" s="621"/>
      <c r="CJ25" s="621"/>
      <c r="CK25" s="621"/>
      <c r="CL25" s="621"/>
      <c r="CM25" s="621"/>
      <c r="CN25" s="621"/>
      <c r="CO25" s="621"/>
      <c r="CP25" s="621"/>
      <c r="CQ25" s="622"/>
      <c r="CR25" s="623">
        <v>808205</v>
      </c>
      <c r="CS25" s="653"/>
      <c r="CT25" s="653"/>
      <c r="CU25" s="653"/>
      <c r="CV25" s="653"/>
      <c r="CW25" s="653"/>
      <c r="CX25" s="653"/>
      <c r="CY25" s="654"/>
      <c r="CZ25" s="628">
        <v>13.1</v>
      </c>
      <c r="DA25" s="655"/>
      <c r="DB25" s="655"/>
      <c r="DC25" s="658"/>
      <c r="DD25" s="632">
        <v>763272</v>
      </c>
      <c r="DE25" s="653"/>
      <c r="DF25" s="653"/>
      <c r="DG25" s="653"/>
      <c r="DH25" s="653"/>
      <c r="DI25" s="653"/>
      <c r="DJ25" s="653"/>
      <c r="DK25" s="654"/>
      <c r="DL25" s="632">
        <v>761427</v>
      </c>
      <c r="DM25" s="653"/>
      <c r="DN25" s="653"/>
      <c r="DO25" s="653"/>
      <c r="DP25" s="653"/>
      <c r="DQ25" s="653"/>
      <c r="DR25" s="653"/>
      <c r="DS25" s="653"/>
      <c r="DT25" s="653"/>
      <c r="DU25" s="653"/>
      <c r="DV25" s="654"/>
      <c r="DW25" s="628">
        <v>18.899999999999999</v>
      </c>
      <c r="DX25" s="655"/>
      <c r="DY25" s="655"/>
      <c r="DZ25" s="655"/>
      <c r="EA25" s="655"/>
      <c r="EB25" s="655"/>
      <c r="EC25" s="656"/>
    </row>
    <row r="26" spans="2:133" ht="11.25" customHeight="1" x14ac:dyDescent="0.15">
      <c r="B26" s="620" t="s">
        <v>306</v>
      </c>
      <c r="C26" s="621"/>
      <c r="D26" s="621"/>
      <c r="E26" s="621"/>
      <c r="F26" s="621"/>
      <c r="G26" s="621"/>
      <c r="H26" s="621"/>
      <c r="I26" s="621"/>
      <c r="J26" s="621"/>
      <c r="K26" s="621"/>
      <c r="L26" s="621"/>
      <c r="M26" s="621"/>
      <c r="N26" s="621"/>
      <c r="O26" s="621"/>
      <c r="P26" s="621"/>
      <c r="Q26" s="622"/>
      <c r="R26" s="623">
        <v>1336</v>
      </c>
      <c r="S26" s="624"/>
      <c r="T26" s="624"/>
      <c r="U26" s="624"/>
      <c r="V26" s="624"/>
      <c r="W26" s="624"/>
      <c r="X26" s="624"/>
      <c r="Y26" s="625"/>
      <c r="Z26" s="626">
        <v>0</v>
      </c>
      <c r="AA26" s="626"/>
      <c r="AB26" s="626"/>
      <c r="AC26" s="626"/>
      <c r="AD26" s="627">
        <v>1336</v>
      </c>
      <c r="AE26" s="627"/>
      <c r="AF26" s="627"/>
      <c r="AG26" s="627"/>
      <c r="AH26" s="627"/>
      <c r="AI26" s="627"/>
      <c r="AJ26" s="627"/>
      <c r="AK26" s="627"/>
      <c r="AL26" s="628">
        <v>0</v>
      </c>
      <c r="AM26" s="629"/>
      <c r="AN26" s="629"/>
      <c r="AO26" s="630"/>
      <c r="AP26" s="620" t="s">
        <v>307</v>
      </c>
      <c r="AQ26" s="639"/>
      <c r="AR26" s="639"/>
      <c r="AS26" s="639"/>
      <c r="AT26" s="639"/>
      <c r="AU26" s="639"/>
      <c r="AV26" s="639"/>
      <c r="AW26" s="639"/>
      <c r="AX26" s="639"/>
      <c r="AY26" s="639"/>
      <c r="AZ26" s="639"/>
      <c r="BA26" s="639"/>
      <c r="BB26" s="639"/>
      <c r="BC26" s="639"/>
      <c r="BD26" s="639"/>
      <c r="BE26" s="639"/>
      <c r="BF26" s="640"/>
      <c r="BG26" s="623" t="s">
        <v>143</v>
      </c>
      <c r="BH26" s="624"/>
      <c r="BI26" s="624"/>
      <c r="BJ26" s="624"/>
      <c r="BK26" s="624"/>
      <c r="BL26" s="624"/>
      <c r="BM26" s="624"/>
      <c r="BN26" s="625"/>
      <c r="BO26" s="626" t="s">
        <v>251</v>
      </c>
      <c r="BP26" s="626"/>
      <c r="BQ26" s="626"/>
      <c r="BR26" s="626"/>
      <c r="BS26" s="627" t="s">
        <v>237</v>
      </c>
      <c r="BT26" s="627"/>
      <c r="BU26" s="627"/>
      <c r="BV26" s="627"/>
      <c r="BW26" s="627"/>
      <c r="BX26" s="627"/>
      <c r="BY26" s="627"/>
      <c r="BZ26" s="627"/>
      <c r="CA26" s="627"/>
      <c r="CB26" s="631"/>
      <c r="CD26" s="620" t="s">
        <v>308</v>
      </c>
      <c r="CE26" s="621"/>
      <c r="CF26" s="621"/>
      <c r="CG26" s="621"/>
      <c r="CH26" s="621"/>
      <c r="CI26" s="621"/>
      <c r="CJ26" s="621"/>
      <c r="CK26" s="621"/>
      <c r="CL26" s="621"/>
      <c r="CM26" s="621"/>
      <c r="CN26" s="621"/>
      <c r="CO26" s="621"/>
      <c r="CP26" s="621"/>
      <c r="CQ26" s="622"/>
      <c r="CR26" s="623">
        <v>500966</v>
      </c>
      <c r="CS26" s="624"/>
      <c r="CT26" s="624"/>
      <c r="CU26" s="624"/>
      <c r="CV26" s="624"/>
      <c r="CW26" s="624"/>
      <c r="CX26" s="624"/>
      <c r="CY26" s="625"/>
      <c r="CZ26" s="628">
        <v>8.1</v>
      </c>
      <c r="DA26" s="655"/>
      <c r="DB26" s="655"/>
      <c r="DC26" s="658"/>
      <c r="DD26" s="632">
        <v>471775</v>
      </c>
      <c r="DE26" s="624"/>
      <c r="DF26" s="624"/>
      <c r="DG26" s="624"/>
      <c r="DH26" s="624"/>
      <c r="DI26" s="624"/>
      <c r="DJ26" s="624"/>
      <c r="DK26" s="625"/>
      <c r="DL26" s="632" t="s">
        <v>244</v>
      </c>
      <c r="DM26" s="624"/>
      <c r="DN26" s="624"/>
      <c r="DO26" s="624"/>
      <c r="DP26" s="624"/>
      <c r="DQ26" s="624"/>
      <c r="DR26" s="624"/>
      <c r="DS26" s="624"/>
      <c r="DT26" s="624"/>
      <c r="DU26" s="624"/>
      <c r="DV26" s="625"/>
      <c r="DW26" s="628" t="s">
        <v>237</v>
      </c>
      <c r="DX26" s="655"/>
      <c r="DY26" s="655"/>
      <c r="DZ26" s="655"/>
      <c r="EA26" s="655"/>
      <c r="EB26" s="655"/>
      <c r="EC26" s="656"/>
    </row>
    <row r="27" spans="2:133" ht="11.25" customHeight="1" x14ac:dyDescent="0.15">
      <c r="B27" s="620" t="s">
        <v>309</v>
      </c>
      <c r="C27" s="621"/>
      <c r="D27" s="621"/>
      <c r="E27" s="621"/>
      <c r="F27" s="621"/>
      <c r="G27" s="621"/>
      <c r="H27" s="621"/>
      <c r="I27" s="621"/>
      <c r="J27" s="621"/>
      <c r="K27" s="621"/>
      <c r="L27" s="621"/>
      <c r="M27" s="621"/>
      <c r="N27" s="621"/>
      <c r="O27" s="621"/>
      <c r="P27" s="621"/>
      <c r="Q27" s="622"/>
      <c r="R27" s="623">
        <v>11460</v>
      </c>
      <c r="S27" s="624"/>
      <c r="T27" s="624"/>
      <c r="U27" s="624"/>
      <c r="V27" s="624"/>
      <c r="W27" s="624"/>
      <c r="X27" s="624"/>
      <c r="Y27" s="625"/>
      <c r="Z27" s="626">
        <v>0.2</v>
      </c>
      <c r="AA27" s="626"/>
      <c r="AB27" s="626"/>
      <c r="AC27" s="626"/>
      <c r="AD27" s="627">
        <v>9144</v>
      </c>
      <c r="AE27" s="627"/>
      <c r="AF27" s="627"/>
      <c r="AG27" s="627"/>
      <c r="AH27" s="627"/>
      <c r="AI27" s="627"/>
      <c r="AJ27" s="627"/>
      <c r="AK27" s="627"/>
      <c r="AL27" s="628">
        <v>0.2</v>
      </c>
      <c r="AM27" s="629"/>
      <c r="AN27" s="629"/>
      <c r="AO27" s="630"/>
      <c r="AP27" s="620" t="s">
        <v>310</v>
      </c>
      <c r="AQ27" s="621"/>
      <c r="AR27" s="621"/>
      <c r="AS27" s="621"/>
      <c r="AT27" s="621"/>
      <c r="AU27" s="621"/>
      <c r="AV27" s="621"/>
      <c r="AW27" s="621"/>
      <c r="AX27" s="621"/>
      <c r="AY27" s="621"/>
      <c r="AZ27" s="621"/>
      <c r="BA27" s="621"/>
      <c r="BB27" s="621"/>
      <c r="BC27" s="621"/>
      <c r="BD27" s="621"/>
      <c r="BE27" s="621"/>
      <c r="BF27" s="622"/>
      <c r="BG27" s="623">
        <v>1142120</v>
      </c>
      <c r="BH27" s="624"/>
      <c r="BI27" s="624"/>
      <c r="BJ27" s="624"/>
      <c r="BK27" s="624"/>
      <c r="BL27" s="624"/>
      <c r="BM27" s="624"/>
      <c r="BN27" s="625"/>
      <c r="BO27" s="626">
        <v>100</v>
      </c>
      <c r="BP27" s="626"/>
      <c r="BQ27" s="626"/>
      <c r="BR27" s="626"/>
      <c r="BS27" s="627" t="s">
        <v>251</v>
      </c>
      <c r="BT27" s="627"/>
      <c r="BU27" s="627"/>
      <c r="BV27" s="627"/>
      <c r="BW27" s="627"/>
      <c r="BX27" s="627"/>
      <c r="BY27" s="627"/>
      <c r="BZ27" s="627"/>
      <c r="CA27" s="627"/>
      <c r="CB27" s="631"/>
      <c r="CD27" s="620" t="s">
        <v>311</v>
      </c>
      <c r="CE27" s="621"/>
      <c r="CF27" s="621"/>
      <c r="CG27" s="621"/>
      <c r="CH27" s="621"/>
      <c r="CI27" s="621"/>
      <c r="CJ27" s="621"/>
      <c r="CK27" s="621"/>
      <c r="CL27" s="621"/>
      <c r="CM27" s="621"/>
      <c r="CN27" s="621"/>
      <c r="CO27" s="621"/>
      <c r="CP27" s="621"/>
      <c r="CQ27" s="622"/>
      <c r="CR27" s="623">
        <v>1276255</v>
      </c>
      <c r="CS27" s="653"/>
      <c r="CT27" s="653"/>
      <c r="CU27" s="653"/>
      <c r="CV27" s="653"/>
      <c r="CW27" s="653"/>
      <c r="CX27" s="653"/>
      <c r="CY27" s="654"/>
      <c r="CZ27" s="628">
        <v>20.6</v>
      </c>
      <c r="DA27" s="655"/>
      <c r="DB27" s="655"/>
      <c r="DC27" s="658"/>
      <c r="DD27" s="632">
        <v>317311</v>
      </c>
      <c r="DE27" s="653"/>
      <c r="DF27" s="653"/>
      <c r="DG27" s="653"/>
      <c r="DH27" s="653"/>
      <c r="DI27" s="653"/>
      <c r="DJ27" s="653"/>
      <c r="DK27" s="654"/>
      <c r="DL27" s="632">
        <v>316037</v>
      </c>
      <c r="DM27" s="653"/>
      <c r="DN27" s="653"/>
      <c r="DO27" s="653"/>
      <c r="DP27" s="653"/>
      <c r="DQ27" s="653"/>
      <c r="DR27" s="653"/>
      <c r="DS27" s="653"/>
      <c r="DT27" s="653"/>
      <c r="DU27" s="653"/>
      <c r="DV27" s="654"/>
      <c r="DW27" s="628">
        <v>7.8</v>
      </c>
      <c r="DX27" s="655"/>
      <c r="DY27" s="655"/>
      <c r="DZ27" s="655"/>
      <c r="EA27" s="655"/>
      <c r="EB27" s="655"/>
      <c r="EC27" s="656"/>
    </row>
    <row r="28" spans="2:133" ht="11.25" customHeight="1" x14ac:dyDescent="0.15">
      <c r="B28" s="620" t="s">
        <v>312</v>
      </c>
      <c r="C28" s="621"/>
      <c r="D28" s="621"/>
      <c r="E28" s="621"/>
      <c r="F28" s="621"/>
      <c r="G28" s="621"/>
      <c r="H28" s="621"/>
      <c r="I28" s="621"/>
      <c r="J28" s="621"/>
      <c r="K28" s="621"/>
      <c r="L28" s="621"/>
      <c r="M28" s="621"/>
      <c r="N28" s="621"/>
      <c r="O28" s="621"/>
      <c r="P28" s="621"/>
      <c r="Q28" s="622"/>
      <c r="R28" s="623">
        <v>17338</v>
      </c>
      <c r="S28" s="624"/>
      <c r="T28" s="624"/>
      <c r="U28" s="624"/>
      <c r="V28" s="624"/>
      <c r="W28" s="624"/>
      <c r="X28" s="624"/>
      <c r="Y28" s="625"/>
      <c r="Z28" s="626">
        <v>0.3</v>
      </c>
      <c r="AA28" s="626"/>
      <c r="AB28" s="626"/>
      <c r="AC28" s="626"/>
      <c r="AD28" s="627">
        <v>3558</v>
      </c>
      <c r="AE28" s="627"/>
      <c r="AF28" s="627"/>
      <c r="AG28" s="627"/>
      <c r="AH28" s="627"/>
      <c r="AI28" s="627"/>
      <c r="AJ28" s="627"/>
      <c r="AK28" s="627"/>
      <c r="AL28" s="628">
        <v>0.1</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313</v>
      </c>
      <c r="CE28" s="621"/>
      <c r="CF28" s="621"/>
      <c r="CG28" s="621"/>
      <c r="CH28" s="621"/>
      <c r="CI28" s="621"/>
      <c r="CJ28" s="621"/>
      <c r="CK28" s="621"/>
      <c r="CL28" s="621"/>
      <c r="CM28" s="621"/>
      <c r="CN28" s="621"/>
      <c r="CO28" s="621"/>
      <c r="CP28" s="621"/>
      <c r="CQ28" s="622"/>
      <c r="CR28" s="623">
        <v>676403</v>
      </c>
      <c r="CS28" s="624"/>
      <c r="CT28" s="624"/>
      <c r="CU28" s="624"/>
      <c r="CV28" s="624"/>
      <c r="CW28" s="624"/>
      <c r="CX28" s="624"/>
      <c r="CY28" s="625"/>
      <c r="CZ28" s="628">
        <v>10.9</v>
      </c>
      <c r="DA28" s="655"/>
      <c r="DB28" s="655"/>
      <c r="DC28" s="658"/>
      <c r="DD28" s="632">
        <v>672171</v>
      </c>
      <c r="DE28" s="624"/>
      <c r="DF28" s="624"/>
      <c r="DG28" s="624"/>
      <c r="DH28" s="624"/>
      <c r="DI28" s="624"/>
      <c r="DJ28" s="624"/>
      <c r="DK28" s="625"/>
      <c r="DL28" s="632">
        <v>672171</v>
      </c>
      <c r="DM28" s="624"/>
      <c r="DN28" s="624"/>
      <c r="DO28" s="624"/>
      <c r="DP28" s="624"/>
      <c r="DQ28" s="624"/>
      <c r="DR28" s="624"/>
      <c r="DS28" s="624"/>
      <c r="DT28" s="624"/>
      <c r="DU28" s="624"/>
      <c r="DV28" s="625"/>
      <c r="DW28" s="628">
        <v>16.7</v>
      </c>
      <c r="DX28" s="655"/>
      <c r="DY28" s="655"/>
      <c r="DZ28" s="655"/>
      <c r="EA28" s="655"/>
      <c r="EB28" s="655"/>
      <c r="EC28" s="656"/>
    </row>
    <row r="29" spans="2:133" ht="11.25" customHeight="1" x14ac:dyDescent="0.15">
      <c r="B29" s="620" t="s">
        <v>314</v>
      </c>
      <c r="C29" s="621"/>
      <c r="D29" s="621"/>
      <c r="E29" s="621"/>
      <c r="F29" s="621"/>
      <c r="G29" s="621"/>
      <c r="H29" s="621"/>
      <c r="I29" s="621"/>
      <c r="J29" s="621"/>
      <c r="K29" s="621"/>
      <c r="L29" s="621"/>
      <c r="M29" s="621"/>
      <c r="N29" s="621"/>
      <c r="O29" s="621"/>
      <c r="P29" s="621"/>
      <c r="Q29" s="622"/>
      <c r="R29" s="623">
        <v>6662</v>
      </c>
      <c r="S29" s="624"/>
      <c r="T29" s="624"/>
      <c r="U29" s="624"/>
      <c r="V29" s="624"/>
      <c r="W29" s="624"/>
      <c r="X29" s="624"/>
      <c r="Y29" s="625"/>
      <c r="Z29" s="626">
        <v>0.1</v>
      </c>
      <c r="AA29" s="626"/>
      <c r="AB29" s="626"/>
      <c r="AC29" s="626"/>
      <c r="AD29" s="627">
        <v>767</v>
      </c>
      <c r="AE29" s="627"/>
      <c r="AF29" s="627"/>
      <c r="AG29" s="627"/>
      <c r="AH29" s="627"/>
      <c r="AI29" s="627"/>
      <c r="AJ29" s="627"/>
      <c r="AK29" s="627"/>
      <c r="AL29" s="628">
        <v>0</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61" t="s">
        <v>315</v>
      </c>
      <c r="CE29" s="662"/>
      <c r="CF29" s="620" t="s">
        <v>316</v>
      </c>
      <c r="CG29" s="621"/>
      <c r="CH29" s="621"/>
      <c r="CI29" s="621"/>
      <c r="CJ29" s="621"/>
      <c r="CK29" s="621"/>
      <c r="CL29" s="621"/>
      <c r="CM29" s="621"/>
      <c r="CN29" s="621"/>
      <c r="CO29" s="621"/>
      <c r="CP29" s="621"/>
      <c r="CQ29" s="622"/>
      <c r="CR29" s="623">
        <v>676403</v>
      </c>
      <c r="CS29" s="653"/>
      <c r="CT29" s="653"/>
      <c r="CU29" s="653"/>
      <c r="CV29" s="653"/>
      <c r="CW29" s="653"/>
      <c r="CX29" s="653"/>
      <c r="CY29" s="654"/>
      <c r="CZ29" s="628">
        <v>10.9</v>
      </c>
      <c r="DA29" s="655"/>
      <c r="DB29" s="655"/>
      <c r="DC29" s="658"/>
      <c r="DD29" s="632">
        <v>672171</v>
      </c>
      <c r="DE29" s="653"/>
      <c r="DF29" s="653"/>
      <c r="DG29" s="653"/>
      <c r="DH29" s="653"/>
      <c r="DI29" s="653"/>
      <c r="DJ29" s="653"/>
      <c r="DK29" s="654"/>
      <c r="DL29" s="632">
        <v>672171</v>
      </c>
      <c r="DM29" s="653"/>
      <c r="DN29" s="653"/>
      <c r="DO29" s="653"/>
      <c r="DP29" s="653"/>
      <c r="DQ29" s="653"/>
      <c r="DR29" s="653"/>
      <c r="DS29" s="653"/>
      <c r="DT29" s="653"/>
      <c r="DU29" s="653"/>
      <c r="DV29" s="654"/>
      <c r="DW29" s="628">
        <v>16.7</v>
      </c>
      <c r="DX29" s="655"/>
      <c r="DY29" s="655"/>
      <c r="DZ29" s="655"/>
      <c r="EA29" s="655"/>
      <c r="EB29" s="655"/>
      <c r="EC29" s="656"/>
    </row>
    <row r="30" spans="2:133" ht="11.25" customHeight="1" x14ac:dyDescent="0.15">
      <c r="B30" s="620" t="s">
        <v>317</v>
      </c>
      <c r="C30" s="621"/>
      <c r="D30" s="621"/>
      <c r="E30" s="621"/>
      <c r="F30" s="621"/>
      <c r="G30" s="621"/>
      <c r="H30" s="621"/>
      <c r="I30" s="621"/>
      <c r="J30" s="621"/>
      <c r="K30" s="621"/>
      <c r="L30" s="621"/>
      <c r="M30" s="621"/>
      <c r="N30" s="621"/>
      <c r="O30" s="621"/>
      <c r="P30" s="621"/>
      <c r="Q30" s="622"/>
      <c r="R30" s="623">
        <v>1203465</v>
      </c>
      <c r="S30" s="624"/>
      <c r="T30" s="624"/>
      <c r="U30" s="624"/>
      <c r="V30" s="624"/>
      <c r="W30" s="624"/>
      <c r="X30" s="624"/>
      <c r="Y30" s="625"/>
      <c r="Z30" s="626">
        <v>18.5</v>
      </c>
      <c r="AA30" s="626"/>
      <c r="AB30" s="626"/>
      <c r="AC30" s="626"/>
      <c r="AD30" s="627" t="s">
        <v>237</v>
      </c>
      <c r="AE30" s="627"/>
      <c r="AF30" s="627"/>
      <c r="AG30" s="627"/>
      <c r="AH30" s="627"/>
      <c r="AI30" s="627"/>
      <c r="AJ30" s="627"/>
      <c r="AK30" s="627"/>
      <c r="AL30" s="628" t="s">
        <v>244</v>
      </c>
      <c r="AM30" s="629"/>
      <c r="AN30" s="629"/>
      <c r="AO30" s="630"/>
      <c r="AP30" s="605" t="s">
        <v>231</v>
      </c>
      <c r="AQ30" s="606"/>
      <c r="AR30" s="606"/>
      <c r="AS30" s="606"/>
      <c r="AT30" s="606"/>
      <c r="AU30" s="606"/>
      <c r="AV30" s="606"/>
      <c r="AW30" s="606"/>
      <c r="AX30" s="606"/>
      <c r="AY30" s="606"/>
      <c r="AZ30" s="606"/>
      <c r="BA30" s="606"/>
      <c r="BB30" s="606"/>
      <c r="BC30" s="606"/>
      <c r="BD30" s="606"/>
      <c r="BE30" s="606"/>
      <c r="BF30" s="607"/>
      <c r="BG30" s="605" t="s">
        <v>318</v>
      </c>
      <c r="BH30" s="659"/>
      <c r="BI30" s="659"/>
      <c r="BJ30" s="659"/>
      <c r="BK30" s="659"/>
      <c r="BL30" s="659"/>
      <c r="BM30" s="659"/>
      <c r="BN30" s="659"/>
      <c r="BO30" s="659"/>
      <c r="BP30" s="659"/>
      <c r="BQ30" s="660"/>
      <c r="BR30" s="605" t="s">
        <v>319</v>
      </c>
      <c r="BS30" s="659"/>
      <c r="BT30" s="659"/>
      <c r="BU30" s="659"/>
      <c r="BV30" s="659"/>
      <c r="BW30" s="659"/>
      <c r="BX30" s="659"/>
      <c r="BY30" s="659"/>
      <c r="BZ30" s="659"/>
      <c r="CA30" s="659"/>
      <c r="CB30" s="660"/>
      <c r="CD30" s="663"/>
      <c r="CE30" s="664"/>
      <c r="CF30" s="620" t="s">
        <v>320</v>
      </c>
      <c r="CG30" s="621"/>
      <c r="CH30" s="621"/>
      <c r="CI30" s="621"/>
      <c r="CJ30" s="621"/>
      <c r="CK30" s="621"/>
      <c r="CL30" s="621"/>
      <c r="CM30" s="621"/>
      <c r="CN30" s="621"/>
      <c r="CO30" s="621"/>
      <c r="CP30" s="621"/>
      <c r="CQ30" s="622"/>
      <c r="CR30" s="623">
        <v>651421</v>
      </c>
      <c r="CS30" s="624"/>
      <c r="CT30" s="624"/>
      <c r="CU30" s="624"/>
      <c r="CV30" s="624"/>
      <c r="CW30" s="624"/>
      <c r="CX30" s="624"/>
      <c r="CY30" s="625"/>
      <c r="CZ30" s="628">
        <v>10.5</v>
      </c>
      <c r="DA30" s="655"/>
      <c r="DB30" s="655"/>
      <c r="DC30" s="658"/>
      <c r="DD30" s="632">
        <v>647501</v>
      </c>
      <c r="DE30" s="624"/>
      <c r="DF30" s="624"/>
      <c r="DG30" s="624"/>
      <c r="DH30" s="624"/>
      <c r="DI30" s="624"/>
      <c r="DJ30" s="624"/>
      <c r="DK30" s="625"/>
      <c r="DL30" s="632">
        <v>647501</v>
      </c>
      <c r="DM30" s="624"/>
      <c r="DN30" s="624"/>
      <c r="DO30" s="624"/>
      <c r="DP30" s="624"/>
      <c r="DQ30" s="624"/>
      <c r="DR30" s="624"/>
      <c r="DS30" s="624"/>
      <c r="DT30" s="624"/>
      <c r="DU30" s="624"/>
      <c r="DV30" s="625"/>
      <c r="DW30" s="628">
        <v>16.100000000000001</v>
      </c>
      <c r="DX30" s="655"/>
      <c r="DY30" s="655"/>
      <c r="DZ30" s="655"/>
      <c r="EA30" s="655"/>
      <c r="EB30" s="655"/>
      <c r="EC30" s="656"/>
    </row>
    <row r="31" spans="2:133" ht="11.25" customHeight="1" x14ac:dyDescent="0.15">
      <c r="B31" s="636" t="s">
        <v>321</v>
      </c>
      <c r="C31" s="637"/>
      <c r="D31" s="637"/>
      <c r="E31" s="637"/>
      <c r="F31" s="637"/>
      <c r="G31" s="637"/>
      <c r="H31" s="637"/>
      <c r="I31" s="637"/>
      <c r="J31" s="637"/>
      <c r="K31" s="637"/>
      <c r="L31" s="637"/>
      <c r="M31" s="637"/>
      <c r="N31" s="637"/>
      <c r="O31" s="637"/>
      <c r="P31" s="637"/>
      <c r="Q31" s="638"/>
      <c r="R31" s="623" t="s">
        <v>143</v>
      </c>
      <c r="S31" s="624"/>
      <c r="T31" s="624"/>
      <c r="U31" s="624"/>
      <c r="V31" s="624"/>
      <c r="W31" s="624"/>
      <c r="X31" s="624"/>
      <c r="Y31" s="625"/>
      <c r="Z31" s="626" t="s">
        <v>237</v>
      </c>
      <c r="AA31" s="626"/>
      <c r="AB31" s="626"/>
      <c r="AC31" s="626"/>
      <c r="AD31" s="627" t="s">
        <v>251</v>
      </c>
      <c r="AE31" s="627"/>
      <c r="AF31" s="627"/>
      <c r="AG31" s="627"/>
      <c r="AH31" s="627"/>
      <c r="AI31" s="627"/>
      <c r="AJ31" s="627"/>
      <c r="AK31" s="627"/>
      <c r="AL31" s="628" t="s">
        <v>251</v>
      </c>
      <c r="AM31" s="629"/>
      <c r="AN31" s="629"/>
      <c r="AO31" s="630"/>
      <c r="AP31" s="671" t="s">
        <v>322</v>
      </c>
      <c r="AQ31" s="672"/>
      <c r="AR31" s="672"/>
      <c r="AS31" s="672"/>
      <c r="AT31" s="677" t="s">
        <v>323</v>
      </c>
      <c r="AU31" s="218"/>
      <c r="AV31" s="218"/>
      <c r="AW31" s="218"/>
      <c r="AX31" s="609" t="s">
        <v>194</v>
      </c>
      <c r="AY31" s="610"/>
      <c r="AZ31" s="610"/>
      <c r="BA31" s="610"/>
      <c r="BB31" s="610"/>
      <c r="BC31" s="610"/>
      <c r="BD31" s="610"/>
      <c r="BE31" s="610"/>
      <c r="BF31" s="611"/>
      <c r="BG31" s="670">
        <v>99.4</v>
      </c>
      <c r="BH31" s="667"/>
      <c r="BI31" s="667"/>
      <c r="BJ31" s="667"/>
      <c r="BK31" s="667"/>
      <c r="BL31" s="667"/>
      <c r="BM31" s="618">
        <v>97.3</v>
      </c>
      <c r="BN31" s="667"/>
      <c r="BO31" s="667"/>
      <c r="BP31" s="667"/>
      <c r="BQ31" s="668"/>
      <c r="BR31" s="670">
        <v>99.3</v>
      </c>
      <c r="BS31" s="667"/>
      <c r="BT31" s="667"/>
      <c r="BU31" s="667"/>
      <c r="BV31" s="667"/>
      <c r="BW31" s="667"/>
      <c r="BX31" s="618">
        <v>96.8</v>
      </c>
      <c r="BY31" s="667"/>
      <c r="BZ31" s="667"/>
      <c r="CA31" s="667"/>
      <c r="CB31" s="668"/>
      <c r="CD31" s="663"/>
      <c r="CE31" s="664"/>
      <c r="CF31" s="620" t="s">
        <v>324</v>
      </c>
      <c r="CG31" s="621"/>
      <c r="CH31" s="621"/>
      <c r="CI31" s="621"/>
      <c r="CJ31" s="621"/>
      <c r="CK31" s="621"/>
      <c r="CL31" s="621"/>
      <c r="CM31" s="621"/>
      <c r="CN31" s="621"/>
      <c r="CO31" s="621"/>
      <c r="CP31" s="621"/>
      <c r="CQ31" s="622"/>
      <c r="CR31" s="623">
        <v>24982</v>
      </c>
      <c r="CS31" s="653"/>
      <c r="CT31" s="653"/>
      <c r="CU31" s="653"/>
      <c r="CV31" s="653"/>
      <c r="CW31" s="653"/>
      <c r="CX31" s="653"/>
      <c r="CY31" s="654"/>
      <c r="CZ31" s="628">
        <v>0.4</v>
      </c>
      <c r="DA31" s="655"/>
      <c r="DB31" s="655"/>
      <c r="DC31" s="658"/>
      <c r="DD31" s="632">
        <v>24670</v>
      </c>
      <c r="DE31" s="653"/>
      <c r="DF31" s="653"/>
      <c r="DG31" s="653"/>
      <c r="DH31" s="653"/>
      <c r="DI31" s="653"/>
      <c r="DJ31" s="653"/>
      <c r="DK31" s="654"/>
      <c r="DL31" s="632">
        <v>24670</v>
      </c>
      <c r="DM31" s="653"/>
      <c r="DN31" s="653"/>
      <c r="DO31" s="653"/>
      <c r="DP31" s="653"/>
      <c r="DQ31" s="653"/>
      <c r="DR31" s="653"/>
      <c r="DS31" s="653"/>
      <c r="DT31" s="653"/>
      <c r="DU31" s="653"/>
      <c r="DV31" s="654"/>
      <c r="DW31" s="628">
        <v>0.6</v>
      </c>
      <c r="DX31" s="655"/>
      <c r="DY31" s="655"/>
      <c r="DZ31" s="655"/>
      <c r="EA31" s="655"/>
      <c r="EB31" s="655"/>
      <c r="EC31" s="656"/>
    </row>
    <row r="32" spans="2:133" ht="11.25" customHeight="1" x14ac:dyDescent="0.15">
      <c r="B32" s="620" t="s">
        <v>325</v>
      </c>
      <c r="C32" s="621"/>
      <c r="D32" s="621"/>
      <c r="E32" s="621"/>
      <c r="F32" s="621"/>
      <c r="G32" s="621"/>
      <c r="H32" s="621"/>
      <c r="I32" s="621"/>
      <c r="J32" s="621"/>
      <c r="K32" s="621"/>
      <c r="L32" s="621"/>
      <c r="M32" s="621"/>
      <c r="N32" s="621"/>
      <c r="O32" s="621"/>
      <c r="P32" s="621"/>
      <c r="Q32" s="622"/>
      <c r="R32" s="623">
        <v>572667</v>
      </c>
      <c r="S32" s="624"/>
      <c r="T32" s="624"/>
      <c r="U32" s="624"/>
      <c r="V32" s="624"/>
      <c r="W32" s="624"/>
      <c r="X32" s="624"/>
      <c r="Y32" s="625"/>
      <c r="Z32" s="626">
        <v>8.8000000000000007</v>
      </c>
      <c r="AA32" s="626"/>
      <c r="AB32" s="626"/>
      <c r="AC32" s="626"/>
      <c r="AD32" s="627" t="s">
        <v>237</v>
      </c>
      <c r="AE32" s="627"/>
      <c r="AF32" s="627"/>
      <c r="AG32" s="627"/>
      <c r="AH32" s="627"/>
      <c r="AI32" s="627"/>
      <c r="AJ32" s="627"/>
      <c r="AK32" s="627"/>
      <c r="AL32" s="628" t="s">
        <v>251</v>
      </c>
      <c r="AM32" s="629"/>
      <c r="AN32" s="629"/>
      <c r="AO32" s="630"/>
      <c r="AP32" s="673"/>
      <c r="AQ32" s="674"/>
      <c r="AR32" s="674"/>
      <c r="AS32" s="674"/>
      <c r="AT32" s="678"/>
      <c r="AU32" s="214" t="s">
        <v>326</v>
      </c>
      <c r="AX32" s="620" t="s">
        <v>327</v>
      </c>
      <c r="AY32" s="621"/>
      <c r="AZ32" s="621"/>
      <c r="BA32" s="621"/>
      <c r="BB32" s="621"/>
      <c r="BC32" s="621"/>
      <c r="BD32" s="621"/>
      <c r="BE32" s="621"/>
      <c r="BF32" s="622"/>
      <c r="BG32" s="680">
        <v>99.2</v>
      </c>
      <c r="BH32" s="653"/>
      <c r="BI32" s="653"/>
      <c r="BJ32" s="653"/>
      <c r="BK32" s="653"/>
      <c r="BL32" s="653"/>
      <c r="BM32" s="629">
        <v>97</v>
      </c>
      <c r="BN32" s="653"/>
      <c r="BO32" s="653"/>
      <c r="BP32" s="653"/>
      <c r="BQ32" s="669"/>
      <c r="BR32" s="680">
        <v>99.2</v>
      </c>
      <c r="BS32" s="653"/>
      <c r="BT32" s="653"/>
      <c r="BU32" s="653"/>
      <c r="BV32" s="653"/>
      <c r="BW32" s="653"/>
      <c r="BX32" s="629">
        <v>96.9</v>
      </c>
      <c r="BY32" s="653"/>
      <c r="BZ32" s="653"/>
      <c r="CA32" s="653"/>
      <c r="CB32" s="669"/>
      <c r="CD32" s="665"/>
      <c r="CE32" s="666"/>
      <c r="CF32" s="620" t="s">
        <v>328</v>
      </c>
      <c r="CG32" s="621"/>
      <c r="CH32" s="621"/>
      <c r="CI32" s="621"/>
      <c r="CJ32" s="621"/>
      <c r="CK32" s="621"/>
      <c r="CL32" s="621"/>
      <c r="CM32" s="621"/>
      <c r="CN32" s="621"/>
      <c r="CO32" s="621"/>
      <c r="CP32" s="621"/>
      <c r="CQ32" s="622"/>
      <c r="CR32" s="623" t="s">
        <v>244</v>
      </c>
      <c r="CS32" s="624"/>
      <c r="CT32" s="624"/>
      <c r="CU32" s="624"/>
      <c r="CV32" s="624"/>
      <c r="CW32" s="624"/>
      <c r="CX32" s="624"/>
      <c r="CY32" s="625"/>
      <c r="CZ32" s="628" t="s">
        <v>251</v>
      </c>
      <c r="DA32" s="655"/>
      <c r="DB32" s="655"/>
      <c r="DC32" s="658"/>
      <c r="DD32" s="632" t="s">
        <v>237</v>
      </c>
      <c r="DE32" s="624"/>
      <c r="DF32" s="624"/>
      <c r="DG32" s="624"/>
      <c r="DH32" s="624"/>
      <c r="DI32" s="624"/>
      <c r="DJ32" s="624"/>
      <c r="DK32" s="625"/>
      <c r="DL32" s="632" t="s">
        <v>251</v>
      </c>
      <c r="DM32" s="624"/>
      <c r="DN32" s="624"/>
      <c r="DO32" s="624"/>
      <c r="DP32" s="624"/>
      <c r="DQ32" s="624"/>
      <c r="DR32" s="624"/>
      <c r="DS32" s="624"/>
      <c r="DT32" s="624"/>
      <c r="DU32" s="624"/>
      <c r="DV32" s="625"/>
      <c r="DW32" s="628" t="s">
        <v>237</v>
      </c>
      <c r="DX32" s="655"/>
      <c r="DY32" s="655"/>
      <c r="DZ32" s="655"/>
      <c r="EA32" s="655"/>
      <c r="EB32" s="655"/>
      <c r="EC32" s="656"/>
    </row>
    <row r="33" spans="2:133" ht="11.25" customHeight="1" x14ac:dyDescent="0.15">
      <c r="B33" s="620" t="s">
        <v>329</v>
      </c>
      <c r="C33" s="621"/>
      <c r="D33" s="621"/>
      <c r="E33" s="621"/>
      <c r="F33" s="621"/>
      <c r="G33" s="621"/>
      <c r="H33" s="621"/>
      <c r="I33" s="621"/>
      <c r="J33" s="621"/>
      <c r="K33" s="621"/>
      <c r="L33" s="621"/>
      <c r="M33" s="621"/>
      <c r="N33" s="621"/>
      <c r="O33" s="621"/>
      <c r="P33" s="621"/>
      <c r="Q33" s="622"/>
      <c r="R33" s="623">
        <v>4006</v>
      </c>
      <c r="S33" s="624"/>
      <c r="T33" s="624"/>
      <c r="U33" s="624"/>
      <c r="V33" s="624"/>
      <c r="W33" s="624"/>
      <c r="X33" s="624"/>
      <c r="Y33" s="625"/>
      <c r="Z33" s="626">
        <v>0.1</v>
      </c>
      <c r="AA33" s="626"/>
      <c r="AB33" s="626"/>
      <c r="AC33" s="626"/>
      <c r="AD33" s="627">
        <v>486</v>
      </c>
      <c r="AE33" s="627"/>
      <c r="AF33" s="627"/>
      <c r="AG33" s="627"/>
      <c r="AH33" s="627"/>
      <c r="AI33" s="627"/>
      <c r="AJ33" s="627"/>
      <c r="AK33" s="627"/>
      <c r="AL33" s="628">
        <v>0</v>
      </c>
      <c r="AM33" s="629"/>
      <c r="AN33" s="629"/>
      <c r="AO33" s="630"/>
      <c r="AP33" s="675"/>
      <c r="AQ33" s="676"/>
      <c r="AR33" s="676"/>
      <c r="AS33" s="676"/>
      <c r="AT33" s="679"/>
      <c r="AU33" s="219"/>
      <c r="AV33" s="219"/>
      <c r="AW33" s="219"/>
      <c r="AX33" s="644" t="s">
        <v>330</v>
      </c>
      <c r="AY33" s="645"/>
      <c r="AZ33" s="645"/>
      <c r="BA33" s="645"/>
      <c r="BB33" s="645"/>
      <c r="BC33" s="645"/>
      <c r="BD33" s="645"/>
      <c r="BE33" s="645"/>
      <c r="BF33" s="646"/>
      <c r="BG33" s="681">
        <v>99.5</v>
      </c>
      <c r="BH33" s="682"/>
      <c r="BI33" s="682"/>
      <c r="BJ33" s="682"/>
      <c r="BK33" s="682"/>
      <c r="BL33" s="682"/>
      <c r="BM33" s="683">
        <v>96.9</v>
      </c>
      <c r="BN33" s="682"/>
      <c r="BO33" s="682"/>
      <c r="BP33" s="682"/>
      <c r="BQ33" s="684"/>
      <c r="BR33" s="681">
        <v>99.3</v>
      </c>
      <c r="BS33" s="682"/>
      <c r="BT33" s="682"/>
      <c r="BU33" s="682"/>
      <c r="BV33" s="682"/>
      <c r="BW33" s="682"/>
      <c r="BX33" s="683">
        <v>95.8</v>
      </c>
      <c r="BY33" s="682"/>
      <c r="BZ33" s="682"/>
      <c r="CA33" s="682"/>
      <c r="CB33" s="684"/>
      <c r="CD33" s="620" t="s">
        <v>331</v>
      </c>
      <c r="CE33" s="621"/>
      <c r="CF33" s="621"/>
      <c r="CG33" s="621"/>
      <c r="CH33" s="621"/>
      <c r="CI33" s="621"/>
      <c r="CJ33" s="621"/>
      <c r="CK33" s="621"/>
      <c r="CL33" s="621"/>
      <c r="CM33" s="621"/>
      <c r="CN33" s="621"/>
      <c r="CO33" s="621"/>
      <c r="CP33" s="621"/>
      <c r="CQ33" s="622"/>
      <c r="CR33" s="623">
        <v>2915376</v>
      </c>
      <c r="CS33" s="653"/>
      <c r="CT33" s="653"/>
      <c r="CU33" s="653"/>
      <c r="CV33" s="653"/>
      <c r="CW33" s="653"/>
      <c r="CX33" s="653"/>
      <c r="CY33" s="654"/>
      <c r="CZ33" s="628">
        <v>47.1</v>
      </c>
      <c r="DA33" s="655"/>
      <c r="DB33" s="655"/>
      <c r="DC33" s="658"/>
      <c r="DD33" s="632">
        <v>2498533</v>
      </c>
      <c r="DE33" s="653"/>
      <c r="DF33" s="653"/>
      <c r="DG33" s="653"/>
      <c r="DH33" s="653"/>
      <c r="DI33" s="653"/>
      <c r="DJ33" s="653"/>
      <c r="DK33" s="654"/>
      <c r="DL33" s="632">
        <v>1789344</v>
      </c>
      <c r="DM33" s="653"/>
      <c r="DN33" s="653"/>
      <c r="DO33" s="653"/>
      <c r="DP33" s="653"/>
      <c r="DQ33" s="653"/>
      <c r="DR33" s="653"/>
      <c r="DS33" s="653"/>
      <c r="DT33" s="653"/>
      <c r="DU33" s="653"/>
      <c r="DV33" s="654"/>
      <c r="DW33" s="628">
        <v>44.4</v>
      </c>
      <c r="DX33" s="655"/>
      <c r="DY33" s="655"/>
      <c r="DZ33" s="655"/>
      <c r="EA33" s="655"/>
      <c r="EB33" s="655"/>
      <c r="EC33" s="656"/>
    </row>
    <row r="34" spans="2:133" ht="11.25" customHeight="1" x14ac:dyDescent="0.15">
      <c r="B34" s="620" t="s">
        <v>332</v>
      </c>
      <c r="C34" s="621"/>
      <c r="D34" s="621"/>
      <c r="E34" s="621"/>
      <c r="F34" s="621"/>
      <c r="G34" s="621"/>
      <c r="H34" s="621"/>
      <c r="I34" s="621"/>
      <c r="J34" s="621"/>
      <c r="K34" s="621"/>
      <c r="L34" s="621"/>
      <c r="M34" s="621"/>
      <c r="N34" s="621"/>
      <c r="O34" s="621"/>
      <c r="P34" s="621"/>
      <c r="Q34" s="622"/>
      <c r="R34" s="623">
        <v>13395</v>
      </c>
      <c r="S34" s="624"/>
      <c r="T34" s="624"/>
      <c r="U34" s="624"/>
      <c r="V34" s="624"/>
      <c r="W34" s="624"/>
      <c r="X34" s="624"/>
      <c r="Y34" s="625"/>
      <c r="Z34" s="626">
        <v>0.2</v>
      </c>
      <c r="AA34" s="626"/>
      <c r="AB34" s="626"/>
      <c r="AC34" s="626"/>
      <c r="AD34" s="627" t="s">
        <v>143</v>
      </c>
      <c r="AE34" s="627"/>
      <c r="AF34" s="627"/>
      <c r="AG34" s="627"/>
      <c r="AH34" s="627"/>
      <c r="AI34" s="627"/>
      <c r="AJ34" s="627"/>
      <c r="AK34" s="627"/>
      <c r="AL34" s="628" t="s">
        <v>237</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333</v>
      </c>
      <c r="CE34" s="621"/>
      <c r="CF34" s="621"/>
      <c r="CG34" s="621"/>
      <c r="CH34" s="621"/>
      <c r="CI34" s="621"/>
      <c r="CJ34" s="621"/>
      <c r="CK34" s="621"/>
      <c r="CL34" s="621"/>
      <c r="CM34" s="621"/>
      <c r="CN34" s="621"/>
      <c r="CO34" s="621"/>
      <c r="CP34" s="621"/>
      <c r="CQ34" s="622"/>
      <c r="CR34" s="623">
        <v>979555</v>
      </c>
      <c r="CS34" s="624"/>
      <c r="CT34" s="624"/>
      <c r="CU34" s="624"/>
      <c r="CV34" s="624"/>
      <c r="CW34" s="624"/>
      <c r="CX34" s="624"/>
      <c r="CY34" s="625"/>
      <c r="CZ34" s="628">
        <v>15.8</v>
      </c>
      <c r="DA34" s="655"/>
      <c r="DB34" s="655"/>
      <c r="DC34" s="658"/>
      <c r="DD34" s="632">
        <v>788563</v>
      </c>
      <c r="DE34" s="624"/>
      <c r="DF34" s="624"/>
      <c r="DG34" s="624"/>
      <c r="DH34" s="624"/>
      <c r="DI34" s="624"/>
      <c r="DJ34" s="624"/>
      <c r="DK34" s="625"/>
      <c r="DL34" s="632">
        <v>703176</v>
      </c>
      <c r="DM34" s="624"/>
      <c r="DN34" s="624"/>
      <c r="DO34" s="624"/>
      <c r="DP34" s="624"/>
      <c r="DQ34" s="624"/>
      <c r="DR34" s="624"/>
      <c r="DS34" s="624"/>
      <c r="DT34" s="624"/>
      <c r="DU34" s="624"/>
      <c r="DV34" s="625"/>
      <c r="DW34" s="628">
        <v>17.399999999999999</v>
      </c>
      <c r="DX34" s="655"/>
      <c r="DY34" s="655"/>
      <c r="DZ34" s="655"/>
      <c r="EA34" s="655"/>
      <c r="EB34" s="655"/>
      <c r="EC34" s="656"/>
    </row>
    <row r="35" spans="2:133" ht="11.25" customHeight="1" x14ac:dyDescent="0.15">
      <c r="B35" s="620" t="s">
        <v>334</v>
      </c>
      <c r="C35" s="621"/>
      <c r="D35" s="621"/>
      <c r="E35" s="621"/>
      <c r="F35" s="621"/>
      <c r="G35" s="621"/>
      <c r="H35" s="621"/>
      <c r="I35" s="621"/>
      <c r="J35" s="621"/>
      <c r="K35" s="621"/>
      <c r="L35" s="621"/>
      <c r="M35" s="621"/>
      <c r="N35" s="621"/>
      <c r="O35" s="621"/>
      <c r="P35" s="621"/>
      <c r="Q35" s="622"/>
      <c r="R35" s="623">
        <v>9330</v>
      </c>
      <c r="S35" s="624"/>
      <c r="T35" s="624"/>
      <c r="U35" s="624"/>
      <c r="V35" s="624"/>
      <c r="W35" s="624"/>
      <c r="X35" s="624"/>
      <c r="Y35" s="625"/>
      <c r="Z35" s="626">
        <v>0.1</v>
      </c>
      <c r="AA35" s="626"/>
      <c r="AB35" s="626"/>
      <c r="AC35" s="626"/>
      <c r="AD35" s="627" t="s">
        <v>143</v>
      </c>
      <c r="AE35" s="627"/>
      <c r="AF35" s="627"/>
      <c r="AG35" s="627"/>
      <c r="AH35" s="627"/>
      <c r="AI35" s="627"/>
      <c r="AJ35" s="627"/>
      <c r="AK35" s="627"/>
      <c r="AL35" s="628" t="s">
        <v>237</v>
      </c>
      <c r="AM35" s="629"/>
      <c r="AN35" s="629"/>
      <c r="AO35" s="630"/>
      <c r="AP35" s="222"/>
      <c r="AQ35" s="605" t="s">
        <v>335</v>
      </c>
      <c r="AR35" s="606"/>
      <c r="AS35" s="606"/>
      <c r="AT35" s="606"/>
      <c r="AU35" s="606"/>
      <c r="AV35" s="606"/>
      <c r="AW35" s="606"/>
      <c r="AX35" s="606"/>
      <c r="AY35" s="606"/>
      <c r="AZ35" s="606"/>
      <c r="BA35" s="606"/>
      <c r="BB35" s="606"/>
      <c r="BC35" s="606"/>
      <c r="BD35" s="606"/>
      <c r="BE35" s="606"/>
      <c r="BF35" s="607"/>
      <c r="BG35" s="605" t="s">
        <v>336</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337</v>
      </c>
      <c r="CE35" s="621"/>
      <c r="CF35" s="621"/>
      <c r="CG35" s="621"/>
      <c r="CH35" s="621"/>
      <c r="CI35" s="621"/>
      <c r="CJ35" s="621"/>
      <c r="CK35" s="621"/>
      <c r="CL35" s="621"/>
      <c r="CM35" s="621"/>
      <c r="CN35" s="621"/>
      <c r="CO35" s="621"/>
      <c r="CP35" s="621"/>
      <c r="CQ35" s="622"/>
      <c r="CR35" s="623">
        <v>170943</v>
      </c>
      <c r="CS35" s="653"/>
      <c r="CT35" s="653"/>
      <c r="CU35" s="653"/>
      <c r="CV35" s="653"/>
      <c r="CW35" s="653"/>
      <c r="CX35" s="653"/>
      <c r="CY35" s="654"/>
      <c r="CZ35" s="628">
        <v>2.8</v>
      </c>
      <c r="DA35" s="655"/>
      <c r="DB35" s="655"/>
      <c r="DC35" s="658"/>
      <c r="DD35" s="632">
        <v>144611</v>
      </c>
      <c r="DE35" s="653"/>
      <c r="DF35" s="653"/>
      <c r="DG35" s="653"/>
      <c r="DH35" s="653"/>
      <c r="DI35" s="653"/>
      <c r="DJ35" s="653"/>
      <c r="DK35" s="654"/>
      <c r="DL35" s="632">
        <v>131393</v>
      </c>
      <c r="DM35" s="653"/>
      <c r="DN35" s="653"/>
      <c r="DO35" s="653"/>
      <c r="DP35" s="653"/>
      <c r="DQ35" s="653"/>
      <c r="DR35" s="653"/>
      <c r="DS35" s="653"/>
      <c r="DT35" s="653"/>
      <c r="DU35" s="653"/>
      <c r="DV35" s="654"/>
      <c r="DW35" s="628">
        <v>3.3</v>
      </c>
      <c r="DX35" s="655"/>
      <c r="DY35" s="655"/>
      <c r="DZ35" s="655"/>
      <c r="EA35" s="655"/>
      <c r="EB35" s="655"/>
      <c r="EC35" s="656"/>
    </row>
    <row r="36" spans="2:133" ht="11.25" customHeight="1" x14ac:dyDescent="0.15">
      <c r="B36" s="620" t="s">
        <v>338</v>
      </c>
      <c r="C36" s="621"/>
      <c r="D36" s="621"/>
      <c r="E36" s="621"/>
      <c r="F36" s="621"/>
      <c r="G36" s="621"/>
      <c r="H36" s="621"/>
      <c r="I36" s="621"/>
      <c r="J36" s="621"/>
      <c r="K36" s="621"/>
      <c r="L36" s="621"/>
      <c r="M36" s="621"/>
      <c r="N36" s="621"/>
      <c r="O36" s="621"/>
      <c r="P36" s="621"/>
      <c r="Q36" s="622"/>
      <c r="R36" s="623">
        <v>142106</v>
      </c>
      <c r="S36" s="624"/>
      <c r="T36" s="624"/>
      <c r="U36" s="624"/>
      <c r="V36" s="624"/>
      <c r="W36" s="624"/>
      <c r="X36" s="624"/>
      <c r="Y36" s="625"/>
      <c r="Z36" s="626">
        <v>2.2000000000000002</v>
      </c>
      <c r="AA36" s="626"/>
      <c r="AB36" s="626"/>
      <c r="AC36" s="626"/>
      <c r="AD36" s="627" t="s">
        <v>244</v>
      </c>
      <c r="AE36" s="627"/>
      <c r="AF36" s="627"/>
      <c r="AG36" s="627"/>
      <c r="AH36" s="627"/>
      <c r="AI36" s="627"/>
      <c r="AJ36" s="627"/>
      <c r="AK36" s="627"/>
      <c r="AL36" s="628" t="s">
        <v>237</v>
      </c>
      <c r="AM36" s="629"/>
      <c r="AN36" s="629"/>
      <c r="AO36" s="630"/>
      <c r="AP36" s="222"/>
      <c r="AQ36" s="685" t="s">
        <v>339</v>
      </c>
      <c r="AR36" s="686"/>
      <c r="AS36" s="686"/>
      <c r="AT36" s="686"/>
      <c r="AU36" s="686"/>
      <c r="AV36" s="686"/>
      <c r="AW36" s="686"/>
      <c r="AX36" s="686"/>
      <c r="AY36" s="687"/>
      <c r="AZ36" s="612">
        <v>770139</v>
      </c>
      <c r="BA36" s="613"/>
      <c r="BB36" s="613"/>
      <c r="BC36" s="613"/>
      <c r="BD36" s="613"/>
      <c r="BE36" s="613"/>
      <c r="BF36" s="688"/>
      <c r="BG36" s="609" t="s">
        <v>340</v>
      </c>
      <c r="BH36" s="610"/>
      <c r="BI36" s="610"/>
      <c r="BJ36" s="610"/>
      <c r="BK36" s="610"/>
      <c r="BL36" s="610"/>
      <c r="BM36" s="610"/>
      <c r="BN36" s="610"/>
      <c r="BO36" s="610"/>
      <c r="BP36" s="610"/>
      <c r="BQ36" s="610"/>
      <c r="BR36" s="610"/>
      <c r="BS36" s="610"/>
      <c r="BT36" s="610"/>
      <c r="BU36" s="611"/>
      <c r="BV36" s="612">
        <v>69227</v>
      </c>
      <c r="BW36" s="613"/>
      <c r="BX36" s="613"/>
      <c r="BY36" s="613"/>
      <c r="BZ36" s="613"/>
      <c r="CA36" s="613"/>
      <c r="CB36" s="688"/>
      <c r="CD36" s="620" t="s">
        <v>341</v>
      </c>
      <c r="CE36" s="621"/>
      <c r="CF36" s="621"/>
      <c r="CG36" s="621"/>
      <c r="CH36" s="621"/>
      <c r="CI36" s="621"/>
      <c r="CJ36" s="621"/>
      <c r="CK36" s="621"/>
      <c r="CL36" s="621"/>
      <c r="CM36" s="621"/>
      <c r="CN36" s="621"/>
      <c r="CO36" s="621"/>
      <c r="CP36" s="621"/>
      <c r="CQ36" s="622"/>
      <c r="CR36" s="623">
        <v>722023</v>
      </c>
      <c r="CS36" s="624"/>
      <c r="CT36" s="624"/>
      <c r="CU36" s="624"/>
      <c r="CV36" s="624"/>
      <c r="CW36" s="624"/>
      <c r="CX36" s="624"/>
      <c r="CY36" s="625"/>
      <c r="CZ36" s="628">
        <v>11.7</v>
      </c>
      <c r="DA36" s="655"/>
      <c r="DB36" s="655"/>
      <c r="DC36" s="658"/>
      <c r="DD36" s="632">
        <v>660783</v>
      </c>
      <c r="DE36" s="624"/>
      <c r="DF36" s="624"/>
      <c r="DG36" s="624"/>
      <c r="DH36" s="624"/>
      <c r="DI36" s="624"/>
      <c r="DJ36" s="624"/>
      <c r="DK36" s="625"/>
      <c r="DL36" s="632">
        <v>395218</v>
      </c>
      <c r="DM36" s="624"/>
      <c r="DN36" s="624"/>
      <c r="DO36" s="624"/>
      <c r="DP36" s="624"/>
      <c r="DQ36" s="624"/>
      <c r="DR36" s="624"/>
      <c r="DS36" s="624"/>
      <c r="DT36" s="624"/>
      <c r="DU36" s="624"/>
      <c r="DV36" s="625"/>
      <c r="DW36" s="628">
        <v>9.8000000000000007</v>
      </c>
      <c r="DX36" s="655"/>
      <c r="DY36" s="655"/>
      <c r="DZ36" s="655"/>
      <c r="EA36" s="655"/>
      <c r="EB36" s="655"/>
      <c r="EC36" s="656"/>
    </row>
    <row r="37" spans="2:133" ht="11.25" customHeight="1" x14ac:dyDescent="0.15">
      <c r="B37" s="620" t="s">
        <v>342</v>
      </c>
      <c r="C37" s="621"/>
      <c r="D37" s="621"/>
      <c r="E37" s="621"/>
      <c r="F37" s="621"/>
      <c r="G37" s="621"/>
      <c r="H37" s="621"/>
      <c r="I37" s="621"/>
      <c r="J37" s="621"/>
      <c r="K37" s="621"/>
      <c r="L37" s="621"/>
      <c r="M37" s="621"/>
      <c r="N37" s="621"/>
      <c r="O37" s="621"/>
      <c r="P37" s="621"/>
      <c r="Q37" s="622"/>
      <c r="R37" s="623">
        <v>80901</v>
      </c>
      <c r="S37" s="624"/>
      <c r="T37" s="624"/>
      <c r="U37" s="624"/>
      <c r="V37" s="624"/>
      <c r="W37" s="624"/>
      <c r="X37" s="624"/>
      <c r="Y37" s="625"/>
      <c r="Z37" s="626">
        <v>1.2</v>
      </c>
      <c r="AA37" s="626"/>
      <c r="AB37" s="626"/>
      <c r="AC37" s="626"/>
      <c r="AD37" s="627">
        <v>245</v>
      </c>
      <c r="AE37" s="627"/>
      <c r="AF37" s="627"/>
      <c r="AG37" s="627"/>
      <c r="AH37" s="627"/>
      <c r="AI37" s="627"/>
      <c r="AJ37" s="627"/>
      <c r="AK37" s="627"/>
      <c r="AL37" s="628">
        <v>0</v>
      </c>
      <c r="AM37" s="629"/>
      <c r="AN37" s="629"/>
      <c r="AO37" s="630"/>
      <c r="AQ37" s="689" t="s">
        <v>343</v>
      </c>
      <c r="AR37" s="690"/>
      <c r="AS37" s="690"/>
      <c r="AT37" s="690"/>
      <c r="AU37" s="690"/>
      <c r="AV37" s="690"/>
      <c r="AW37" s="690"/>
      <c r="AX37" s="690"/>
      <c r="AY37" s="691"/>
      <c r="AZ37" s="623">
        <v>189113</v>
      </c>
      <c r="BA37" s="624"/>
      <c r="BB37" s="624"/>
      <c r="BC37" s="624"/>
      <c r="BD37" s="653"/>
      <c r="BE37" s="653"/>
      <c r="BF37" s="669"/>
      <c r="BG37" s="620" t="s">
        <v>344</v>
      </c>
      <c r="BH37" s="621"/>
      <c r="BI37" s="621"/>
      <c r="BJ37" s="621"/>
      <c r="BK37" s="621"/>
      <c r="BL37" s="621"/>
      <c r="BM37" s="621"/>
      <c r="BN37" s="621"/>
      <c r="BO37" s="621"/>
      <c r="BP37" s="621"/>
      <c r="BQ37" s="621"/>
      <c r="BR37" s="621"/>
      <c r="BS37" s="621"/>
      <c r="BT37" s="621"/>
      <c r="BU37" s="622"/>
      <c r="BV37" s="623">
        <v>47623</v>
      </c>
      <c r="BW37" s="624"/>
      <c r="BX37" s="624"/>
      <c r="BY37" s="624"/>
      <c r="BZ37" s="624"/>
      <c r="CA37" s="624"/>
      <c r="CB37" s="633"/>
      <c r="CD37" s="620" t="s">
        <v>345</v>
      </c>
      <c r="CE37" s="621"/>
      <c r="CF37" s="621"/>
      <c r="CG37" s="621"/>
      <c r="CH37" s="621"/>
      <c r="CI37" s="621"/>
      <c r="CJ37" s="621"/>
      <c r="CK37" s="621"/>
      <c r="CL37" s="621"/>
      <c r="CM37" s="621"/>
      <c r="CN37" s="621"/>
      <c r="CO37" s="621"/>
      <c r="CP37" s="621"/>
      <c r="CQ37" s="622"/>
      <c r="CR37" s="623">
        <v>317005</v>
      </c>
      <c r="CS37" s="653"/>
      <c r="CT37" s="653"/>
      <c r="CU37" s="653"/>
      <c r="CV37" s="653"/>
      <c r="CW37" s="653"/>
      <c r="CX37" s="653"/>
      <c r="CY37" s="654"/>
      <c r="CZ37" s="628">
        <v>5.0999999999999996</v>
      </c>
      <c r="DA37" s="655"/>
      <c r="DB37" s="655"/>
      <c r="DC37" s="658"/>
      <c r="DD37" s="632">
        <v>317005</v>
      </c>
      <c r="DE37" s="653"/>
      <c r="DF37" s="653"/>
      <c r="DG37" s="653"/>
      <c r="DH37" s="653"/>
      <c r="DI37" s="653"/>
      <c r="DJ37" s="653"/>
      <c r="DK37" s="654"/>
      <c r="DL37" s="632">
        <v>310589</v>
      </c>
      <c r="DM37" s="653"/>
      <c r="DN37" s="653"/>
      <c r="DO37" s="653"/>
      <c r="DP37" s="653"/>
      <c r="DQ37" s="653"/>
      <c r="DR37" s="653"/>
      <c r="DS37" s="653"/>
      <c r="DT37" s="653"/>
      <c r="DU37" s="653"/>
      <c r="DV37" s="654"/>
      <c r="DW37" s="628">
        <v>7.7</v>
      </c>
      <c r="DX37" s="655"/>
      <c r="DY37" s="655"/>
      <c r="DZ37" s="655"/>
      <c r="EA37" s="655"/>
      <c r="EB37" s="655"/>
      <c r="EC37" s="656"/>
    </row>
    <row r="38" spans="2:133" ht="11.25" customHeight="1" x14ac:dyDescent="0.15">
      <c r="B38" s="620" t="s">
        <v>346</v>
      </c>
      <c r="C38" s="621"/>
      <c r="D38" s="621"/>
      <c r="E38" s="621"/>
      <c r="F38" s="621"/>
      <c r="G38" s="621"/>
      <c r="H38" s="621"/>
      <c r="I38" s="621"/>
      <c r="J38" s="621"/>
      <c r="K38" s="621"/>
      <c r="L38" s="621"/>
      <c r="M38" s="621"/>
      <c r="N38" s="621"/>
      <c r="O38" s="621"/>
      <c r="P38" s="621"/>
      <c r="Q38" s="622"/>
      <c r="R38" s="623">
        <v>260800</v>
      </c>
      <c r="S38" s="624"/>
      <c r="T38" s="624"/>
      <c r="U38" s="624"/>
      <c r="V38" s="624"/>
      <c r="W38" s="624"/>
      <c r="X38" s="624"/>
      <c r="Y38" s="625"/>
      <c r="Z38" s="626">
        <v>4</v>
      </c>
      <c r="AA38" s="626"/>
      <c r="AB38" s="626"/>
      <c r="AC38" s="626"/>
      <c r="AD38" s="627" t="s">
        <v>244</v>
      </c>
      <c r="AE38" s="627"/>
      <c r="AF38" s="627"/>
      <c r="AG38" s="627"/>
      <c r="AH38" s="627"/>
      <c r="AI38" s="627"/>
      <c r="AJ38" s="627"/>
      <c r="AK38" s="627"/>
      <c r="AL38" s="628" t="s">
        <v>237</v>
      </c>
      <c r="AM38" s="629"/>
      <c r="AN38" s="629"/>
      <c r="AO38" s="630"/>
      <c r="AQ38" s="689" t="s">
        <v>347</v>
      </c>
      <c r="AR38" s="690"/>
      <c r="AS38" s="690"/>
      <c r="AT38" s="690"/>
      <c r="AU38" s="690"/>
      <c r="AV38" s="690"/>
      <c r="AW38" s="690"/>
      <c r="AX38" s="690"/>
      <c r="AY38" s="691"/>
      <c r="AZ38" s="623">
        <v>2331</v>
      </c>
      <c r="BA38" s="624"/>
      <c r="BB38" s="624"/>
      <c r="BC38" s="624"/>
      <c r="BD38" s="653"/>
      <c r="BE38" s="653"/>
      <c r="BF38" s="669"/>
      <c r="BG38" s="620" t="s">
        <v>348</v>
      </c>
      <c r="BH38" s="621"/>
      <c r="BI38" s="621"/>
      <c r="BJ38" s="621"/>
      <c r="BK38" s="621"/>
      <c r="BL38" s="621"/>
      <c r="BM38" s="621"/>
      <c r="BN38" s="621"/>
      <c r="BO38" s="621"/>
      <c r="BP38" s="621"/>
      <c r="BQ38" s="621"/>
      <c r="BR38" s="621"/>
      <c r="BS38" s="621"/>
      <c r="BT38" s="621"/>
      <c r="BU38" s="622"/>
      <c r="BV38" s="623">
        <v>1973</v>
      </c>
      <c r="BW38" s="624"/>
      <c r="BX38" s="624"/>
      <c r="BY38" s="624"/>
      <c r="BZ38" s="624"/>
      <c r="CA38" s="624"/>
      <c r="CB38" s="633"/>
      <c r="CD38" s="620" t="s">
        <v>349</v>
      </c>
      <c r="CE38" s="621"/>
      <c r="CF38" s="621"/>
      <c r="CG38" s="621"/>
      <c r="CH38" s="621"/>
      <c r="CI38" s="621"/>
      <c r="CJ38" s="621"/>
      <c r="CK38" s="621"/>
      <c r="CL38" s="621"/>
      <c r="CM38" s="621"/>
      <c r="CN38" s="621"/>
      <c r="CO38" s="621"/>
      <c r="CP38" s="621"/>
      <c r="CQ38" s="622"/>
      <c r="CR38" s="623">
        <v>767808</v>
      </c>
      <c r="CS38" s="624"/>
      <c r="CT38" s="624"/>
      <c r="CU38" s="624"/>
      <c r="CV38" s="624"/>
      <c r="CW38" s="624"/>
      <c r="CX38" s="624"/>
      <c r="CY38" s="625"/>
      <c r="CZ38" s="628">
        <v>12.4</v>
      </c>
      <c r="DA38" s="655"/>
      <c r="DB38" s="655"/>
      <c r="DC38" s="658"/>
      <c r="DD38" s="632">
        <v>643178</v>
      </c>
      <c r="DE38" s="624"/>
      <c r="DF38" s="624"/>
      <c r="DG38" s="624"/>
      <c r="DH38" s="624"/>
      <c r="DI38" s="624"/>
      <c r="DJ38" s="624"/>
      <c r="DK38" s="625"/>
      <c r="DL38" s="632">
        <v>559557</v>
      </c>
      <c r="DM38" s="624"/>
      <c r="DN38" s="624"/>
      <c r="DO38" s="624"/>
      <c r="DP38" s="624"/>
      <c r="DQ38" s="624"/>
      <c r="DR38" s="624"/>
      <c r="DS38" s="624"/>
      <c r="DT38" s="624"/>
      <c r="DU38" s="624"/>
      <c r="DV38" s="625"/>
      <c r="DW38" s="628">
        <v>13.9</v>
      </c>
      <c r="DX38" s="655"/>
      <c r="DY38" s="655"/>
      <c r="DZ38" s="655"/>
      <c r="EA38" s="655"/>
      <c r="EB38" s="655"/>
      <c r="EC38" s="656"/>
    </row>
    <row r="39" spans="2:133" ht="11.25" customHeight="1" x14ac:dyDescent="0.15">
      <c r="B39" s="620" t="s">
        <v>350</v>
      </c>
      <c r="C39" s="621"/>
      <c r="D39" s="621"/>
      <c r="E39" s="621"/>
      <c r="F39" s="621"/>
      <c r="G39" s="621"/>
      <c r="H39" s="621"/>
      <c r="I39" s="621"/>
      <c r="J39" s="621"/>
      <c r="K39" s="621"/>
      <c r="L39" s="621"/>
      <c r="M39" s="621"/>
      <c r="N39" s="621"/>
      <c r="O39" s="621"/>
      <c r="P39" s="621"/>
      <c r="Q39" s="622"/>
      <c r="R39" s="623" t="s">
        <v>237</v>
      </c>
      <c r="S39" s="624"/>
      <c r="T39" s="624"/>
      <c r="U39" s="624"/>
      <c r="V39" s="624"/>
      <c r="W39" s="624"/>
      <c r="X39" s="624"/>
      <c r="Y39" s="625"/>
      <c r="Z39" s="626" t="s">
        <v>251</v>
      </c>
      <c r="AA39" s="626"/>
      <c r="AB39" s="626"/>
      <c r="AC39" s="626"/>
      <c r="AD39" s="627" t="s">
        <v>143</v>
      </c>
      <c r="AE39" s="627"/>
      <c r="AF39" s="627"/>
      <c r="AG39" s="627"/>
      <c r="AH39" s="627"/>
      <c r="AI39" s="627"/>
      <c r="AJ39" s="627"/>
      <c r="AK39" s="627"/>
      <c r="AL39" s="628" t="s">
        <v>237</v>
      </c>
      <c r="AM39" s="629"/>
      <c r="AN39" s="629"/>
      <c r="AO39" s="630"/>
      <c r="AQ39" s="689" t="s">
        <v>351</v>
      </c>
      <c r="AR39" s="690"/>
      <c r="AS39" s="690"/>
      <c r="AT39" s="690"/>
      <c r="AU39" s="690"/>
      <c r="AV39" s="690"/>
      <c r="AW39" s="690"/>
      <c r="AX39" s="690"/>
      <c r="AY39" s="691"/>
      <c r="AZ39" s="623" t="s">
        <v>251</v>
      </c>
      <c r="BA39" s="624"/>
      <c r="BB39" s="624"/>
      <c r="BC39" s="624"/>
      <c r="BD39" s="653"/>
      <c r="BE39" s="653"/>
      <c r="BF39" s="669"/>
      <c r="BG39" s="620" t="s">
        <v>352</v>
      </c>
      <c r="BH39" s="621"/>
      <c r="BI39" s="621"/>
      <c r="BJ39" s="621"/>
      <c r="BK39" s="621"/>
      <c r="BL39" s="621"/>
      <c r="BM39" s="621"/>
      <c r="BN39" s="621"/>
      <c r="BO39" s="621"/>
      <c r="BP39" s="621"/>
      <c r="BQ39" s="621"/>
      <c r="BR39" s="621"/>
      <c r="BS39" s="621"/>
      <c r="BT39" s="621"/>
      <c r="BU39" s="622"/>
      <c r="BV39" s="623">
        <v>2897</v>
      </c>
      <c r="BW39" s="624"/>
      <c r="BX39" s="624"/>
      <c r="BY39" s="624"/>
      <c r="BZ39" s="624"/>
      <c r="CA39" s="624"/>
      <c r="CB39" s="633"/>
      <c r="CD39" s="620" t="s">
        <v>353</v>
      </c>
      <c r="CE39" s="621"/>
      <c r="CF39" s="621"/>
      <c r="CG39" s="621"/>
      <c r="CH39" s="621"/>
      <c r="CI39" s="621"/>
      <c r="CJ39" s="621"/>
      <c r="CK39" s="621"/>
      <c r="CL39" s="621"/>
      <c r="CM39" s="621"/>
      <c r="CN39" s="621"/>
      <c r="CO39" s="621"/>
      <c r="CP39" s="621"/>
      <c r="CQ39" s="622"/>
      <c r="CR39" s="623">
        <v>263727</v>
      </c>
      <c r="CS39" s="653"/>
      <c r="CT39" s="653"/>
      <c r="CU39" s="653"/>
      <c r="CV39" s="653"/>
      <c r="CW39" s="653"/>
      <c r="CX39" s="653"/>
      <c r="CY39" s="654"/>
      <c r="CZ39" s="628">
        <v>4.3</v>
      </c>
      <c r="DA39" s="655"/>
      <c r="DB39" s="655"/>
      <c r="DC39" s="658"/>
      <c r="DD39" s="632">
        <v>261398</v>
      </c>
      <c r="DE39" s="653"/>
      <c r="DF39" s="653"/>
      <c r="DG39" s="653"/>
      <c r="DH39" s="653"/>
      <c r="DI39" s="653"/>
      <c r="DJ39" s="653"/>
      <c r="DK39" s="654"/>
      <c r="DL39" s="632" t="s">
        <v>251</v>
      </c>
      <c r="DM39" s="653"/>
      <c r="DN39" s="653"/>
      <c r="DO39" s="653"/>
      <c r="DP39" s="653"/>
      <c r="DQ39" s="653"/>
      <c r="DR39" s="653"/>
      <c r="DS39" s="653"/>
      <c r="DT39" s="653"/>
      <c r="DU39" s="653"/>
      <c r="DV39" s="654"/>
      <c r="DW39" s="628" t="s">
        <v>244</v>
      </c>
      <c r="DX39" s="655"/>
      <c r="DY39" s="655"/>
      <c r="DZ39" s="655"/>
      <c r="EA39" s="655"/>
      <c r="EB39" s="655"/>
      <c r="EC39" s="656"/>
    </row>
    <row r="40" spans="2:133" ht="11.25" customHeight="1" x14ac:dyDescent="0.15">
      <c r="B40" s="620" t="s">
        <v>354</v>
      </c>
      <c r="C40" s="621"/>
      <c r="D40" s="621"/>
      <c r="E40" s="621"/>
      <c r="F40" s="621"/>
      <c r="G40" s="621"/>
      <c r="H40" s="621"/>
      <c r="I40" s="621"/>
      <c r="J40" s="621"/>
      <c r="K40" s="621"/>
      <c r="L40" s="621"/>
      <c r="M40" s="621"/>
      <c r="N40" s="621"/>
      <c r="O40" s="621"/>
      <c r="P40" s="621"/>
      <c r="Q40" s="622"/>
      <c r="R40" s="623">
        <v>49300</v>
      </c>
      <c r="S40" s="624"/>
      <c r="T40" s="624"/>
      <c r="U40" s="624"/>
      <c r="V40" s="624"/>
      <c r="W40" s="624"/>
      <c r="X40" s="624"/>
      <c r="Y40" s="625"/>
      <c r="Z40" s="626">
        <v>0.8</v>
      </c>
      <c r="AA40" s="626"/>
      <c r="AB40" s="626"/>
      <c r="AC40" s="626"/>
      <c r="AD40" s="627" t="s">
        <v>143</v>
      </c>
      <c r="AE40" s="627"/>
      <c r="AF40" s="627"/>
      <c r="AG40" s="627"/>
      <c r="AH40" s="627"/>
      <c r="AI40" s="627"/>
      <c r="AJ40" s="627"/>
      <c r="AK40" s="627"/>
      <c r="AL40" s="628" t="s">
        <v>143</v>
      </c>
      <c r="AM40" s="629"/>
      <c r="AN40" s="629"/>
      <c r="AO40" s="630"/>
      <c r="AQ40" s="689" t="s">
        <v>355</v>
      </c>
      <c r="AR40" s="690"/>
      <c r="AS40" s="690"/>
      <c r="AT40" s="690"/>
      <c r="AU40" s="690"/>
      <c r="AV40" s="690"/>
      <c r="AW40" s="690"/>
      <c r="AX40" s="690"/>
      <c r="AY40" s="691"/>
      <c r="AZ40" s="623" t="s">
        <v>237</v>
      </c>
      <c r="BA40" s="624"/>
      <c r="BB40" s="624"/>
      <c r="BC40" s="624"/>
      <c r="BD40" s="653"/>
      <c r="BE40" s="653"/>
      <c r="BF40" s="669"/>
      <c r="BG40" s="673" t="s">
        <v>356</v>
      </c>
      <c r="BH40" s="674"/>
      <c r="BI40" s="674"/>
      <c r="BJ40" s="674"/>
      <c r="BK40" s="674"/>
      <c r="BL40" s="223"/>
      <c r="BM40" s="621" t="s">
        <v>357</v>
      </c>
      <c r="BN40" s="621"/>
      <c r="BO40" s="621"/>
      <c r="BP40" s="621"/>
      <c r="BQ40" s="621"/>
      <c r="BR40" s="621"/>
      <c r="BS40" s="621"/>
      <c r="BT40" s="621"/>
      <c r="BU40" s="622"/>
      <c r="BV40" s="623">
        <v>102</v>
      </c>
      <c r="BW40" s="624"/>
      <c r="BX40" s="624"/>
      <c r="BY40" s="624"/>
      <c r="BZ40" s="624"/>
      <c r="CA40" s="624"/>
      <c r="CB40" s="633"/>
      <c r="CD40" s="620" t="s">
        <v>358</v>
      </c>
      <c r="CE40" s="621"/>
      <c r="CF40" s="621"/>
      <c r="CG40" s="621"/>
      <c r="CH40" s="621"/>
      <c r="CI40" s="621"/>
      <c r="CJ40" s="621"/>
      <c r="CK40" s="621"/>
      <c r="CL40" s="621"/>
      <c r="CM40" s="621"/>
      <c r="CN40" s="621"/>
      <c r="CO40" s="621"/>
      <c r="CP40" s="621"/>
      <c r="CQ40" s="622"/>
      <c r="CR40" s="623">
        <v>11320</v>
      </c>
      <c r="CS40" s="624"/>
      <c r="CT40" s="624"/>
      <c r="CU40" s="624"/>
      <c r="CV40" s="624"/>
      <c r="CW40" s="624"/>
      <c r="CX40" s="624"/>
      <c r="CY40" s="625"/>
      <c r="CZ40" s="628">
        <v>0.2</v>
      </c>
      <c r="DA40" s="655"/>
      <c r="DB40" s="655"/>
      <c r="DC40" s="658"/>
      <c r="DD40" s="632" t="s">
        <v>237</v>
      </c>
      <c r="DE40" s="624"/>
      <c r="DF40" s="624"/>
      <c r="DG40" s="624"/>
      <c r="DH40" s="624"/>
      <c r="DI40" s="624"/>
      <c r="DJ40" s="624"/>
      <c r="DK40" s="625"/>
      <c r="DL40" s="632" t="s">
        <v>237</v>
      </c>
      <c r="DM40" s="624"/>
      <c r="DN40" s="624"/>
      <c r="DO40" s="624"/>
      <c r="DP40" s="624"/>
      <c r="DQ40" s="624"/>
      <c r="DR40" s="624"/>
      <c r="DS40" s="624"/>
      <c r="DT40" s="624"/>
      <c r="DU40" s="624"/>
      <c r="DV40" s="625"/>
      <c r="DW40" s="628" t="s">
        <v>244</v>
      </c>
      <c r="DX40" s="655"/>
      <c r="DY40" s="655"/>
      <c r="DZ40" s="655"/>
      <c r="EA40" s="655"/>
      <c r="EB40" s="655"/>
      <c r="EC40" s="656"/>
    </row>
    <row r="41" spans="2:133" ht="11.25" customHeight="1" x14ac:dyDescent="0.15">
      <c r="B41" s="644" t="s">
        <v>359</v>
      </c>
      <c r="C41" s="645"/>
      <c r="D41" s="645"/>
      <c r="E41" s="645"/>
      <c r="F41" s="645"/>
      <c r="G41" s="645"/>
      <c r="H41" s="645"/>
      <c r="I41" s="645"/>
      <c r="J41" s="645"/>
      <c r="K41" s="645"/>
      <c r="L41" s="645"/>
      <c r="M41" s="645"/>
      <c r="N41" s="645"/>
      <c r="O41" s="645"/>
      <c r="P41" s="645"/>
      <c r="Q41" s="646"/>
      <c r="R41" s="698">
        <v>6496371</v>
      </c>
      <c r="S41" s="699"/>
      <c r="T41" s="699"/>
      <c r="U41" s="699"/>
      <c r="V41" s="699"/>
      <c r="W41" s="699"/>
      <c r="X41" s="699"/>
      <c r="Y41" s="700"/>
      <c r="Z41" s="701">
        <v>100</v>
      </c>
      <c r="AA41" s="701"/>
      <c r="AB41" s="701"/>
      <c r="AC41" s="701"/>
      <c r="AD41" s="702">
        <v>3981358</v>
      </c>
      <c r="AE41" s="702"/>
      <c r="AF41" s="702"/>
      <c r="AG41" s="702"/>
      <c r="AH41" s="702"/>
      <c r="AI41" s="702"/>
      <c r="AJ41" s="702"/>
      <c r="AK41" s="702"/>
      <c r="AL41" s="703">
        <v>100</v>
      </c>
      <c r="AM41" s="683"/>
      <c r="AN41" s="683"/>
      <c r="AO41" s="704"/>
      <c r="AQ41" s="689" t="s">
        <v>360</v>
      </c>
      <c r="AR41" s="690"/>
      <c r="AS41" s="690"/>
      <c r="AT41" s="690"/>
      <c r="AU41" s="690"/>
      <c r="AV41" s="690"/>
      <c r="AW41" s="690"/>
      <c r="AX41" s="690"/>
      <c r="AY41" s="691"/>
      <c r="AZ41" s="623">
        <v>161992</v>
      </c>
      <c r="BA41" s="624"/>
      <c r="BB41" s="624"/>
      <c r="BC41" s="624"/>
      <c r="BD41" s="653"/>
      <c r="BE41" s="653"/>
      <c r="BF41" s="669"/>
      <c r="BG41" s="673"/>
      <c r="BH41" s="674"/>
      <c r="BI41" s="674"/>
      <c r="BJ41" s="674"/>
      <c r="BK41" s="674"/>
      <c r="BL41" s="223"/>
      <c r="BM41" s="621" t="s">
        <v>361</v>
      </c>
      <c r="BN41" s="621"/>
      <c r="BO41" s="621"/>
      <c r="BP41" s="621"/>
      <c r="BQ41" s="621"/>
      <c r="BR41" s="621"/>
      <c r="BS41" s="621"/>
      <c r="BT41" s="621"/>
      <c r="BU41" s="622"/>
      <c r="BV41" s="623" t="s">
        <v>251</v>
      </c>
      <c r="BW41" s="624"/>
      <c r="BX41" s="624"/>
      <c r="BY41" s="624"/>
      <c r="BZ41" s="624"/>
      <c r="CA41" s="624"/>
      <c r="CB41" s="633"/>
      <c r="CD41" s="620" t="s">
        <v>362</v>
      </c>
      <c r="CE41" s="621"/>
      <c r="CF41" s="621"/>
      <c r="CG41" s="621"/>
      <c r="CH41" s="621"/>
      <c r="CI41" s="621"/>
      <c r="CJ41" s="621"/>
      <c r="CK41" s="621"/>
      <c r="CL41" s="621"/>
      <c r="CM41" s="621"/>
      <c r="CN41" s="621"/>
      <c r="CO41" s="621"/>
      <c r="CP41" s="621"/>
      <c r="CQ41" s="622"/>
      <c r="CR41" s="623" t="s">
        <v>251</v>
      </c>
      <c r="CS41" s="653"/>
      <c r="CT41" s="653"/>
      <c r="CU41" s="653"/>
      <c r="CV41" s="653"/>
      <c r="CW41" s="653"/>
      <c r="CX41" s="653"/>
      <c r="CY41" s="654"/>
      <c r="CZ41" s="628" t="s">
        <v>244</v>
      </c>
      <c r="DA41" s="655"/>
      <c r="DB41" s="655"/>
      <c r="DC41" s="658"/>
      <c r="DD41" s="632" t="s">
        <v>237</v>
      </c>
      <c r="DE41" s="653"/>
      <c r="DF41" s="653"/>
      <c r="DG41" s="653"/>
      <c r="DH41" s="653"/>
      <c r="DI41" s="653"/>
      <c r="DJ41" s="653"/>
      <c r="DK41" s="654"/>
      <c r="DL41" s="692"/>
      <c r="DM41" s="693"/>
      <c r="DN41" s="693"/>
      <c r="DO41" s="693"/>
      <c r="DP41" s="693"/>
      <c r="DQ41" s="693"/>
      <c r="DR41" s="693"/>
      <c r="DS41" s="693"/>
      <c r="DT41" s="693"/>
      <c r="DU41" s="693"/>
      <c r="DV41" s="694"/>
      <c r="DW41" s="695"/>
      <c r="DX41" s="696"/>
      <c r="DY41" s="696"/>
      <c r="DZ41" s="696"/>
      <c r="EA41" s="696"/>
      <c r="EB41" s="696"/>
      <c r="EC41" s="697"/>
    </row>
    <row r="42" spans="2:133" ht="11.25" customHeight="1" x14ac:dyDescent="0.15">
      <c r="AQ42" s="705" t="s">
        <v>363</v>
      </c>
      <c r="AR42" s="706"/>
      <c r="AS42" s="706"/>
      <c r="AT42" s="706"/>
      <c r="AU42" s="706"/>
      <c r="AV42" s="706"/>
      <c r="AW42" s="706"/>
      <c r="AX42" s="706"/>
      <c r="AY42" s="707"/>
      <c r="AZ42" s="698">
        <v>416703</v>
      </c>
      <c r="BA42" s="699"/>
      <c r="BB42" s="699"/>
      <c r="BC42" s="699"/>
      <c r="BD42" s="682"/>
      <c r="BE42" s="682"/>
      <c r="BF42" s="684"/>
      <c r="BG42" s="675"/>
      <c r="BH42" s="676"/>
      <c r="BI42" s="676"/>
      <c r="BJ42" s="676"/>
      <c r="BK42" s="676"/>
      <c r="BL42" s="224"/>
      <c r="BM42" s="645" t="s">
        <v>364</v>
      </c>
      <c r="BN42" s="645"/>
      <c r="BO42" s="645"/>
      <c r="BP42" s="645"/>
      <c r="BQ42" s="645"/>
      <c r="BR42" s="645"/>
      <c r="BS42" s="645"/>
      <c r="BT42" s="645"/>
      <c r="BU42" s="646"/>
      <c r="BV42" s="698">
        <v>361</v>
      </c>
      <c r="BW42" s="699"/>
      <c r="BX42" s="699"/>
      <c r="BY42" s="699"/>
      <c r="BZ42" s="699"/>
      <c r="CA42" s="699"/>
      <c r="CB42" s="708"/>
      <c r="CD42" s="620" t="s">
        <v>365</v>
      </c>
      <c r="CE42" s="621"/>
      <c r="CF42" s="621"/>
      <c r="CG42" s="621"/>
      <c r="CH42" s="621"/>
      <c r="CI42" s="621"/>
      <c r="CJ42" s="621"/>
      <c r="CK42" s="621"/>
      <c r="CL42" s="621"/>
      <c r="CM42" s="621"/>
      <c r="CN42" s="621"/>
      <c r="CO42" s="621"/>
      <c r="CP42" s="621"/>
      <c r="CQ42" s="622"/>
      <c r="CR42" s="623">
        <v>515396</v>
      </c>
      <c r="CS42" s="653"/>
      <c r="CT42" s="653"/>
      <c r="CU42" s="653"/>
      <c r="CV42" s="653"/>
      <c r="CW42" s="653"/>
      <c r="CX42" s="653"/>
      <c r="CY42" s="654"/>
      <c r="CZ42" s="628">
        <v>8.3000000000000007</v>
      </c>
      <c r="DA42" s="655"/>
      <c r="DB42" s="655"/>
      <c r="DC42" s="658"/>
      <c r="DD42" s="632">
        <v>249400</v>
      </c>
      <c r="DE42" s="653"/>
      <c r="DF42" s="653"/>
      <c r="DG42" s="653"/>
      <c r="DH42" s="653"/>
      <c r="DI42" s="653"/>
      <c r="DJ42" s="653"/>
      <c r="DK42" s="654"/>
      <c r="DL42" s="692"/>
      <c r="DM42" s="693"/>
      <c r="DN42" s="693"/>
      <c r="DO42" s="693"/>
      <c r="DP42" s="693"/>
      <c r="DQ42" s="693"/>
      <c r="DR42" s="693"/>
      <c r="DS42" s="693"/>
      <c r="DT42" s="693"/>
      <c r="DU42" s="693"/>
      <c r="DV42" s="694"/>
      <c r="DW42" s="695"/>
      <c r="DX42" s="696"/>
      <c r="DY42" s="696"/>
      <c r="DZ42" s="696"/>
      <c r="EA42" s="696"/>
      <c r="EB42" s="696"/>
      <c r="EC42" s="697"/>
    </row>
    <row r="43" spans="2:133" ht="11.25" customHeight="1" x14ac:dyDescent="0.15">
      <c r="B43" s="214" t="s">
        <v>366</v>
      </c>
      <c r="CD43" s="620" t="s">
        <v>367</v>
      </c>
      <c r="CE43" s="621"/>
      <c r="CF43" s="621"/>
      <c r="CG43" s="621"/>
      <c r="CH43" s="621"/>
      <c r="CI43" s="621"/>
      <c r="CJ43" s="621"/>
      <c r="CK43" s="621"/>
      <c r="CL43" s="621"/>
      <c r="CM43" s="621"/>
      <c r="CN43" s="621"/>
      <c r="CO43" s="621"/>
      <c r="CP43" s="621"/>
      <c r="CQ43" s="622"/>
      <c r="CR43" s="623">
        <v>4619</v>
      </c>
      <c r="CS43" s="653"/>
      <c r="CT43" s="653"/>
      <c r="CU43" s="653"/>
      <c r="CV43" s="653"/>
      <c r="CW43" s="653"/>
      <c r="CX43" s="653"/>
      <c r="CY43" s="654"/>
      <c r="CZ43" s="628">
        <v>0.1</v>
      </c>
      <c r="DA43" s="655"/>
      <c r="DB43" s="655"/>
      <c r="DC43" s="658"/>
      <c r="DD43" s="632">
        <v>4619</v>
      </c>
      <c r="DE43" s="653"/>
      <c r="DF43" s="653"/>
      <c r="DG43" s="653"/>
      <c r="DH43" s="653"/>
      <c r="DI43" s="653"/>
      <c r="DJ43" s="653"/>
      <c r="DK43" s="654"/>
      <c r="DL43" s="692"/>
      <c r="DM43" s="693"/>
      <c r="DN43" s="693"/>
      <c r="DO43" s="693"/>
      <c r="DP43" s="693"/>
      <c r="DQ43" s="693"/>
      <c r="DR43" s="693"/>
      <c r="DS43" s="693"/>
      <c r="DT43" s="693"/>
      <c r="DU43" s="693"/>
      <c r="DV43" s="694"/>
      <c r="DW43" s="695"/>
      <c r="DX43" s="696"/>
      <c r="DY43" s="696"/>
      <c r="DZ43" s="696"/>
      <c r="EA43" s="696"/>
      <c r="EB43" s="696"/>
      <c r="EC43" s="697"/>
    </row>
    <row r="44" spans="2:133" ht="11.25" customHeight="1" x14ac:dyDescent="0.15">
      <c r="B44" s="709" t="s">
        <v>368</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61" t="s">
        <v>315</v>
      </c>
      <c r="CE44" s="662"/>
      <c r="CF44" s="620" t="s">
        <v>369</v>
      </c>
      <c r="CG44" s="621"/>
      <c r="CH44" s="621"/>
      <c r="CI44" s="621"/>
      <c r="CJ44" s="621"/>
      <c r="CK44" s="621"/>
      <c r="CL44" s="621"/>
      <c r="CM44" s="621"/>
      <c r="CN44" s="621"/>
      <c r="CO44" s="621"/>
      <c r="CP44" s="621"/>
      <c r="CQ44" s="622"/>
      <c r="CR44" s="623">
        <v>515369</v>
      </c>
      <c r="CS44" s="624"/>
      <c r="CT44" s="624"/>
      <c r="CU44" s="624"/>
      <c r="CV44" s="624"/>
      <c r="CW44" s="624"/>
      <c r="CX44" s="624"/>
      <c r="CY44" s="625"/>
      <c r="CZ44" s="628">
        <v>8.3000000000000007</v>
      </c>
      <c r="DA44" s="629"/>
      <c r="DB44" s="629"/>
      <c r="DC44" s="635"/>
      <c r="DD44" s="632">
        <v>249373</v>
      </c>
      <c r="DE44" s="624"/>
      <c r="DF44" s="624"/>
      <c r="DG44" s="624"/>
      <c r="DH44" s="624"/>
      <c r="DI44" s="624"/>
      <c r="DJ44" s="624"/>
      <c r="DK44" s="625"/>
      <c r="DL44" s="692"/>
      <c r="DM44" s="693"/>
      <c r="DN44" s="693"/>
      <c r="DO44" s="693"/>
      <c r="DP44" s="693"/>
      <c r="DQ44" s="693"/>
      <c r="DR44" s="693"/>
      <c r="DS44" s="693"/>
      <c r="DT44" s="693"/>
      <c r="DU44" s="693"/>
      <c r="DV44" s="694"/>
      <c r="DW44" s="695"/>
      <c r="DX44" s="696"/>
      <c r="DY44" s="696"/>
      <c r="DZ44" s="696"/>
      <c r="EA44" s="696"/>
      <c r="EB44" s="696"/>
      <c r="EC44" s="697"/>
    </row>
    <row r="45" spans="2:133" ht="11.25" customHeight="1" x14ac:dyDescent="0.15">
      <c r="B45" s="709" t="s">
        <v>370</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3"/>
      <c r="CE45" s="664"/>
      <c r="CF45" s="620" t="s">
        <v>371</v>
      </c>
      <c r="CG45" s="621"/>
      <c r="CH45" s="621"/>
      <c r="CI45" s="621"/>
      <c r="CJ45" s="621"/>
      <c r="CK45" s="621"/>
      <c r="CL45" s="621"/>
      <c r="CM45" s="621"/>
      <c r="CN45" s="621"/>
      <c r="CO45" s="621"/>
      <c r="CP45" s="621"/>
      <c r="CQ45" s="622"/>
      <c r="CR45" s="623">
        <v>147082</v>
      </c>
      <c r="CS45" s="653"/>
      <c r="CT45" s="653"/>
      <c r="CU45" s="653"/>
      <c r="CV45" s="653"/>
      <c r="CW45" s="653"/>
      <c r="CX45" s="653"/>
      <c r="CY45" s="654"/>
      <c r="CZ45" s="628">
        <v>2.4</v>
      </c>
      <c r="DA45" s="655"/>
      <c r="DB45" s="655"/>
      <c r="DC45" s="658"/>
      <c r="DD45" s="632">
        <v>51305</v>
      </c>
      <c r="DE45" s="653"/>
      <c r="DF45" s="653"/>
      <c r="DG45" s="653"/>
      <c r="DH45" s="653"/>
      <c r="DI45" s="653"/>
      <c r="DJ45" s="653"/>
      <c r="DK45" s="654"/>
      <c r="DL45" s="692"/>
      <c r="DM45" s="693"/>
      <c r="DN45" s="693"/>
      <c r="DO45" s="693"/>
      <c r="DP45" s="693"/>
      <c r="DQ45" s="693"/>
      <c r="DR45" s="693"/>
      <c r="DS45" s="693"/>
      <c r="DT45" s="693"/>
      <c r="DU45" s="693"/>
      <c r="DV45" s="694"/>
      <c r="DW45" s="695"/>
      <c r="DX45" s="696"/>
      <c r="DY45" s="696"/>
      <c r="DZ45" s="696"/>
      <c r="EA45" s="696"/>
      <c r="EB45" s="696"/>
      <c r="EC45" s="697"/>
    </row>
    <row r="46" spans="2:133" ht="11.25" customHeight="1" x14ac:dyDescent="0.15">
      <c r="B46" s="225"/>
      <c r="CD46" s="663"/>
      <c r="CE46" s="664"/>
      <c r="CF46" s="620" t="s">
        <v>372</v>
      </c>
      <c r="CG46" s="621"/>
      <c r="CH46" s="621"/>
      <c r="CI46" s="621"/>
      <c r="CJ46" s="621"/>
      <c r="CK46" s="621"/>
      <c r="CL46" s="621"/>
      <c r="CM46" s="621"/>
      <c r="CN46" s="621"/>
      <c r="CO46" s="621"/>
      <c r="CP46" s="621"/>
      <c r="CQ46" s="622"/>
      <c r="CR46" s="623">
        <v>341787</v>
      </c>
      <c r="CS46" s="624"/>
      <c r="CT46" s="624"/>
      <c r="CU46" s="624"/>
      <c r="CV46" s="624"/>
      <c r="CW46" s="624"/>
      <c r="CX46" s="624"/>
      <c r="CY46" s="625"/>
      <c r="CZ46" s="628">
        <v>5.5</v>
      </c>
      <c r="DA46" s="629"/>
      <c r="DB46" s="629"/>
      <c r="DC46" s="635"/>
      <c r="DD46" s="632">
        <v>195368</v>
      </c>
      <c r="DE46" s="624"/>
      <c r="DF46" s="624"/>
      <c r="DG46" s="624"/>
      <c r="DH46" s="624"/>
      <c r="DI46" s="624"/>
      <c r="DJ46" s="624"/>
      <c r="DK46" s="625"/>
      <c r="DL46" s="692"/>
      <c r="DM46" s="693"/>
      <c r="DN46" s="693"/>
      <c r="DO46" s="693"/>
      <c r="DP46" s="693"/>
      <c r="DQ46" s="693"/>
      <c r="DR46" s="693"/>
      <c r="DS46" s="693"/>
      <c r="DT46" s="693"/>
      <c r="DU46" s="693"/>
      <c r="DV46" s="694"/>
      <c r="DW46" s="695"/>
      <c r="DX46" s="696"/>
      <c r="DY46" s="696"/>
      <c r="DZ46" s="696"/>
      <c r="EA46" s="696"/>
      <c r="EB46" s="696"/>
      <c r="EC46" s="697"/>
    </row>
    <row r="47" spans="2:133" ht="11.25" customHeight="1" x14ac:dyDescent="0.15">
      <c r="B47" s="225"/>
      <c r="CD47" s="663"/>
      <c r="CE47" s="664"/>
      <c r="CF47" s="620" t="s">
        <v>373</v>
      </c>
      <c r="CG47" s="621"/>
      <c r="CH47" s="621"/>
      <c r="CI47" s="621"/>
      <c r="CJ47" s="621"/>
      <c r="CK47" s="621"/>
      <c r="CL47" s="621"/>
      <c r="CM47" s="621"/>
      <c r="CN47" s="621"/>
      <c r="CO47" s="621"/>
      <c r="CP47" s="621"/>
      <c r="CQ47" s="622"/>
      <c r="CR47" s="623">
        <v>27</v>
      </c>
      <c r="CS47" s="653"/>
      <c r="CT47" s="653"/>
      <c r="CU47" s="653"/>
      <c r="CV47" s="653"/>
      <c r="CW47" s="653"/>
      <c r="CX47" s="653"/>
      <c r="CY47" s="654"/>
      <c r="CZ47" s="628">
        <v>0</v>
      </c>
      <c r="DA47" s="655"/>
      <c r="DB47" s="655"/>
      <c r="DC47" s="658"/>
      <c r="DD47" s="632">
        <v>27</v>
      </c>
      <c r="DE47" s="653"/>
      <c r="DF47" s="653"/>
      <c r="DG47" s="653"/>
      <c r="DH47" s="653"/>
      <c r="DI47" s="653"/>
      <c r="DJ47" s="653"/>
      <c r="DK47" s="654"/>
      <c r="DL47" s="692"/>
      <c r="DM47" s="693"/>
      <c r="DN47" s="693"/>
      <c r="DO47" s="693"/>
      <c r="DP47" s="693"/>
      <c r="DQ47" s="693"/>
      <c r="DR47" s="693"/>
      <c r="DS47" s="693"/>
      <c r="DT47" s="693"/>
      <c r="DU47" s="693"/>
      <c r="DV47" s="694"/>
      <c r="DW47" s="695"/>
      <c r="DX47" s="696"/>
      <c r="DY47" s="696"/>
      <c r="DZ47" s="696"/>
      <c r="EA47" s="696"/>
      <c r="EB47" s="696"/>
      <c r="EC47" s="697"/>
    </row>
    <row r="48" spans="2:133" x14ac:dyDescent="0.15">
      <c r="B48" s="225"/>
      <c r="CD48" s="665"/>
      <c r="CE48" s="666"/>
      <c r="CF48" s="620" t="s">
        <v>374</v>
      </c>
      <c r="CG48" s="621"/>
      <c r="CH48" s="621"/>
      <c r="CI48" s="621"/>
      <c r="CJ48" s="621"/>
      <c r="CK48" s="621"/>
      <c r="CL48" s="621"/>
      <c r="CM48" s="621"/>
      <c r="CN48" s="621"/>
      <c r="CO48" s="621"/>
      <c r="CP48" s="621"/>
      <c r="CQ48" s="622"/>
      <c r="CR48" s="623" t="s">
        <v>244</v>
      </c>
      <c r="CS48" s="624"/>
      <c r="CT48" s="624"/>
      <c r="CU48" s="624"/>
      <c r="CV48" s="624"/>
      <c r="CW48" s="624"/>
      <c r="CX48" s="624"/>
      <c r="CY48" s="625"/>
      <c r="CZ48" s="628" t="s">
        <v>237</v>
      </c>
      <c r="DA48" s="629"/>
      <c r="DB48" s="629"/>
      <c r="DC48" s="635"/>
      <c r="DD48" s="632" t="s">
        <v>244</v>
      </c>
      <c r="DE48" s="624"/>
      <c r="DF48" s="624"/>
      <c r="DG48" s="624"/>
      <c r="DH48" s="624"/>
      <c r="DI48" s="624"/>
      <c r="DJ48" s="624"/>
      <c r="DK48" s="625"/>
      <c r="DL48" s="692"/>
      <c r="DM48" s="693"/>
      <c r="DN48" s="693"/>
      <c r="DO48" s="693"/>
      <c r="DP48" s="693"/>
      <c r="DQ48" s="693"/>
      <c r="DR48" s="693"/>
      <c r="DS48" s="693"/>
      <c r="DT48" s="693"/>
      <c r="DU48" s="693"/>
      <c r="DV48" s="694"/>
      <c r="DW48" s="695"/>
      <c r="DX48" s="696"/>
      <c r="DY48" s="696"/>
      <c r="DZ48" s="696"/>
      <c r="EA48" s="696"/>
      <c r="EB48" s="696"/>
      <c r="EC48" s="697"/>
    </row>
    <row r="49" spans="2:133" ht="11.25" customHeight="1" x14ac:dyDescent="0.15">
      <c r="B49" s="225"/>
      <c r="CD49" s="644" t="s">
        <v>375</v>
      </c>
      <c r="CE49" s="645"/>
      <c r="CF49" s="645"/>
      <c r="CG49" s="645"/>
      <c r="CH49" s="645"/>
      <c r="CI49" s="645"/>
      <c r="CJ49" s="645"/>
      <c r="CK49" s="645"/>
      <c r="CL49" s="645"/>
      <c r="CM49" s="645"/>
      <c r="CN49" s="645"/>
      <c r="CO49" s="645"/>
      <c r="CP49" s="645"/>
      <c r="CQ49" s="646"/>
      <c r="CR49" s="698">
        <v>6191635</v>
      </c>
      <c r="CS49" s="682"/>
      <c r="CT49" s="682"/>
      <c r="CU49" s="682"/>
      <c r="CV49" s="682"/>
      <c r="CW49" s="682"/>
      <c r="CX49" s="682"/>
      <c r="CY49" s="711"/>
      <c r="CZ49" s="703">
        <v>100</v>
      </c>
      <c r="DA49" s="712"/>
      <c r="DB49" s="712"/>
      <c r="DC49" s="713"/>
      <c r="DD49" s="714">
        <v>4500687</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fvyS2LVcPJxf52//wGiR29TLCjoKoI6CBziw5A/PpXqarHXP5LNvR5A+rPRIC9J67eFWVGzDuqpnrgYGIdydEw==" saltValue="/plF5r9E7fxfjDDN5dra0w=="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6"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opLeftCell="CJ108" zoomScale="70" zoomScaleNormal="25" zoomScaleSheetLayoutView="70" workbookViewId="0">
      <selection activeCell="CW102" sqref="CW102:DA102"/>
    </sheetView>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721" t="s">
        <v>376</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377</v>
      </c>
      <c r="DK2" s="723"/>
      <c r="DL2" s="723"/>
      <c r="DM2" s="723"/>
      <c r="DN2" s="723"/>
      <c r="DO2" s="724"/>
      <c r="DP2" s="228"/>
      <c r="DQ2" s="722" t="s">
        <v>378</v>
      </c>
      <c r="DR2" s="723"/>
      <c r="DS2" s="723"/>
      <c r="DT2" s="723"/>
      <c r="DU2" s="723"/>
      <c r="DV2" s="723"/>
      <c r="DW2" s="723"/>
      <c r="DX2" s="723"/>
      <c r="DY2" s="723"/>
      <c r="DZ2" s="724"/>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725" t="s">
        <v>379</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380</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x14ac:dyDescent="0.15">
      <c r="A5" s="727" t="s">
        <v>381</v>
      </c>
      <c r="B5" s="728"/>
      <c r="C5" s="728"/>
      <c r="D5" s="728"/>
      <c r="E5" s="728"/>
      <c r="F5" s="728"/>
      <c r="G5" s="728"/>
      <c r="H5" s="728"/>
      <c r="I5" s="728"/>
      <c r="J5" s="728"/>
      <c r="K5" s="728"/>
      <c r="L5" s="728"/>
      <c r="M5" s="728"/>
      <c r="N5" s="728"/>
      <c r="O5" s="728"/>
      <c r="P5" s="729"/>
      <c r="Q5" s="733" t="s">
        <v>382</v>
      </c>
      <c r="R5" s="734"/>
      <c r="S5" s="734"/>
      <c r="T5" s="734"/>
      <c r="U5" s="735"/>
      <c r="V5" s="733" t="s">
        <v>383</v>
      </c>
      <c r="W5" s="734"/>
      <c r="X5" s="734"/>
      <c r="Y5" s="734"/>
      <c r="Z5" s="735"/>
      <c r="AA5" s="733" t="s">
        <v>384</v>
      </c>
      <c r="AB5" s="734"/>
      <c r="AC5" s="734"/>
      <c r="AD5" s="734"/>
      <c r="AE5" s="734"/>
      <c r="AF5" s="739" t="s">
        <v>385</v>
      </c>
      <c r="AG5" s="734"/>
      <c r="AH5" s="734"/>
      <c r="AI5" s="734"/>
      <c r="AJ5" s="740"/>
      <c r="AK5" s="734" t="s">
        <v>386</v>
      </c>
      <c r="AL5" s="734"/>
      <c r="AM5" s="734"/>
      <c r="AN5" s="734"/>
      <c r="AO5" s="735"/>
      <c r="AP5" s="733" t="s">
        <v>387</v>
      </c>
      <c r="AQ5" s="734"/>
      <c r="AR5" s="734"/>
      <c r="AS5" s="734"/>
      <c r="AT5" s="735"/>
      <c r="AU5" s="733" t="s">
        <v>388</v>
      </c>
      <c r="AV5" s="734"/>
      <c r="AW5" s="734"/>
      <c r="AX5" s="734"/>
      <c r="AY5" s="740"/>
      <c r="AZ5" s="232"/>
      <c r="BA5" s="232"/>
      <c r="BB5" s="232"/>
      <c r="BC5" s="232"/>
      <c r="BD5" s="232"/>
      <c r="BE5" s="233"/>
      <c r="BF5" s="233"/>
      <c r="BG5" s="233"/>
      <c r="BH5" s="233"/>
      <c r="BI5" s="233"/>
      <c r="BJ5" s="233"/>
      <c r="BK5" s="233"/>
      <c r="BL5" s="233"/>
      <c r="BM5" s="233"/>
      <c r="BN5" s="233"/>
      <c r="BO5" s="233"/>
      <c r="BP5" s="233"/>
      <c r="BQ5" s="727" t="s">
        <v>389</v>
      </c>
      <c r="BR5" s="728"/>
      <c r="BS5" s="728"/>
      <c r="BT5" s="728"/>
      <c r="BU5" s="728"/>
      <c r="BV5" s="728"/>
      <c r="BW5" s="728"/>
      <c r="BX5" s="728"/>
      <c r="BY5" s="728"/>
      <c r="BZ5" s="728"/>
      <c r="CA5" s="728"/>
      <c r="CB5" s="728"/>
      <c r="CC5" s="728"/>
      <c r="CD5" s="728"/>
      <c r="CE5" s="728"/>
      <c r="CF5" s="728"/>
      <c r="CG5" s="729"/>
      <c r="CH5" s="733" t="s">
        <v>390</v>
      </c>
      <c r="CI5" s="734"/>
      <c r="CJ5" s="734"/>
      <c r="CK5" s="734"/>
      <c r="CL5" s="735"/>
      <c r="CM5" s="733" t="s">
        <v>391</v>
      </c>
      <c r="CN5" s="734"/>
      <c r="CO5" s="734"/>
      <c r="CP5" s="734"/>
      <c r="CQ5" s="735"/>
      <c r="CR5" s="733" t="s">
        <v>392</v>
      </c>
      <c r="CS5" s="734"/>
      <c r="CT5" s="734"/>
      <c r="CU5" s="734"/>
      <c r="CV5" s="735"/>
      <c r="CW5" s="733" t="s">
        <v>393</v>
      </c>
      <c r="CX5" s="734"/>
      <c r="CY5" s="734"/>
      <c r="CZ5" s="734"/>
      <c r="DA5" s="735"/>
      <c r="DB5" s="733" t="s">
        <v>394</v>
      </c>
      <c r="DC5" s="734"/>
      <c r="DD5" s="734"/>
      <c r="DE5" s="734"/>
      <c r="DF5" s="735"/>
      <c r="DG5" s="763" t="s">
        <v>395</v>
      </c>
      <c r="DH5" s="764"/>
      <c r="DI5" s="764"/>
      <c r="DJ5" s="764"/>
      <c r="DK5" s="765"/>
      <c r="DL5" s="763" t="s">
        <v>396</v>
      </c>
      <c r="DM5" s="764"/>
      <c r="DN5" s="764"/>
      <c r="DO5" s="764"/>
      <c r="DP5" s="765"/>
      <c r="DQ5" s="733" t="s">
        <v>397</v>
      </c>
      <c r="DR5" s="734"/>
      <c r="DS5" s="734"/>
      <c r="DT5" s="734"/>
      <c r="DU5" s="735"/>
      <c r="DV5" s="733" t="s">
        <v>388</v>
      </c>
      <c r="DW5" s="734"/>
      <c r="DX5" s="734"/>
      <c r="DY5" s="734"/>
      <c r="DZ5" s="740"/>
      <c r="EA5" s="234"/>
    </row>
    <row r="6" spans="1:131" s="235" customFormat="1" ht="26.25" customHeight="1" thickBot="1" x14ac:dyDescent="0.2">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x14ac:dyDescent="0.15">
      <c r="A7" s="236">
        <v>1</v>
      </c>
      <c r="B7" s="749" t="s">
        <v>398</v>
      </c>
      <c r="C7" s="750"/>
      <c r="D7" s="750"/>
      <c r="E7" s="750"/>
      <c r="F7" s="750"/>
      <c r="G7" s="750"/>
      <c r="H7" s="750"/>
      <c r="I7" s="750"/>
      <c r="J7" s="750"/>
      <c r="K7" s="750"/>
      <c r="L7" s="750"/>
      <c r="M7" s="750"/>
      <c r="N7" s="750"/>
      <c r="O7" s="750"/>
      <c r="P7" s="751"/>
      <c r="Q7" s="752">
        <v>6496</v>
      </c>
      <c r="R7" s="753"/>
      <c r="S7" s="753"/>
      <c r="T7" s="753"/>
      <c r="U7" s="753"/>
      <c r="V7" s="753">
        <v>6192</v>
      </c>
      <c r="W7" s="753"/>
      <c r="X7" s="753"/>
      <c r="Y7" s="753"/>
      <c r="Z7" s="753"/>
      <c r="AA7" s="753">
        <v>304</v>
      </c>
      <c r="AB7" s="753"/>
      <c r="AC7" s="753"/>
      <c r="AD7" s="753"/>
      <c r="AE7" s="754"/>
      <c r="AF7" s="755">
        <v>303</v>
      </c>
      <c r="AG7" s="756"/>
      <c r="AH7" s="756"/>
      <c r="AI7" s="756"/>
      <c r="AJ7" s="757"/>
      <c r="AK7" s="758">
        <v>9</v>
      </c>
      <c r="AL7" s="759"/>
      <c r="AM7" s="759"/>
      <c r="AN7" s="759"/>
      <c r="AO7" s="759"/>
      <c r="AP7" s="759">
        <v>4976</v>
      </c>
      <c r="AQ7" s="759"/>
      <c r="AR7" s="759"/>
      <c r="AS7" s="759"/>
      <c r="AT7" s="759"/>
      <c r="AU7" s="760"/>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c r="BS7" s="746" t="s">
        <v>593</v>
      </c>
      <c r="BT7" s="747"/>
      <c r="BU7" s="747"/>
      <c r="BV7" s="747"/>
      <c r="BW7" s="747"/>
      <c r="BX7" s="747"/>
      <c r="BY7" s="747"/>
      <c r="BZ7" s="747"/>
      <c r="CA7" s="747"/>
      <c r="CB7" s="747"/>
      <c r="CC7" s="747"/>
      <c r="CD7" s="747"/>
      <c r="CE7" s="747"/>
      <c r="CF7" s="747"/>
      <c r="CG7" s="762"/>
      <c r="CH7" s="743">
        <v>6</v>
      </c>
      <c r="CI7" s="744"/>
      <c r="CJ7" s="744"/>
      <c r="CK7" s="744"/>
      <c r="CL7" s="745"/>
      <c r="CM7" s="743">
        <v>16</v>
      </c>
      <c r="CN7" s="744"/>
      <c r="CO7" s="744"/>
      <c r="CP7" s="744"/>
      <c r="CQ7" s="745"/>
      <c r="CR7" s="743">
        <v>3</v>
      </c>
      <c r="CS7" s="744"/>
      <c r="CT7" s="744"/>
      <c r="CU7" s="744"/>
      <c r="CV7" s="745"/>
      <c r="CW7" s="743" t="s">
        <v>594</v>
      </c>
      <c r="CX7" s="744"/>
      <c r="CY7" s="744"/>
      <c r="CZ7" s="744"/>
      <c r="DA7" s="745"/>
      <c r="DB7" s="743" t="s">
        <v>594</v>
      </c>
      <c r="DC7" s="744"/>
      <c r="DD7" s="744"/>
      <c r="DE7" s="744"/>
      <c r="DF7" s="745"/>
      <c r="DG7" s="743" t="s">
        <v>594</v>
      </c>
      <c r="DH7" s="744"/>
      <c r="DI7" s="744"/>
      <c r="DJ7" s="744"/>
      <c r="DK7" s="745"/>
      <c r="DL7" s="743" t="s">
        <v>594</v>
      </c>
      <c r="DM7" s="744"/>
      <c r="DN7" s="744"/>
      <c r="DO7" s="744"/>
      <c r="DP7" s="745"/>
      <c r="DQ7" s="743" t="s">
        <v>594</v>
      </c>
      <c r="DR7" s="744"/>
      <c r="DS7" s="744"/>
      <c r="DT7" s="744"/>
      <c r="DU7" s="745"/>
      <c r="DV7" s="746"/>
      <c r="DW7" s="747"/>
      <c r="DX7" s="747"/>
      <c r="DY7" s="747"/>
      <c r="DZ7" s="748"/>
      <c r="EA7" s="234"/>
    </row>
    <row r="8" spans="1:131" s="235" customFormat="1" ht="26.25" customHeight="1" x14ac:dyDescent="0.15">
      <c r="A8" s="238">
        <v>2</v>
      </c>
      <c r="B8" s="780"/>
      <c r="C8" s="781"/>
      <c r="D8" s="781"/>
      <c r="E8" s="781"/>
      <c r="F8" s="781"/>
      <c r="G8" s="781"/>
      <c r="H8" s="781"/>
      <c r="I8" s="781"/>
      <c r="J8" s="781"/>
      <c r="K8" s="781"/>
      <c r="L8" s="781"/>
      <c r="M8" s="781"/>
      <c r="N8" s="781"/>
      <c r="O8" s="781"/>
      <c r="P8" s="782"/>
      <c r="Q8" s="783"/>
      <c r="R8" s="784"/>
      <c r="S8" s="784"/>
      <c r="T8" s="784"/>
      <c r="U8" s="784"/>
      <c r="V8" s="784"/>
      <c r="W8" s="784"/>
      <c r="X8" s="784"/>
      <c r="Y8" s="784"/>
      <c r="Z8" s="784"/>
      <c r="AA8" s="784"/>
      <c r="AB8" s="784"/>
      <c r="AC8" s="784"/>
      <c r="AD8" s="784"/>
      <c r="AE8" s="785"/>
      <c r="AF8" s="786"/>
      <c r="AG8" s="787"/>
      <c r="AH8" s="787"/>
      <c r="AI8" s="787"/>
      <c r="AJ8" s="788"/>
      <c r="AK8" s="769"/>
      <c r="AL8" s="770"/>
      <c r="AM8" s="770"/>
      <c r="AN8" s="770"/>
      <c r="AO8" s="770"/>
      <c r="AP8" s="770"/>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c r="BS8" s="773"/>
      <c r="BT8" s="774"/>
      <c r="BU8" s="774"/>
      <c r="BV8" s="774"/>
      <c r="BW8" s="774"/>
      <c r="BX8" s="774"/>
      <c r="BY8" s="774"/>
      <c r="BZ8" s="774"/>
      <c r="CA8" s="774"/>
      <c r="CB8" s="774"/>
      <c r="CC8" s="774"/>
      <c r="CD8" s="774"/>
      <c r="CE8" s="774"/>
      <c r="CF8" s="774"/>
      <c r="CG8" s="775"/>
      <c r="CH8" s="776"/>
      <c r="CI8" s="777"/>
      <c r="CJ8" s="777"/>
      <c r="CK8" s="777"/>
      <c r="CL8" s="778"/>
      <c r="CM8" s="776"/>
      <c r="CN8" s="777"/>
      <c r="CO8" s="777"/>
      <c r="CP8" s="777"/>
      <c r="CQ8" s="778"/>
      <c r="CR8" s="776"/>
      <c r="CS8" s="777"/>
      <c r="CT8" s="777"/>
      <c r="CU8" s="777"/>
      <c r="CV8" s="778"/>
      <c r="CW8" s="776"/>
      <c r="CX8" s="777"/>
      <c r="CY8" s="777"/>
      <c r="CZ8" s="777"/>
      <c r="DA8" s="778"/>
      <c r="DB8" s="776"/>
      <c r="DC8" s="777"/>
      <c r="DD8" s="777"/>
      <c r="DE8" s="777"/>
      <c r="DF8" s="778"/>
      <c r="DG8" s="776"/>
      <c r="DH8" s="777"/>
      <c r="DI8" s="777"/>
      <c r="DJ8" s="777"/>
      <c r="DK8" s="778"/>
      <c r="DL8" s="776"/>
      <c r="DM8" s="777"/>
      <c r="DN8" s="777"/>
      <c r="DO8" s="777"/>
      <c r="DP8" s="778"/>
      <c r="DQ8" s="776"/>
      <c r="DR8" s="777"/>
      <c r="DS8" s="777"/>
      <c r="DT8" s="777"/>
      <c r="DU8" s="778"/>
      <c r="DV8" s="773"/>
      <c r="DW8" s="774"/>
      <c r="DX8" s="774"/>
      <c r="DY8" s="774"/>
      <c r="DZ8" s="779"/>
      <c r="EA8" s="234"/>
    </row>
    <row r="9" spans="1:131" s="235" customFormat="1" ht="26.25" customHeight="1" x14ac:dyDescent="0.15">
      <c r="A9" s="238">
        <v>3</v>
      </c>
      <c r="B9" s="780"/>
      <c r="C9" s="781"/>
      <c r="D9" s="781"/>
      <c r="E9" s="781"/>
      <c r="F9" s="781"/>
      <c r="G9" s="781"/>
      <c r="H9" s="781"/>
      <c r="I9" s="781"/>
      <c r="J9" s="781"/>
      <c r="K9" s="781"/>
      <c r="L9" s="781"/>
      <c r="M9" s="781"/>
      <c r="N9" s="781"/>
      <c r="O9" s="781"/>
      <c r="P9" s="782"/>
      <c r="Q9" s="783"/>
      <c r="R9" s="784"/>
      <c r="S9" s="784"/>
      <c r="T9" s="784"/>
      <c r="U9" s="784"/>
      <c r="V9" s="784"/>
      <c r="W9" s="784"/>
      <c r="X9" s="784"/>
      <c r="Y9" s="784"/>
      <c r="Z9" s="784"/>
      <c r="AA9" s="784"/>
      <c r="AB9" s="784"/>
      <c r="AC9" s="784"/>
      <c r="AD9" s="784"/>
      <c r="AE9" s="785"/>
      <c r="AF9" s="786"/>
      <c r="AG9" s="787"/>
      <c r="AH9" s="787"/>
      <c r="AI9" s="787"/>
      <c r="AJ9" s="788"/>
      <c r="AK9" s="769"/>
      <c r="AL9" s="770"/>
      <c r="AM9" s="770"/>
      <c r="AN9" s="770"/>
      <c r="AO9" s="770"/>
      <c r="AP9" s="770"/>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c r="BS9" s="773"/>
      <c r="BT9" s="774"/>
      <c r="BU9" s="774"/>
      <c r="BV9" s="774"/>
      <c r="BW9" s="774"/>
      <c r="BX9" s="774"/>
      <c r="BY9" s="774"/>
      <c r="BZ9" s="774"/>
      <c r="CA9" s="774"/>
      <c r="CB9" s="774"/>
      <c r="CC9" s="774"/>
      <c r="CD9" s="774"/>
      <c r="CE9" s="774"/>
      <c r="CF9" s="774"/>
      <c r="CG9" s="775"/>
      <c r="CH9" s="776"/>
      <c r="CI9" s="777"/>
      <c r="CJ9" s="777"/>
      <c r="CK9" s="777"/>
      <c r="CL9" s="778"/>
      <c r="CM9" s="776"/>
      <c r="CN9" s="777"/>
      <c r="CO9" s="777"/>
      <c r="CP9" s="777"/>
      <c r="CQ9" s="778"/>
      <c r="CR9" s="776"/>
      <c r="CS9" s="777"/>
      <c r="CT9" s="777"/>
      <c r="CU9" s="777"/>
      <c r="CV9" s="778"/>
      <c r="CW9" s="776"/>
      <c r="CX9" s="777"/>
      <c r="CY9" s="777"/>
      <c r="CZ9" s="777"/>
      <c r="DA9" s="778"/>
      <c r="DB9" s="776"/>
      <c r="DC9" s="777"/>
      <c r="DD9" s="777"/>
      <c r="DE9" s="777"/>
      <c r="DF9" s="778"/>
      <c r="DG9" s="776"/>
      <c r="DH9" s="777"/>
      <c r="DI9" s="777"/>
      <c r="DJ9" s="777"/>
      <c r="DK9" s="778"/>
      <c r="DL9" s="776"/>
      <c r="DM9" s="777"/>
      <c r="DN9" s="777"/>
      <c r="DO9" s="777"/>
      <c r="DP9" s="778"/>
      <c r="DQ9" s="776"/>
      <c r="DR9" s="777"/>
      <c r="DS9" s="777"/>
      <c r="DT9" s="777"/>
      <c r="DU9" s="778"/>
      <c r="DV9" s="773"/>
      <c r="DW9" s="774"/>
      <c r="DX9" s="774"/>
      <c r="DY9" s="774"/>
      <c r="DZ9" s="779"/>
      <c r="EA9" s="234"/>
    </row>
    <row r="10" spans="1:131" s="235" customFormat="1" ht="26.25" customHeight="1" x14ac:dyDescent="0.15">
      <c r="A10" s="238">
        <v>4</v>
      </c>
      <c r="B10" s="780"/>
      <c r="C10" s="781"/>
      <c r="D10" s="781"/>
      <c r="E10" s="781"/>
      <c r="F10" s="781"/>
      <c r="G10" s="781"/>
      <c r="H10" s="781"/>
      <c r="I10" s="781"/>
      <c r="J10" s="781"/>
      <c r="K10" s="781"/>
      <c r="L10" s="781"/>
      <c r="M10" s="781"/>
      <c r="N10" s="781"/>
      <c r="O10" s="781"/>
      <c r="P10" s="782"/>
      <c r="Q10" s="783"/>
      <c r="R10" s="784"/>
      <c r="S10" s="784"/>
      <c r="T10" s="784"/>
      <c r="U10" s="784"/>
      <c r="V10" s="784"/>
      <c r="W10" s="784"/>
      <c r="X10" s="784"/>
      <c r="Y10" s="784"/>
      <c r="Z10" s="784"/>
      <c r="AA10" s="784"/>
      <c r="AB10" s="784"/>
      <c r="AC10" s="784"/>
      <c r="AD10" s="784"/>
      <c r="AE10" s="785"/>
      <c r="AF10" s="786"/>
      <c r="AG10" s="787"/>
      <c r="AH10" s="787"/>
      <c r="AI10" s="787"/>
      <c r="AJ10" s="788"/>
      <c r="AK10" s="769"/>
      <c r="AL10" s="770"/>
      <c r="AM10" s="770"/>
      <c r="AN10" s="770"/>
      <c r="AO10" s="770"/>
      <c r="AP10" s="770"/>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c r="BT10" s="774"/>
      <c r="BU10" s="774"/>
      <c r="BV10" s="774"/>
      <c r="BW10" s="774"/>
      <c r="BX10" s="774"/>
      <c r="BY10" s="774"/>
      <c r="BZ10" s="774"/>
      <c r="CA10" s="774"/>
      <c r="CB10" s="774"/>
      <c r="CC10" s="774"/>
      <c r="CD10" s="774"/>
      <c r="CE10" s="774"/>
      <c r="CF10" s="774"/>
      <c r="CG10" s="775"/>
      <c r="CH10" s="776"/>
      <c r="CI10" s="777"/>
      <c r="CJ10" s="777"/>
      <c r="CK10" s="777"/>
      <c r="CL10" s="778"/>
      <c r="CM10" s="776"/>
      <c r="CN10" s="777"/>
      <c r="CO10" s="777"/>
      <c r="CP10" s="777"/>
      <c r="CQ10" s="778"/>
      <c r="CR10" s="776"/>
      <c r="CS10" s="777"/>
      <c r="CT10" s="777"/>
      <c r="CU10" s="777"/>
      <c r="CV10" s="778"/>
      <c r="CW10" s="776"/>
      <c r="CX10" s="777"/>
      <c r="CY10" s="777"/>
      <c r="CZ10" s="777"/>
      <c r="DA10" s="778"/>
      <c r="DB10" s="776"/>
      <c r="DC10" s="777"/>
      <c r="DD10" s="777"/>
      <c r="DE10" s="777"/>
      <c r="DF10" s="778"/>
      <c r="DG10" s="776"/>
      <c r="DH10" s="777"/>
      <c r="DI10" s="777"/>
      <c r="DJ10" s="777"/>
      <c r="DK10" s="778"/>
      <c r="DL10" s="776"/>
      <c r="DM10" s="777"/>
      <c r="DN10" s="777"/>
      <c r="DO10" s="777"/>
      <c r="DP10" s="778"/>
      <c r="DQ10" s="776"/>
      <c r="DR10" s="777"/>
      <c r="DS10" s="777"/>
      <c r="DT10" s="777"/>
      <c r="DU10" s="778"/>
      <c r="DV10" s="773"/>
      <c r="DW10" s="774"/>
      <c r="DX10" s="774"/>
      <c r="DY10" s="774"/>
      <c r="DZ10" s="779"/>
      <c r="EA10" s="234"/>
    </row>
    <row r="11" spans="1:131" s="235" customFormat="1" ht="26.25" customHeight="1" x14ac:dyDescent="0.15">
      <c r="A11" s="238">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c r="BT11" s="774"/>
      <c r="BU11" s="774"/>
      <c r="BV11" s="774"/>
      <c r="BW11" s="774"/>
      <c r="BX11" s="774"/>
      <c r="BY11" s="774"/>
      <c r="BZ11" s="774"/>
      <c r="CA11" s="774"/>
      <c r="CB11" s="774"/>
      <c r="CC11" s="774"/>
      <c r="CD11" s="774"/>
      <c r="CE11" s="774"/>
      <c r="CF11" s="774"/>
      <c r="CG11" s="775"/>
      <c r="CH11" s="776"/>
      <c r="CI11" s="777"/>
      <c r="CJ11" s="777"/>
      <c r="CK11" s="777"/>
      <c r="CL11" s="778"/>
      <c r="CM11" s="776"/>
      <c r="CN11" s="777"/>
      <c r="CO11" s="777"/>
      <c r="CP11" s="777"/>
      <c r="CQ11" s="778"/>
      <c r="CR11" s="776"/>
      <c r="CS11" s="777"/>
      <c r="CT11" s="777"/>
      <c r="CU11" s="777"/>
      <c r="CV11" s="778"/>
      <c r="CW11" s="776"/>
      <c r="CX11" s="777"/>
      <c r="CY11" s="777"/>
      <c r="CZ11" s="777"/>
      <c r="DA11" s="778"/>
      <c r="DB11" s="776"/>
      <c r="DC11" s="777"/>
      <c r="DD11" s="777"/>
      <c r="DE11" s="777"/>
      <c r="DF11" s="778"/>
      <c r="DG11" s="776"/>
      <c r="DH11" s="777"/>
      <c r="DI11" s="777"/>
      <c r="DJ11" s="777"/>
      <c r="DK11" s="778"/>
      <c r="DL11" s="776"/>
      <c r="DM11" s="777"/>
      <c r="DN11" s="777"/>
      <c r="DO11" s="777"/>
      <c r="DP11" s="778"/>
      <c r="DQ11" s="776"/>
      <c r="DR11" s="777"/>
      <c r="DS11" s="777"/>
      <c r="DT11" s="777"/>
      <c r="DU11" s="778"/>
      <c r="DV11" s="773"/>
      <c r="DW11" s="774"/>
      <c r="DX11" s="774"/>
      <c r="DY11" s="774"/>
      <c r="DZ11" s="779"/>
      <c r="EA11" s="234"/>
    </row>
    <row r="12" spans="1:131" s="235" customFormat="1" ht="26.25" customHeight="1" x14ac:dyDescent="0.15">
      <c r="A12" s="238">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c r="BT12" s="774"/>
      <c r="BU12" s="774"/>
      <c r="BV12" s="774"/>
      <c r="BW12" s="774"/>
      <c r="BX12" s="774"/>
      <c r="BY12" s="774"/>
      <c r="BZ12" s="774"/>
      <c r="CA12" s="774"/>
      <c r="CB12" s="774"/>
      <c r="CC12" s="774"/>
      <c r="CD12" s="774"/>
      <c r="CE12" s="774"/>
      <c r="CF12" s="774"/>
      <c r="CG12" s="775"/>
      <c r="CH12" s="776"/>
      <c r="CI12" s="777"/>
      <c r="CJ12" s="777"/>
      <c r="CK12" s="777"/>
      <c r="CL12" s="778"/>
      <c r="CM12" s="776"/>
      <c r="CN12" s="777"/>
      <c r="CO12" s="777"/>
      <c r="CP12" s="777"/>
      <c r="CQ12" s="778"/>
      <c r="CR12" s="776"/>
      <c r="CS12" s="777"/>
      <c r="CT12" s="777"/>
      <c r="CU12" s="777"/>
      <c r="CV12" s="778"/>
      <c r="CW12" s="776"/>
      <c r="CX12" s="777"/>
      <c r="CY12" s="777"/>
      <c r="CZ12" s="777"/>
      <c r="DA12" s="778"/>
      <c r="DB12" s="776"/>
      <c r="DC12" s="777"/>
      <c r="DD12" s="777"/>
      <c r="DE12" s="777"/>
      <c r="DF12" s="778"/>
      <c r="DG12" s="776"/>
      <c r="DH12" s="777"/>
      <c r="DI12" s="777"/>
      <c r="DJ12" s="777"/>
      <c r="DK12" s="778"/>
      <c r="DL12" s="776"/>
      <c r="DM12" s="777"/>
      <c r="DN12" s="777"/>
      <c r="DO12" s="777"/>
      <c r="DP12" s="778"/>
      <c r="DQ12" s="776"/>
      <c r="DR12" s="777"/>
      <c r="DS12" s="777"/>
      <c r="DT12" s="777"/>
      <c r="DU12" s="778"/>
      <c r="DV12" s="773"/>
      <c r="DW12" s="774"/>
      <c r="DX12" s="774"/>
      <c r="DY12" s="774"/>
      <c r="DZ12" s="779"/>
      <c r="EA12" s="234"/>
    </row>
    <row r="13" spans="1:131" s="235" customFormat="1" ht="26.25" customHeight="1" x14ac:dyDescent="0.15">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c r="BT13" s="774"/>
      <c r="BU13" s="774"/>
      <c r="BV13" s="774"/>
      <c r="BW13" s="774"/>
      <c r="BX13" s="774"/>
      <c r="BY13" s="774"/>
      <c r="BZ13" s="774"/>
      <c r="CA13" s="774"/>
      <c r="CB13" s="774"/>
      <c r="CC13" s="774"/>
      <c r="CD13" s="774"/>
      <c r="CE13" s="774"/>
      <c r="CF13" s="774"/>
      <c r="CG13" s="775"/>
      <c r="CH13" s="776"/>
      <c r="CI13" s="777"/>
      <c r="CJ13" s="777"/>
      <c r="CK13" s="777"/>
      <c r="CL13" s="778"/>
      <c r="CM13" s="776"/>
      <c r="CN13" s="777"/>
      <c r="CO13" s="777"/>
      <c r="CP13" s="777"/>
      <c r="CQ13" s="778"/>
      <c r="CR13" s="776"/>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34"/>
    </row>
    <row r="14" spans="1:131" s="235" customFormat="1" ht="26.25" customHeight="1" x14ac:dyDescent="0.15">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4"/>
    </row>
    <row r="15" spans="1:131" s="235" customFormat="1" ht="26.25" customHeight="1" x14ac:dyDescent="0.15">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4"/>
    </row>
    <row r="16" spans="1:131" s="235" customFormat="1" ht="26.25" customHeight="1" x14ac:dyDescent="0.15">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4"/>
    </row>
    <row r="17" spans="1:131" s="235" customFormat="1" ht="26.25" customHeight="1" x14ac:dyDescent="0.15">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4"/>
    </row>
    <row r="18" spans="1:131" s="235" customFormat="1" ht="26.25" customHeight="1" x14ac:dyDescent="0.15">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26.25" customHeight="1" x14ac:dyDescent="0.15">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5" customHeight="1" x14ac:dyDescent="0.15">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5" customHeight="1" thickBot="1" x14ac:dyDescent="0.2">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5" customHeight="1" x14ac:dyDescent="0.15">
      <c r="A22" s="238">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399</v>
      </c>
      <c r="BA22" s="806"/>
      <c r="BB22" s="806"/>
      <c r="BC22" s="806"/>
      <c r="BD22" s="807"/>
      <c r="BE22" s="233"/>
      <c r="BF22" s="233"/>
      <c r="BG22" s="233"/>
      <c r="BH22" s="233"/>
      <c r="BI22" s="233"/>
      <c r="BJ22" s="233"/>
      <c r="BK22" s="233"/>
      <c r="BL22" s="233"/>
      <c r="BM22" s="233"/>
      <c r="BN22" s="233"/>
      <c r="BO22" s="233"/>
      <c r="BP22" s="233"/>
      <c r="BQ22" s="238">
        <v>16</v>
      </c>
      <c r="BR22" s="239"/>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x14ac:dyDescent="0.2">
      <c r="A23" s="240" t="s">
        <v>400</v>
      </c>
      <c r="B23" s="789" t="s">
        <v>401</v>
      </c>
      <c r="C23" s="790"/>
      <c r="D23" s="790"/>
      <c r="E23" s="790"/>
      <c r="F23" s="790"/>
      <c r="G23" s="790"/>
      <c r="H23" s="790"/>
      <c r="I23" s="790"/>
      <c r="J23" s="790"/>
      <c r="K23" s="790"/>
      <c r="L23" s="790"/>
      <c r="M23" s="790"/>
      <c r="N23" s="790"/>
      <c r="O23" s="790"/>
      <c r="P23" s="791"/>
      <c r="Q23" s="792">
        <v>6496</v>
      </c>
      <c r="R23" s="793"/>
      <c r="S23" s="793"/>
      <c r="T23" s="793"/>
      <c r="U23" s="793"/>
      <c r="V23" s="793">
        <v>6192</v>
      </c>
      <c r="W23" s="793"/>
      <c r="X23" s="793"/>
      <c r="Y23" s="793"/>
      <c r="Z23" s="793"/>
      <c r="AA23" s="793">
        <v>305</v>
      </c>
      <c r="AB23" s="793"/>
      <c r="AC23" s="793"/>
      <c r="AD23" s="793"/>
      <c r="AE23" s="794"/>
      <c r="AF23" s="795">
        <v>303</v>
      </c>
      <c r="AG23" s="793"/>
      <c r="AH23" s="793"/>
      <c r="AI23" s="793"/>
      <c r="AJ23" s="796"/>
      <c r="AK23" s="797"/>
      <c r="AL23" s="798"/>
      <c r="AM23" s="798"/>
      <c r="AN23" s="798"/>
      <c r="AO23" s="798"/>
      <c r="AP23" s="793">
        <v>4976</v>
      </c>
      <c r="AQ23" s="793"/>
      <c r="AR23" s="793"/>
      <c r="AS23" s="793"/>
      <c r="AT23" s="793"/>
      <c r="AU23" s="809"/>
      <c r="AV23" s="809"/>
      <c r="AW23" s="809"/>
      <c r="AX23" s="809"/>
      <c r="AY23" s="810"/>
      <c r="AZ23" s="811" t="s">
        <v>402</v>
      </c>
      <c r="BA23" s="812"/>
      <c r="BB23" s="812"/>
      <c r="BC23" s="812"/>
      <c r="BD23" s="813"/>
      <c r="BE23" s="233"/>
      <c r="BF23" s="233"/>
      <c r="BG23" s="233"/>
      <c r="BH23" s="233"/>
      <c r="BI23" s="233"/>
      <c r="BJ23" s="233"/>
      <c r="BK23" s="233"/>
      <c r="BL23" s="233"/>
      <c r="BM23" s="233"/>
      <c r="BN23" s="233"/>
      <c r="BO23" s="233"/>
      <c r="BP23" s="233"/>
      <c r="BQ23" s="238">
        <v>17</v>
      </c>
      <c r="BR23" s="239"/>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x14ac:dyDescent="0.15">
      <c r="A24" s="808" t="s">
        <v>403</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x14ac:dyDescent="0.2">
      <c r="A25" s="725" t="s">
        <v>404</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x14ac:dyDescent="0.15">
      <c r="A26" s="727" t="s">
        <v>381</v>
      </c>
      <c r="B26" s="728"/>
      <c r="C26" s="728"/>
      <c r="D26" s="728"/>
      <c r="E26" s="728"/>
      <c r="F26" s="728"/>
      <c r="G26" s="728"/>
      <c r="H26" s="728"/>
      <c r="I26" s="728"/>
      <c r="J26" s="728"/>
      <c r="K26" s="728"/>
      <c r="L26" s="728"/>
      <c r="M26" s="728"/>
      <c r="N26" s="728"/>
      <c r="O26" s="728"/>
      <c r="P26" s="729"/>
      <c r="Q26" s="733" t="s">
        <v>405</v>
      </c>
      <c r="R26" s="734"/>
      <c r="S26" s="734"/>
      <c r="T26" s="734"/>
      <c r="U26" s="735"/>
      <c r="V26" s="733" t="s">
        <v>406</v>
      </c>
      <c r="W26" s="734"/>
      <c r="X26" s="734"/>
      <c r="Y26" s="734"/>
      <c r="Z26" s="735"/>
      <c r="AA26" s="733" t="s">
        <v>407</v>
      </c>
      <c r="AB26" s="734"/>
      <c r="AC26" s="734"/>
      <c r="AD26" s="734"/>
      <c r="AE26" s="734"/>
      <c r="AF26" s="814" t="s">
        <v>408</v>
      </c>
      <c r="AG26" s="815"/>
      <c r="AH26" s="815"/>
      <c r="AI26" s="815"/>
      <c r="AJ26" s="816"/>
      <c r="AK26" s="734" t="s">
        <v>409</v>
      </c>
      <c r="AL26" s="734"/>
      <c r="AM26" s="734"/>
      <c r="AN26" s="734"/>
      <c r="AO26" s="735"/>
      <c r="AP26" s="733" t="s">
        <v>410</v>
      </c>
      <c r="AQ26" s="734"/>
      <c r="AR26" s="734"/>
      <c r="AS26" s="734"/>
      <c r="AT26" s="735"/>
      <c r="AU26" s="733" t="s">
        <v>411</v>
      </c>
      <c r="AV26" s="734"/>
      <c r="AW26" s="734"/>
      <c r="AX26" s="734"/>
      <c r="AY26" s="735"/>
      <c r="AZ26" s="733" t="s">
        <v>412</v>
      </c>
      <c r="BA26" s="734"/>
      <c r="BB26" s="734"/>
      <c r="BC26" s="734"/>
      <c r="BD26" s="735"/>
      <c r="BE26" s="733" t="s">
        <v>388</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x14ac:dyDescent="0.2">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x14ac:dyDescent="0.15">
      <c r="A28" s="242">
        <v>1</v>
      </c>
      <c r="B28" s="749" t="s">
        <v>413</v>
      </c>
      <c r="C28" s="750"/>
      <c r="D28" s="750"/>
      <c r="E28" s="750"/>
      <c r="F28" s="750"/>
      <c r="G28" s="750"/>
      <c r="H28" s="750"/>
      <c r="I28" s="750"/>
      <c r="J28" s="750"/>
      <c r="K28" s="750"/>
      <c r="L28" s="750"/>
      <c r="M28" s="750"/>
      <c r="N28" s="750"/>
      <c r="O28" s="750"/>
      <c r="P28" s="751"/>
      <c r="Q28" s="822">
        <v>1568</v>
      </c>
      <c r="R28" s="823"/>
      <c r="S28" s="823"/>
      <c r="T28" s="823"/>
      <c r="U28" s="823"/>
      <c r="V28" s="823">
        <v>1499</v>
      </c>
      <c r="W28" s="823"/>
      <c r="X28" s="823"/>
      <c r="Y28" s="823"/>
      <c r="Z28" s="823"/>
      <c r="AA28" s="823">
        <v>69</v>
      </c>
      <c r="AB28" s="823"/>
      <c r="AC28" s="823"/>
      <c r="AD28" s="823"/>
      <c r="AE28" s="824"/>
      <c r="AF28" s="825">
        <v>69</v>
      </c>
      <c r="AG28" s="823"/>
      <c r="AH28" s="823"/>
      <c r="AI28" s="823"/>
      <c r="AJ28" s="826"/>
      <c r="AK28" s="827">
        <v>138</v>
      </c>
      <c r="AL28" s="828"/>
      <c r="AM28" s="828"/>
      <c r="AN28" s="828"/>
      <c r="AO28" s="828"/>
      <c r="AP28" s="828" t="s">
        <v>585</v>
      </c>
      <c r="AQ28" s="828"/>
      <c r="AR28" s="828"/>
      <c r="AS28" s="828"/>
      <c r="AT28" s="828"/>
      <c r="AU28" s="828" t="s">
        <v>585</v>
      </c>
      <c r="AV28" s="828"/>
      <c r="AW28" s="828"/>
      <c r="AX28" s="828"/>
      <c r="AY28" s="828"/>
      <c r="AZ28" s="829" t="s">
        <v>585</v>
      </c>
      <c r="BA28" s="829"/>
      <c r="BB28" s="829"/>
      <c r="BC28" s="829"/>
      <c r="BD28" s="829"/>
      <c r="BE28" s="820"/>
      <c r="BF28" s="820"/>
      <c r="BG28" s="820"/>
      <c r="BH28" s="820"/>
      <c r="BI28" s="821"/>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x14ac:dyDescent="0.15">
      <c r="A29" s="242">
        <v>2</v>
      </c>
      <c r="B29" s="780" t="s">
        <v>414</v>
      </c>
      <c r="C29" s="781"/>
      <c r="D29" s="781"/>
      <c r="E29" s="781"/>
      <c r="F29" s="781"/>
      <c r="G29" s="781"/>
      <c r="H29" s="781"/>
      <c r="I29" s="781"/>
      <c r="J29" s="781"/>
      <c r="K29" s="781"/>
      <c r="L29" s="781"/>
      <c r="M29" s="781"/>
      <c r="N29" s="781"/>
      <c r="O29" s="781"/>
      <c r="P29" s="782"/>
      <c r="Q29" s="783">
        <v>1378</v>
      </c>
      <c r="R29" s="784"/>
      <c r="S29" s="784"/>
      <c r="T29" s="784"/>
      <c r="U29" s="784"/>
      <c r="V29" s="784">
        <v>1335</v>
      </c>
      <c r="W29" s="784"/>
      <c r="X29" s="784"/>
      <c r="Y29" s="784"/>
      <c r="Z29" s="784"/>
      <c r="AA29" s="784">
        <v>43</v>
      </c>
      <c r="AB29" s="784"/>
      <c r="AC29" s="784"/>
      <c r="AD29" s="784"/>
      <c r="AE29" s="785"/>
      <c r="AF29" s="786">
        <v>43</v>
      </c>
      <c r="AG29" s="787"/>
      <c r="AH29" s="787"/>
      <c r="AI29" s="787"/>
      <c r="AJ29" s="788"/>
      <c r="AK29" s="834">
        <v>214</v>
      </c>
      <c r="AL29" s="830"/>
      <c r="AM29" s="830"/>
      <c r="AN29" s="830"/>
      <c r="AO29" s="830"/>
      <c r="AP29" s="830" t="s">
        <v>585</v>
      </c>
      <c r="AQ29" s="830"/>
      <c r="AR29" s="830"/>
      <c r="AS29" s="830"/>
      <c r="AT29" s="830"/>
      <c r="AU29" s="830" t="s">
        <v>585</v>
      </c>
      <c r="AV29" s="830"/>
      <c r="AW29" s="830"/>
      <c r="AX29" s="830"/>
      <c r="AY29" s="830"/>
      <c r="AZ29" s="831" t="s">
        <v>585</v>
      </c>
      <c r="BA29" s="831"/>
      <c r="BB29" s="831"/>
      <c r="BC29" s="831"/>
      <c r="BD29" s="831"/>
      <c r="BE29" s="832"/>
      <c r="BF29" s="832"/>
      <c r="BG29" s="832"/>
      <c r="BH29" s="832"/>
      <c r="BI29" s="833"/>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x14ac:dyDescent="0.15">
      <c r="A30" s="242">
        <v>3</v>
      </c>
      <c r="B30" s="780" t="s">
        <v>415</v>
      </c>
      <c r="C30" s="781"/>
      <c r="D30" s="781"/>
      <c r="E30" s="781"/>
      <c r="F30" s="781"/>
      <c r="G30" s="781"/>
      <c r="H30" s="781"/>
      <c r="I30" s="781"/>
      <c r="J30" s="781"/>
      <c r="K30" s="781"/>
      <c r="L30" s="781"/>
      <c r="M30" s="781"/>
      <c r="N30" s="781"/>
      <c r="O30" s="781"/>
      <c r="P30" s="782"/>
      <c r="Q30" s="783">
        <v>171</v>
      </c>
      <c r="R30" s="784"/>
      <c r="S30" s="784"/>
      <c r="T30" s="784"/>
      <c r="U30" s="784"/>
      <c r="V30" s="784">
        <v>164</v>
      </c>
      <c r="W30" s="784"/>
      <c r="X30" s="784"/>
      <c r="Y30" s="784"/>
      <c r="Z30" s="784"/>
      <c r="AA30" s="784">
        <v>6</v>
      </c>
      <c r="AB30" s="784"/>
      <c r="AC30" s="784"/>
      <c r="AD30" s="784"/>
      <c r="AE30" s="785"/>
      <c r="AF30" s="786">
        <v>6</v>
      </c>
      <c r="AG30" s="787"/>
      <c r="AH30" s="787"/>
      <c r="AI30" s="787"/>
      <c r="AJ30" s="788"/>
      <c r="AK30" s="834">
        <v>55</v>
      </c>
      <c r="AL30" s="830"/>
      <c r="AM30" s="830"/>
      <c r="AN30" s="830"/>
      <c r="AO30" s="830"/>
      <c r="AP30" s="830" t="s">
        <v>585</v>
      </c>
      <c r="AQ30" s="830"/>
      <c r="AR30" s="830"/>
      <c r="AS30" s="830"/>
      <c r="AT30" s="830"/>
      <c r="AU30" s="830" t="s">
        <v>585</v>
      </c>
      <c r="AV30" s="830"/>
      <c r="AW30" s="830"/>
      <c r="AX30" s="830"/>
      <c r="AY30" s="830"/>
      <c r="AZ30" s="831" t="s">
        <v>585</v>
      </c>
      <c r="BA30" s="831"/>
      <c r="BB30" s="831"/>
      <c r="BC30" s="831"/>
      <c r="BD30" s="831"/>
      <c r="BE30" s="832"/>
      <c r="BF30" s="832"/>
      <c r="BG30" s="832"/>
      <c r="BH30" s="832"/>
      <c r="BI30" s="833"/>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x14ac:dyDescent="0.15">
      <c r="A31" s="242">
        <v>4</v>
      </c>
      <c r="B31" s="780" t="s">
        <v>416</v>
      </c>
      <c r="C31" s="781"/>
      <c r="D31" s="781"/>
      <c r="E31" s="781"/>
      <c r="F31" s="781"/>
      <c r="G31" s="781"/>
      <c r="H31" s="781"/>
      <c r="I31" s="781"/>
      <c r="J31" s="781"/>
      <c r="K31" s="781"/>
      <c r="L31" s="781"/>
      <c r="M31" s="781"/>
      <c r="N31" s="781"/>
      <c r="O31" s="781"/>
      <c r="P31" s="782"/>
      <c r="Q31" s="783">
        <v>279</v>
      </c>
      <c r="R31" s="784"/>
      <c r="S31" s="784"/>
      <c r="T31" s="784"/>
      <c r="U31" s="784"/>
      <c r="V31" s="784">
        <v>272</v>
      </c>
      <c r="W31" s="784"/>
      <c r="X31" s="784"/>
      <c r="Y31" s="784"/>
      <c r="Z31" s="784"/>
      <c r="AA31" s="784">
        <v>7</v>
      </c>
      <c r="AB31" s="784"/>
      <c r="AC31" s="784"/>
      <c r="AD31" s="784"/>
      <c r="AE31" s="785"/>
      <c r="AF31" s="786">
        <v>5</v>
      </c>
      <c r="AG31" s="787"/>
      <c r="AH31" s="787"/>
      <c r="AI31" s="787"/>
      <c r="AJ31" s="788"/>
      <c r="AK31" s="834">
        <v>151</v>
      </c>
      <c r="AL31" s="830"/>
      <c r="AM31" s="830"/>
      <c r="AN31" s="830"/>
      <c r="AO31" s="830"/>
      <c r="AP31" s="830">
        <v>2051</v>
      </c>
      <c r="AQ31" s="830"/>
      <c r="AR31" s="830"/>
      <c r="AS31" s="830"/>
      <c r="AT31" s="830"/>
      <c r="AU31" s="830">
        <v>1803</v>
      </c>
      <c r="AV31" s="830"/>
      <c r="AW31" s="830"/>
      <c r="AX31" s="830"/>
      <c r="AY31" s="830"/>
      <c r="AZ31" s="831" t="s">
        <v>585</v>
      </c>
      <c r="BA31" s="831"/>
      <c r="BB31" s="831"/>
      <c r="BC31" s="831"/>
      <c r="BD31" s="831"/>
      <c r="BE31" s="832" t="s">
        <v>417</v>
      </c>
      <c r="BF31" s="832"/>
      <c r="BG31" s="832"/>
      <c r="BH31" s="832"/>
      <c r="BI31" s="833"/>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x14ac:dyDescent="0.15">
      <c r="A32" s="242">
        <v>5</v>
      </c>
      <c r="B32" s="780" t="s">
        <v>418</v>
      </c>
      <c r="C32" s="781"/>
      <c r="D32" s="781"/>
      <c r="E32" s="781"/>
      <c r="F32" s="781"/>
      <c r="G32" s="781"/>
      <c r="H32" s="781"/>
      <c r="I32" s="781"/>
      <c r="J32" s="781"/>
      <c r="K32" s="781"/>
      <c r="L32" s="781"/>
      <c r="M32" s="781"/>
      <c r="N32" s="781"/>
      <c r="O32" s="781"/>
      <c r="P32" s="782"/>
      <c r="Q32" s="783">
        <v>49</v>
      </c>
      <c r="R32" s="784"/>
      <c r="S32" s="784"/>
      <c r="T32" s="784"/>
      <c r="U32" s="784"/>
      <c r="V32" s="784">
        <v>48</v>
      </c>
      <c r="W32" s="784"/>
      <c r="X32" s="784"/>
      <c r="Y32" s="784"/>
      <c r="Z32" s="784"/>
      <c r="AA32" s="784">
        <v>1</v>
      </c>
      <c r="AB32" s="784"/>
      <c r="AC32" s="784"/>
      <c r="AD32" s="784"/>
      <c r="AE32" s="785"/>
      <c r="AF32" s="786">
        <v>1</v>
      </c>
      <c r="AG32" s="787"/>
      <c r="AH32" s="787"/>
      <c r="AI32" s="787"/>
      <c r="AJ32" s="788"/>
      <c r="AK32" s="834">
        <v>38</v>
      </c>
      <c r="AL32" s="830"/>
      <c r="AM32" s="830"/>
      <c r="AN32" s="830"/>
      <c r="AO32" s="830"/>
      <c r="AP32" s="830">
        <v>114</v>
      </c>
      <c r="AQ32" s="830"/>
      <c r="AR32" s="830"/>
      <c r="AS32" s="830"/>
      <c r="AT32" s="830"/>
      <c r="AU32" s="830">
        <v>104</v>
      </c>
      <c r="AV32" s="830"/>
      <c r="AW32" s="830"/>
      <c r="AX32" s="830"/>
      <c r="AY32" s="830"/>
      <c r="AZ32" s="831" t="s">
        <v>585</v>
      </c>
      <c r="BA32" s="831"/>
      <c r="BB32" s="831"/>
      <c r="BC32" s="831"/>
      <c r="BD32" s="831"/>
      <c r="BE32" s="832" t="s">
        <v>419</v>
      </c>
      <c r="BF32" s="832"/>
      <c r="BG32" s="832"/>
      <c r="BH32" s="832"/>
      <c r="BI32" s="833"/>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x14ac:dyDescent="0.15">
      <c r="A33" s="242">
        <v>6</v>
      </c>
      <c r="B33" s="780"/>
      <c r="C33" s="781"/>
      <c r="D33" s="781"/>
      <c r="E33" s="781"/>
      <c r="F33" s="781"/>
      <c r="G33" s="781"/>
      <c r="H33" s="781"/>
      <c r="I33" s="781"/>
      <c r="J33" s="781"/>
      <c r="K33" s="781"/>
      <c r="L33" s="781"/>
      <c r="M33" s="781"/>
      <c r="N33" s="781"/>
      <c r="O33" s="781"/>
      <c r="P33" s="782"/>
      <c r="Q33" s="783"/>
      <c r="R33" s="784"/>
      <c r="S33" s="784"/>
      <c r="T33" s="784"/>
      <c r="U33" s="784"/>
      <c r="V33" s="784"/>
      <c r="W33" s="784"/>
      <c r="X33" s="784"/>
      <c r="Y33" s="784"/>
      <c r="Z33" s="784"/>
      <c r="AA33" s="784"/>
      <c r="AB33" s="784"/>
      <c r="AC33" s="784"/>
      <c r="AD33" s="784"/>
      <c r="AE33" s="785"/>
      <c r="AF33" s="786"/>
      <c r="AG33" s="787"/>
      <c r="AH33" s="787"/>
      <c r="AI33" s="787"/>
      <c r="AJ33" s="788"/>
      <c r="AK33" s="834"/>
      <c r="AL33" s="830"/>
      <c r="AM33" s="830"/>
      <c r="AN33" s="830"/>
      <c r="AO33" s="830"/>
      <c r="AP33" s="830"/>
      <c r="AQ33" s="830"/>
      <c r="AR33" s="830"/>
      <c r="AS33" s="830"/>
      <c r="AT33" s="830"/>
      <c r="AU33" s="830"/>
      <c r="AV33" s="830"/>
      <c r="AW33" s="830"/>
      <c r="AX33" s="830"/>
      <c r="AY33" s="830"/>
      <c r="AZ33" s="831"/>
      <c r="BA33" s="831"/>
      <c r="BB33" s="831"/>
      <c r="BC33" s="831"/>
      <c r="BD33" s="831"/>
      <c r="BE33" s="832"/>
      <c r="BF33" s="832"/>
      <c r="BG33" s="832"/>
      <c r="BH33" s="832"/>
      <c r="BI33" s="833"/>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x14ac:dyDescent="0.15">
      <c r="A34" s="242">
        <v>7</v>
      </c>
      <c r="B34" s="780"/>
      <c r="C34" s="781"/>
      <c r="D34" s="781"/>
      <c r="E34" s="781"/>
      <c r="F34" s="781"/>
      <c r="G34" s="781"/>
      <c r="H34" s="781"/>
      <c r="I34" s="781"/>
      <c r="J34" s="781"/>
      <c r="K34" s="781"/>
      <c r="L34" s="781"/>
      <c r="M34" s="781"/>
      <c r="N34" s="781"/>
      <c r="O34" s="781"/>
      <c r="P34" s="782"/>
      <c r="Q34" s="783"/>
      <c r="R34" s="784"/>
      <c r="S34" s="784"/>
      <c r="T34" s="784"/>
      <c r="U34" s="784"/>
      <c r="V34" s="784"/>
      <c r="W34" s="784"/>
      <c r="X34" s="784"/>
      <c r="Y34" s="784"/>
      <c r="Z34" s="784"/>
      <c r="AA34" s="784"/>
      <c r="AB34" s="784"/>
      <c r="AC34" s="784"/>
      <c r="AD34" s="784"/>
      <c r="AE34" s="785"/>
      <c r="AF34" s="786"/>
      <c r="AG34" s="787"/>
      <c r="AH34" s="787"/>
      <c r="AI34" s="787"/>
      <c r="AJ34" s="788"/>
      <c r="AK34" s="834"/>
      <c r="AL34" s="830"/>
      <c r="AM34" s="830"/>
      <c r="AN34" s="830"/>
      <c r="AO34" s="830"/>
      <c r="AP34" s="830"/>
      <c r="AQ34" s="830"/>
      <c r="AR34" s="830"/>
      <c r="AS34" s="830"/>
      <c r="AT34" s="830"/>
      <c r="AU34" s="830"/>
      <c r="AV34" s="830"/>
      <c r="AW34" s="830"/>
      <c r="AX34" s="830"/>
      <c r="AY34" s="830"/>
      <c r="AZ34" s="831"/>
      <c r="BA34" s="831"/>
      <c r="BB34" s="831"/>
      <c r="BC34" s="831"/>
      <c r="BD34" s="831"/>
      <c r="BE34" s="832"/>
      <c r="BF34" s="832"/>
      <c r="BG34" s="832"/>
      <c r="BH34" s="832"/>
      <c r="BI34" s="833"/>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x14ac:dyDescent="0.15">
      <c r="A35" s="242">
        <v>8</v>
      </c>
      <c r="B35" s="780"/>
      <c r="C35" s="781"/>
      <c r="D35" s="781"/>
      <c r="E35" s="781"/>
      <c r="F35" s="781"/>
      <c r="G35" s="781"/>
      <c r="H35" s="781"/>
      <c r="I35" s="781"/>
      <c r="J35" s="781"/>
      <c r="K35" s="781"/>
      <c r="L35" s="781"/>
      <c r="M35" s="781"/>
      <c r="N35" s="781"/>
      <c r="O35" s="781"/>
      <c r="P35" s="782"/>
      <c r="Q35" s="783"/>
      <c r="R35" s="784"/>
      <c r="S35" s="784"/>
      <c r="T35" s="784"/>
      <c r="U35" s="784"/>
      <c r="V35" s="784"/>
      <c r="W35" s="784"/>
      <c r="X35" s="784"/>
      <c r="Y35" s="784"/>
      <c r="Z35" s="784"/>
      <c r="AA35" s="784"/>
      <c r="AB35" s="784"/>
      <c r="AC35" s="784"/>
      <c r="AD35" s="784"/>
      <c r="AE35" s="785"/>
      <c r="AF35" s="786"/>
      <c r="AG35" s="787"/>
      <c r="AH35" s="787"/>
      <c r="AI35" s="787"/>
      <c r="AJ35" s="788"/>
      <c r="AK35" s="834"/>
      <c r="AL35" s="830"/>
      <c r="AM35" s="830"/>
      <c r="AN35" s="830"/>
      <c r="AO35" s="830"/>
      <c r="AP35" s="830"/>
      <c r="AQ35" s="830"/>
      <c r="AR35" s="830"/>
      <c r="AS35" s="830"/>
      <c r="AT35" s="830"/>
      <c r="AU35" s="830"/>
      <c r="AV35" s="830"/>
      <c r="AW35" s="830"/>
      <c r="AX35" s="830"/>
      <c r="AY35" s="830"/>
      <c r="AZ35" s="831"/>
      <c r="BA35" s="831"/>
      <c r="BB35" s="831"/>
      <c r="BC35" s="831"/>
      <c r="BD35" s="831"/>
      <c r="BE35" s="832"/>
      <c r="BF35" s="832"/>
      <c r="BG35" s="832"/>
      <c r="BH35" s="832"/>
      <c r="BI35" s="833"/>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x14ac:dyDescent="0.15">
      <c r="A36" s="242">
        <v>9</v>
      </c>
      <c r="B36" s="780"/>
      <c r="C36" s="781"/>
      <c r="D36" s="781"/>
      <c r="E36" s="781"/>
      <c r="F36" s="781"/>
      <c r="G36" s="781"/>
      <c r="H36" s="781"/>
      <c r="I36" s="781"/>
      <c r="J36" s="781"/>
      <c r="K36" s="781"/>
      <c r="L36" s="781"/>
      <c r="M36" s="781"/>
      <c r="N36" s="781"/>
      <c r="O36" s="781"/>
      <c r="P36" s="782"/>
      <c r="Q36" s="783"/>
      <c r="R36" s="784"/>
      <c r="S36" s="784"/>
      <c r="T36" s="784"/>
      <c r="U36" s="784"/>
      <c r="V36" s="784"/>
      <c r="W36" s="784"/>
      <c r="X36" s="784"/>
      <c r="Y36" s="784"/>
      <c r="Z36" s="784"/>
      <c r="AA36" s="784"/>
      <c r="AB36" s="784"/>
      <c r="AC36" s="784"/>
      <c r="AD36" s="784"/>
      <c r="AE36" s="785"/>
      <c r="AF36" s="786"/>
      <c r="AG36" s="787"/>
      <c r="AH36" s="787"/>
      <c r="AI36" s="787"/>
      <c r="AJ36" s="788"/>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x14ac:dyDescent="0.15">
      <c r="A37" s="242">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x14ac:dyDescent="0.15">
      <c r="A38" s="242">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x14ac:dyDescent="0.15">
      <c r="A39" s="242">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x14ac:dyDescent="0.15">
      <c r="A40" s="238">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x14ac:dyDescent="0.15">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x14ac:dyDescent="0.15">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x14ac:dyDescent="0.15">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x14ac:dyDescent="0.15">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x14ac:dyDescent="0.15">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x14ac:dyDescent="0.15">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x14ac:dyDescent="0.15">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x14ac:dyDescent="0.15">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x14ac:dyDescent="0.15">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x14ac:dyDescent="0.15">
      <c r="A50" s="238">
        <v>23</v>
      </c>
      <c r="B50" s="780"/>
      <c r="C50" s="781"/>
      <c r="D50" s="781"/>
      <c r="E50" s="781"/>
      <c r="F50" s="781"/>
      <c r="G50" s="781"/>
      <c r="H50" s="781"/>
      <c r="I50" s="781"/>
      <c r="J50" s="781"/>
      <c r="K50" s="781"/>
      <c r="L50" s="781"/>
      <c r="M50" s="781"/>
      <c r="N50" s="781"/>
      <c r="O50" s="781"/>
      <c r="P50" s="782"/>
      <c r="Q50" s="835"/>
      <c r="R50" s="836"/>
      <c r="S50" s="836"/>
      <c r="T50" s="836"/>
      <c r="U50" s="836"/>
      <c r="V50" s="836"/>
      <c r="W50" s="836"/>
      <c r="X50" s="836"/>
      <c r="Y50" s="836"/>
      <c r="Z50" s="836"/>
      <c r="AA50" s="836"/>
      <c r="AB50" s="836"/>
      <c r="AC50" s="836"/>
      <c r="AD50" s="836"/>
      <c r="AE50" s="837"/>
      <c r="AF50" s="786"/>
      <c r="AG50" s="787"/>
      <c r="AH50" s="787"/>
      <c r="AI50" s="787"/>
      <c r="AJ50" s="788"/>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x14ac:dyDescent="0.15">
      <c r="A51" s="238">
        <v>24</v>
      </c>
      <c r="B51" s="780"/>
      <c r="C51" s="781"/>
      <c r="D51" s="781"/>
      <c r="E51" s="781"/>
      <c r="F51" s="781"/>
      <c r="G51" s="781"/>
      <c r="H51" s="781"/>
      <c r="I51" s="781"/>
      <c r="J51" s="781"/>
      <c r="K51" s="781"/>
      <c r="L51" s="781"/>
      <c r="M51" s="781"/>
      <c r="N51" s="781"/>
      <c r="O51" s="781"/>
      <c r="P51" s="782"/>
      <c r="Q51" s="835"/>
      <c r="R51" s="836"/>
      <c r="S51" s="836"/>
      <c r="T51" s="836"/>
      <c r="U51" s="836"/>
      <c r="V51" s="836"/>
      <c r="W51" s="836"/>
      <c r="X51" s="836"/>
      <c r="Y51" s="836"/>
      <c r="Z51" s="836"/>
      <c r="AA51" s="836"/>
      <c r="AB51" s="836"/>
      <c r="AC51" s="836"/>
      <c r="AD51" s="836"/>
      <c r="AE51" s="837"/>
      <c r="AF51" s="786"/>
      <c r="AG51" s="787"/>
      <c r="AH51" s="787"/>
      <c r="AI51" s="787"/>
      <c r="AJ51" s="788"/>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x14ac:dyDescent="0.15">
      <c r="A52" s="238">
        <v>25</v>
      </c>
      <c r="B52" s="780"/>
      <c r="C52" s="781"/>
      <c r="D52" s="781"/>
      <c r="E52" s="781"/>
      <c r="F52" s="781"/>
      <c r="G52" s="781"/>
      <c r="H52" s="781"/>
      <c r="I52" s="781"/>
      <c r="J52" s="781"/>
      <c r="K52" s="781"/>
      <c r="L52" s="781"/>
      <c r="M52" s="781"/>
      <c r="N52" s="781"/>
      <c r="O52" s="781"/>
      <c r="P52" s="782"/>
      <c r="Q52" s="835"/>
      <c r="R52" s="836"/>
      <c r="S52" s="836"/>
      <c r="T52" s="836"/>
      <c r="U52" s="836"/>
      <c r="V52" s="836"/>
      <c r="W52" s="836"/>
      <c r="X52" s="836"/>
      <c r="Y52" s="836"/>
      <c r="Z52" s="836"/>
      <c r="AA52" s="836"/>
      <c r="AB52" s="836"/>
      <c r="AC52" s="836"/>
      <c r="AD52" s="836"/>
      <c r="AE52" s="837"/>
      <c r="AF52" s="786"/>
      <c r="AG52" s="787"/>
      <c r="AH52" s="787"/>
      <c r="AI52" s="787"/>
      <c r="AJ52" s="788"/>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x14ac:dyDescent="0.15">
      <c r="A53" s="238">
        <v>26</v>
      </c>
      <c r="B53" s="780"/>
      <c r="C53" s="781"/>
      <c r="D53" s="781"/>
      <c r="E53" s="781"/>
      <c r="F53" s="781"/>
      <c r="G53" s="781"/>
      <c r="H53" s="781"/>
      <c r="I53" s="781"/>
      <c r="J53" s="781"/>
      <c r="K53" s="781"/>
      <c r="L53" s="781"/>
      <c r="M53" s="781"/>
      <c r="N53" s="781"/>
      <c r="O53" s="781"/>
      <c r="P53" s="782"/>
      <c r="Q53" s="835"/>
      <c r="R53" s="836"/>
      <c r="S53" s="836"/>
      <c r="T53" s="836"/>
      <c r="U53" s="836"/>
      <c r="V53" s="836"/>
      <c r="W53" s="836"/>
      <c r="X53" s="836"/>
      <c r="Y53" s="836"/>
      <c r="Z53" s="836"/>
      <c r="AA53" s="836"/>
      <c r="AB53" s="836"/>
      <c r="AC53" s="836"/>
      <c r="AD53" s="836"/>
      <c r="AE53" s="837"/>
      <c r="AF53" s="786"/>
      <c r="AG53" s="787"/>
      <c r="AH53" s="787"/>
      <c r="AI53" s="787"/>
      <c r="AJ53" s="788"/>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x14ac:dyDescent="0.15">
      <c r="A54" s="238">
        <v>27</v>
      </c>
      <c r="B54" s="780"/>
      <c r="C54" s="781"/>
      <c r="D54" s="781"/>
      <c r="E54" s="781"/>
      <c r="F54" s="781"/>
      <c r="G54" s="781"/>
      <c r="H54" s="781"/>
      <c r="I54" s="781"/>
      <c r="J54" s="781"/>
      <c r="K54" s="781"/>
      <c r="L54" s="781"/>
      <c r="M54" s="781"/>
      <c r="N54" s="781"/>
      <c r="O54" s="781"/>
      <c r="P54" s="782"/>
      <c r="Q54" s="835"/>
      <c r="R54" s="836"/>
      <c r="S54" s="836"/>
      <c r="T54" s="836"/>
      <c r="U54" s="836"/>
      <c r="V54" s="836"/>
      <c r="W54" s="836"/>
      <c r="X54" s="836"/>
      <c r="Y54" s="836"/>
      <c r="Z54" s="836"/>
      <c r="AA54" s="836"/>
      <c r="AB54" s="836"/>
      <c r="AC54" s="836"/>
      <c r="AD54" s="836"/>
      <c r="AE54" s="837"/>
      <c r="AF54" s="786"/>
      <c r="AG54" s="787"/>
      <c r="AH54" s="787"/>
      <c r="AI54" s="787"/>
      <c r="AJ54" s="788"/>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x14ac:dyDescent="0.15">
      <c r="A55" s="238">
        <v>28</v>
      </c>
      <c r="B55" s="780"/>
      <c r="C55" s="781"/>
      <c r="D55" s="781"/>
      <c r="E55" s="781"/>
      <c r="F55" s="781"/>
      <c r="G55" s="781"/>
      <c r="H55" s="781"/>
      <c r="I55" s="781"/>
      <c r="J55" s="781"/>
      <c r="K55" s="781"/>
      <c r="L55" s="781"/>
      <c r="M55" s="781"/>
      <c r="N55" s="781"/>
      <c r="O55" s="781"/>
      <c r="P55" s="782"/>
      <c r="Q55" s="835"/>
      <c r="R55" s="836"/>
      <c r="S55" s="836"/>
      <c r="T55" s="836"/>
      <c r="U55" s="836"/>
      <c r="V55" s="836"/>
      <c r="W55" s="836"/>
      <c r="X55" s="836"/>
      <c r="Y55" s="836"/>
      <c r="Z55" s="836"/>
      <c r="AA55" s="836"/>
      <c r="AB55" s="836"/>
      <c r="AC55" s="836"/>
      <c r="AD55" s="836"/>
      <c r="AE55" s="837"/>
      <c r="AF55" s="786"/>
      <c r="AG55" s="787"/>
      <c r="AH55" s="787"/>
      <c r="AI55" s="787"/>
      <c r="AJ55" s="788"/>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x14ac:dyDescent="0.15">
      <c r="A56" s="238">
        <v>29</v>
      </c>
      <c r="B56" s="780"/>
      <c r="C56" s="781"/>
      <c r="D56" s="781"/>
      <c r="E56" s="781"/>
      <c r="F56" s="781"/>
      <c r="G56" s="781"/>
      <c r="H56" s="781"/>
      <c r="I56" s="781"/>
      <c r="J56" s="781"/>
      <c r="K56" s="781"/>
      <c r="L56" s="781"/>
      <c r="M56" s="781"/>
      <c r="N56" s="781"/>
      <c r="O56" s="781"/>
      <c r="P56" s="782"/>
      <c r="Q56" s="835"/>
      <c r="R56" s="836"/>
      <c r="S56" s="836"/>
      <c r="T56" s="836"/>
      <c r="U56" s="836"/>
      <c r="V56" s="836"/>
      <c r="W56" s="836"/>
      <c r="X56" s="836"/>
      <c r="Y56" s="836"/>
      <c r="Z56" s="836"/>
      <c r="AA56" s="836"/>
      <c r="AB56" s="836"/>
      <c r="AC56" s="836"/>
      <c r="AD56" s="836"/>
      <c r="AE56" s="837"/>
      <c r="AF56" s="786"/>
      <c r="AG56" s="787"/>
      <c r="AH56" s="787"/>
      <c r="AI56" s="787"/>
      <c r="AJ56" s="788"/>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x14ac:dyDescent="0.15">
      <c r="A57" s="238">
        <v>30</v>
      </c>
      <c r="B57" s="780"/>
      <c r="C57" s="781"/>
      <c r="D57" s="781"/>
      <c r="E57" s="781"/>
      <c r="F57" s="781"/>
      <c r="G57" s="781"/>
      <c r="H57" s="781"/>
      <c r="I57" s="781"/>
      <c r="J57" s="781"/>
      <c r="K57" s="781"/>
      <c r="L57" s="781"/>
      <c r="M57" s="781"/>
      <c r="N57" s="781"/>
      <c r="O57" s="781"/>
      <c r="P57" s="782"/>
      <c r="Q57" s="835"/>
      <c r="R57" s="836"/>
      <c r="S57" s="836"/>
      <c r="T57" s="836"/>
      <c r="U57" s="836"/>
      <c r="V57" s="836"/>
      <c r="W57" s="836"/>
      <c r="X57" s="836"/>
      <c r="Y57" s="836"/>
      <c r="Z57" s="836"/>
      <c r="AA57" s="836"/>
      <c r="AB57" s="836"/>
      <c r="AC57" s="836"/>
      <c r="AD57" s="836"/>
      <c r="AE57" s="837"/>
      <c r="AF57" s="786"/>
      <c r="AG57" s="787"/>
      <c r="AH57" s="787"/>
      <c r="AI57" s="787"/>
      <c r="AJ57" s="788"/>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x14ac:dyDescent="0.15">
      <c r="A58" s="238">
        <v>31</v>
      </c>
      <c r="B58" s="780"/>
      <c r="C58" s="781"/>
      <c r="D58" s="781"/>
      <c r="E58" s="781"/>
      <c r="F58" s="781"/>
      <c r="G58" s="781"/>
      <c r="H58" s="781"/>
      <c r="I58" s="781"/>
      <c r="J58" s="781"/>
      <c r="K58" s="781"/>
      <c r="L58" s="781"/>
      <c r="M58" s="781"/>
      <c r="N58" s="781"/>
      <c r="O58" s="781"/>
      <c r="P58" s="782"/>
      <c r="Q58" s="835"/>
      <c r="R58" s="836"/>
      <c r="S58" s="836"/>
      <c r="T58" s="836"/>
      <c r="U58" s="836"/>
      <c r="V58" s="836"/>
      <c r="W58" s="836"/>
      <c r="X58" s="836"/>
      <c r="Y58" s="836"/>
      <c r="Z58" s="836"/>
      <c r="AA58" s="836"/>
      <c r="AB58" s="836"/>
      <c r="AC58" s="836"/>
      <c r="AD58" s="836"/>
      <c r="AE58" s="837"/>
      <c r="AF58" s="786"/>
      <c r="AG58" s="787"/>
      <c r="AH58" s="787"/>
      <c r="AI58" s="787"/>
      <c r="AJ58" s="788"/>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x14ac:dyDescent="0.15">
      <c r="A59" s="238">
        <v>32</v>
      </c>
      <c r="B59" s="780"/>
      <c r="C59" s="781"/>
      <c r="D59" s="781"/>
      <c r="E59" s="781"/>
      <c r="F59" s="781"/>
      <c r="G59" s="781"/>
      <c r="H59" s="781"/>
      <c r="I59" s="781"/>
      <c r="J59" s="781"/>
      <c r="K59" s="781"/>
      <c r="L59" s="781"/>
      <c r="M59" s="781"/>
      <c r="N59" s="781"/>
      <c r="O59" s="781"/>
      <c r="P59" s="782"/>
      <c r="Q59" s="835"/>
      <c r="R59" s="836"/>
      <c r="S59" s="836"/>
      <c r="T59" s="836"/>
      <c r="U59" s="836"/>
      <c r="V59" s="836"/>
      <c r="W59" s="836"/>
      <c r="X59" s="836"/>
      <c r="Y59" s="836"/>
      <c r="Z59" s="836"/>
      <c r="AA59" s="836"/>
      <c r="AB59" s="836"/>
      <c r="AC59" s="836"/>
      <c r="AD59" s="836"/>
      <c r="AE59" s="837"/>
      <c r="AF59" s="786"/>
      <c r="AG59" s="787"/>
      <c r="AH59" s="787"/>
      <c r="AI59" s="787"/>
      <c r="AJ59" s="788"/>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x14ac:dyDescent="0.15">
      <c r="A60" s="238">
        <v>33</v>
      </c>
      <c r="B60" s="780"/>
      <c r="C60" s="781"/>
      <c r="D60" s="781"/>
      <c r="E60" s="781"/>
      <c r="F60" s="781"/>
      <c r="G60" s="781"/>
      <c r="H60" s="781"/>
      <c r="I60" s="781"/>
      <c r="J60" s="781"/>
      <c r="K60" s="781"/>
      <c r="L60" s="781"/>
      <c r="M60" s="781"/>
      <c r="N60" s="781"/>
      <c r="O60" s="781"/>
      <c r="P60" s="782"/>
      <c r="Q60" s="835"/>
      <c r="R60" s="836"/>
      <c r="S60" s="836"/>
      <c r="T60" s="836"/>
      <c r="U60" s="836"/>
      <c r="V60" s="836"/>
      <c r="W60" s="836"/>
      <c r="X60" s="836"/>
      <c r="Y60" s="836"/>
      <c r="Z60" s="836"/>
      <c r="AA60" s="836"/>
      <c r="AB60" s="836"/>
      <c r="AC60" s="836"/>
      <c r="AD60" s="836"/>
      <c r="AE60" s="837"/>
      <c r="AF60" s="786"/>
      <c r="AG60" s="787"/>
      <c r="AH60" s="787"/>
      <c r="AI60" s="787"/>
      <c r="AJ60" s="788"/>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x14ac:dyDescent="0.2">
      <c r="A61" s="238">
        <v>34</v>
      </c>
      <c r="B61" s="780"/>
      <c r="C61" s="781"/>
      <c r="D61" s="781"/>
      <c r="E61" s="781"/>
      <c r="F61" s="781"/>
      <c r="G61" s="781"/>
      <c r="H61" s="781"/>
      <c r="I61" s="781"/>
      <c r="J61" s="781"/>
      <c r="K61" s="781"/>
      <c r="L61" s="781"/>
      <c r="M61" s="781"/>
      <c r="N61" s="781"/>
      <c r="O61" s="781"/>
      <c r="P61" s="782"/>
      <c r="Q61" s="835"/>
      <c r="R61" s="836"/>
      <c r="S61" s="836"/>
      <c r="T61" s="836"/>
      <c r="U61" s="836"/>
      <c r="V61" s="836"/>
      <c r="W61" s="836"/>
      <c r="X61" s="836"/>
      <c r="Y61" s="836"/>
      <c r="Z61" s="836"/>
      <c r="AA61" s="836"/>
      <c r="AB61" s="836"/>
      <c r="AC61" s="836"/>
      <c r="AD61" s="836"/>
      <c r="AE61" s="837"/>
      <c r="AF61" s="786"/>
      <c r="AG61" s="787"/>
      <c r="AH61" s="787"/>
      <c r="AI61" s="787"/>
      <c r="AJ61" s="788"/>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x14ac:dyDescent="0.15">
      <c r="A62" s="238">
        <v>35</v>
      </c>
      <c r="B62" s="780"/>
      <c r="C62" s="781"/>
      <c r="D62" s="781"/>
      <c r="E62" s="781"/>
      <c r="F62" s="781"/>
      <c r="G62" s="781"/>
      <c r="H62" s="781"/>
      <c r="I62" s="781"/>
      <c r="J62" s="781"/>
      <c r="K62" s="781"/>
      <c r="L62" s="781"/>
      <c r="M62" s="781"/>
      <c r="N62" s="781"/>
      <c r="O62" s="781"/>
      <c r="P62" s="782"/>
      <c r="Q62" s="835"/>
      <c r="R62" s="836"/>
      <c r="S62" s="836"/>
      <c r="T62" s="836"/>
      <c r="U62" s="836"/>
      <c r="V62" s="836"/>
      <c r="W62" s="836"/>
      <c r="X62" s="836"/>
      <c r="Y62" s="836"/>
      <c r="Z62" s="836"/>
      <c r="AA62" s="836"/>
      <c r="AB62" s="836"/>
      <c r="AC62" s="836"/>
      <c r="AD62" s="836"/>
      <c r="AE62" s="837"/>
      <c r="AF62" s="786"/>
      <c r="AG62" s="787"/>
      <c r="AH62" s="787"/>
      <c r="AI62" s="787"/>
      <c r="AJ62" s="788"/>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420</v>
      </c>
      <c r="BK62" s="806"/>
      <c r="BL62" s="806"/>
      <c r="BM62" s="806"/>
      <c r="BN62" s="807"/>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x14ac:dyDescent="0.2">
      <c r="A63" s="240" t="s">
        <v>400</v>
      </c>
      <c r="B63" s="789" t="s">
        <v>421</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124</v>
      </c>
      <c r="AG63" s="844"/>
      <c r="AH63" s="844"/>
      <c r="AI63" s="844"/>
      <c r="AJ63" s="845"/>
      <c r="AK63" s="846"/>
      <c r="AL63" s="841"/>
      <c r="AM63" s="841"/>
      <c r="AN63" s="841"/>
      <c r="AO63" s="841"/>
      <c r="AP63" s="844">
        <v>2165</v>
      </c>
      <c r="AQ63" s="844"/>
      <c r="AR63" s="844"/>
      <c r="AS63" s="844"/>
      <c r="AT63" s="844"/>
      <c r="AU63" s="844">
        <v>1907</v>
      </c>
      <c r="AV63" s="844"/>
      <c r="AW63" s="844"/>
      <c r="AX63" s="844"/>
      <c r="AY63" s="844"/>
      <c r="AZ63" s="848"/>
      <c r="BA63" s="848"/>
      <c r="BB63" s="848"/>
      <c r="BC63" s="848"/>
      <c r="BD63" s="848"/>
      <c r="BE63" s="849"/>
      <c r="BF63" s="849"/>
      <c r="BG63" s="849"/>
      <c r="BH63" s="849"/>
      <c r="BI63" s="850"/>
      <c r="BJ63" s="851" t="s">
        <v>142</v>
      </c>
      <c r="BK63" s="852"/>
      <c r="BL63" s="852"/>
      <c r="BM63" s="852"/>
      <c r="BN63" s="853"/>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x14ac:dyDescent="0.2">
      <c r="A65" s="232" t="s">
        <v>422</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x14ac:dyDescent="0.15">
      <c r="A66" s="727" t="s">
        <v>423</v>
      </c>
      <c r="B66" s="728"/>
      <c r="C66" s="728"/>
      <c r="D66" s="728"/>
      <c r="E66" s="728"/>
      <c r="F66" s="728"/>
      <c r="G66" s="728"/>
      <c r="H66" s="728"/>
      <c r="I66" s="728"/>
      <c r="J66" s="728"/>
      <c r="K66" s="728"/>
      <c r="L66" s="728"/>
      <c r="M66" s="728"/>
      <c r="N66" s="728"/>
      <c r="O66" s="728"/>
      <c r="P66" s="729"/>
      <c r="Q66" s="733" t="s">
        <v>405</v>
      </c>
      <c r="R66" s="734"/>
      <c r="S66" s="734"/>
      <c r="T66" s="734"/>
      <c r="U66" s="735"/>
      <c r="V66" s="733" t="s">
        <v>424</v>
      </c>
      <c r="W66" s="734"/>
      <c r="X66" s="734"/>
      <c r="Y66" s="734"/>
      <c r="Z66" s="735"/>
      <c r="AA66" s="733" t="s">
        <v>425</v>
      </c>
      <c r="AB66" s="734"/>
      <c r="AC66" s="734"/>
      <c r="AD66" s="734"/>
      <c r="AE66" s="735"/>
      <c r="AF66" s="854" t="s">
        <v>426</v>
      </c>
      <c r="AG66" s="815"/>
      <c r="AH66" s="815"/>
      <c r="AI66" s="815"/>
      <c r="AJ66" s="855"/>
      <c r="AK66" s="733" t="s">
        <v>427</v>
      </c>
      <c r="AL66" s="728"/>
      <c r="AM66" s="728"/>
      <c r="AN66" s="728"/>
      <c r="AO66" s="729"/>
      <c r="AP66" s="733" t="s">
        <v>428</v>
      </c>
      <c r="AQ66" s="734"/>
      <c r="AR66" s="734"/>
      <c r="AS66" s="734"/>
      <c r="AT66" s="735"/>
      <c r="AU66" s="733" t="s">
        <v>429</v>
      </c>
      <c r="AV66" s="734"/>
      <c r="AW66" s="734"/>
      <c r="AX66" s="734"/>
      <c r="AY66" s="735"/>
      <c r="AZ66" s="733" t="s">
        <v>388</v>
      </c>
      <c r="BA66" s="734"/>
      <c r="BB66" s="734"/>
      <c r="BC66" s="734"/>
      <c r="BD66" s="740"/>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6"/>
      <c r="AG67" s="818"/>
      <c r="AH67" s="818"/>
      <c r="AI67" s="818"/>
      <c r="AJ67" s="857"/>
      <c r="AK67" s="858"/>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15">
      <c r="A68" s="236">
        <v>1</v>
      </c>
      <c r="B68" s="869" t="s">
        <v>586</v>
      </c>
      <c r="C68" s="870"/>
      <c r="D68" s="870"/>
      <c r="E68" s="870"/>
      <c r="F68" s="870"/>
      <c r="G68" s="870"/>
      <c r="H68" s="870"/>
      <c r="I68" s="870"/>
      <c r="J68" s="870"/>
      <c r="K68" s="870"/>
      <c r="L68" s="870"/>
      <c r="M68" s="870"/>
      <c r="N68" s="870"/>
      <c r="O68" s="870"/>
      <c r="P68" s="871"/>
      <c r="Q68" s="872">
        <v>8394</v>
      </c>
      <c r="R68" s="866"/>
      <c r="S68" s="866"/>
      <c r="T68" s="866"/>
      <c r="U68" s="866"/>
      <c r="V68" s="866">
        <v>7886</v>
      </c>
      <c r="W68" s="866"/>
      <c r="X68" s="866"/>
      <c r="Y68" s="866"/>
      <c r="Z68" s="866"/>
      <c r="AA68" s="866">
        <v>508</v>
      </c>
      <c r="AB68" s="866"/>
      <c r="AC68" s="866"/>
      <c r="AD68" s="866"/>
      <c r="AE68" s="866"/>
      <c r="AF68" s="866">
        <v>6116</v>
      </c>
      <c r="AG68" s="866"/>
      <c r="AH68" s="866"/>
      <c r="AI68" s="866"/>
      <c r="AJ68" s="866"/>
      <c r="AK68" s="866">
        <v>63</v>
      </c>
      <c r="AL68" s="866"/>
      <c r="AM68" s="866"/>
      <c r="AN68" s="866"/>
      <c r="AO68" s="866"/>
      <c r="AP68" s="866">
        <v>10661</v>
      </c>
      <c r="AQ68" s="866"/>
      <c r="AR68" s="866"/>
      <c r="AS68" s="866"/>
      <c r="AT68" s="866"/>
      <c r="AU68" s="866" t="s">
        <v>522</v>
      </c>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x14ac:dyDescent="0.15">
      <c r="A69" s="238">
        <v>2</v>
      </c>
      <c r="B69" s="873" t="s">
        <v>587</v>
      </c>
      <c r="C69" s="874"/>
      <c r="D69" s="874"/>
      <c r="E69" s="874"/>
      <c r="F69" s="874"/>
      <c r="G69" s="874"/>
      <c r="H69" s="874"/>
      <c r="I69" s="874"/>
      <c r="J69" s="874"/>
      <c r="K69" s="874"/>
      <c r="L69" s="874"/>
      <c r="M69" s="874"/>
      <c r="N69" s="874"/>
      <c r="O69" s="874"/>
      <c r="P69" s="875"/>
      <c r="Q69" s="876">
        <v>7555</v>
      </c>
      <c r="R69" s="830"/>
      <c r="S69" s="830"/>
      <c r="T69" s="830"/>
      <c r="U69" s="830"/>
      <c r="V69" s="830">
        <v>7271</v>
      </c>
      <c r="W69" s="830"/>
      <c r="X69" s="830"/>
      <c r="Y69" s="830"/>
      <c r="Z69" s="830"/>
      <c r="AA69" s="830">
        <v>284</v>
      </c>
      <c r="AB69" s="830"/>
      <c r="AC69" s="830"/>
      <c r="AD69" s="830"/>
      <c r="AE69" s="830"/>
      <c r="AF69" s="830">
        <v>259</v>
      </c>
      <c r="AG69" s="830"/>
      <c r="AH69" s="830"/>
      <c r="AI69" s="830"/>
      <c r="AJ69" s="830"/>
      <c r="AK69" s="830" t="s">
        <v>585</v>
      </c>
      <c r="AL69" s="830"/>
      <c r="AM69" s="830"/>
      <c r="AN69" s="830"/>
      <c r="AO69" s="830"/>
      <c r="AP69" s="830">
        <v>5203</v>
      </c>
      <c r="AQ69" s="830"/>
      <c r="AR69" s="830"/>
      <c r="AS69" s="830"/>
      <c r="AT69" s="830"/>
      <c r="AU69" s="830">
        <v>252</v>
      </c>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x14ac:dyDescent="0.15">
      <c r="A70" s="238">
        <v>3</v>
      </c>
      <c r="B70" s="873" t="s">
        <v>588</v>
      </c>
      <c r="C70" s="874"/>
      <c r="D70" s="874"/>
      <c r="E70" s="874"/>
      <c r="F70" s="874"/>
      <c r="G70" s="874"/>
      <c r="H70" s="874"/>
      <c r="I70" s="874"/>
      <c r="J70" s="874"/>
      <c r="K70" s="874"/>
      <c r="L70" s="874"/>
      <c r="M70" s="874"/>
      <c r="N70" s="874"/>
      <c r="O70" s="874"/>
      <c r="P70" s="875"/>
      <c r="Q70" s="876">
        <v>149</v>
      </c>
      <c r="R70" s="830"/>
      <c r="S70" s="830"/>
      <c r="T70" s="830"/>
      <c r="U70" s="830"/>
      <c r="V70" s="830">
        <v>138</v>
      </c>
      <c r="W70" s="830"/>
      <c r="X70" s="830"/>
      <c r="Y70" s="830"/>
      <c r="Z70" s="830"/>
      <c r="AA70" s="830">
        <v>10</v>
      </c>
      <c r="AB70" s="830"/>
      <c r="AC70" s="830"/>
      <c r="AD70" s="830"/>
      <c r="AE70" s="830"/>
      <c r="AF70" s="830">
        <v>10</v>
      </c>
      <c r="AG70" s="830"/>
      <c r="AH70" s="830"/>
      <c r="AI70" s="830"/>
      <c r="AJ70" s="830"/>
      <c r="AK70" s="830">
        <v>5</v>
      </c>
      <c r="AL70" s="830"/>
      <c r="AM70" s="830"/>
      <c r="AN70" s="830"/>
      <c r="AO70" s="830"/>
      <c r="AP70" s="830" t="s">
        <v>522</v>
      </c>
      <c r="AQ70" s="830"/>
      <c r="AR70" s="830"/>
      <c r="AS70" s="830"/>
      <c r="AT70" s="830"/>
      <c r="AU70" s="830" t="s">
        <v>522</v>
      </c>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x14ac:dyDescent="0.15">
      <c r="A71" s="238">
        <v>4</v>
      </c>
      <c r="B71" s="873" t="s">
        <v>589</v>
      </c>
      <c r="C71" s="874"/>
      <c r="D71" s="874"/>
      <c r="E71" s="874"/>
      <c r="F71" s="874"/>
      <c r="G71" s="874"/>
      <c r="H71" s="874"/>
      <c r="I71" s="874"/>
      <c r="J71" s="874"/>
      <c r="K71" s="874"/>
      <c r="L71" s="874"/>
      <c r="M71" s="874"/>
      <c r="N71" s="874"/>
      <c r="O71" s="874"/>
      <c r="P71" s="875"/>
      <c r="Q71" s="876">
        <v>7101</v>
      </c>
      <c r="R71" s="830"/>
      <c r="S71" s="830"/>
      <c r="T71" s="830"/>
      <c r="U71" s="830"/>
      <c r="V71" s="830">
        <v>6737</v>
      </c>
      <c r="W71" s="830"/>
      <c r="X71" s="830"/>
      <c r="Y71" s="830"/>
      <c r="Z71" s="830"/>
      <c r="AA71" s="830">
        <v>364</v>
      </c>
      <c r="AB71" s="830"/>
      <c r="AC71" s="830"/>
      <c r="AD71" s="830"/>
      <c r="AE71" s="830"/>
      <c r="AF71" s="830">
        <v>364</v>
      </c>
      <c r="AG71" s="830"/>
      <c r="AH71" s="830"/>
      <c r="AI71" s="830"/>
      <c r="AJ71" s="830"/>
      <c r="AK71" s="830" t="s">
        <v>585</v>
      </c>
      <c r="AL71" s="830"/>
      <c r="AM71" s="830"/>
      <c r="AN71" s="830"/>
      <c r="AO71" s="830"/>
      <c r="AP71" s="830" t="s">
        <v>522</v>
      </c>
      <c r="AQ71" s="830"/>
      <c r="AR71" s="830"/>
      <c r="AS71" s="830"/>
      <c r="AT71" s="830"/>
      <c r="AU71" s="830" t="s">
        <v>522</v>
      </c>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x14ac:dyDescent="0.15">
      <c r="A72" s="238">
        <v>5</v>
      </c>
      <c r="B72" s="873" t="s">
        <v>590</v>
      </c>
      <c r="C72" s="874"/>
      <c r="D72" s="874"/>
      <c r="E72" s="874"/>
      <c r="F72" s="874"/>
      <c r="G72" s="874"/>
      <c r="H72" s="874"/>
      <c r="I72" s="874"/>
      <c r="J72" s="874"/>
      <c r="K72" s="874"/>
      <c r="L72" s="874"/>
      <c r="M72" s="874"/>
      <c r="N72" s="874"/>
      <c r="O72" s="874"/>
      <c r="P72" s="875"/>
      <c r="Q72" s="876">
        <v>818</v>
      </c>
      <c r="R72" s="830"/>
      <c r="S72" s="830"/>
      <c r="T72" s="830"/>
      <c r="U72" s="830"/>
      <c r="V72" s="830">
        <v>803</v>
      </c>
      <c r="W72" s="830"/>
      <c r="X72" s="830"/>
      <c r="Y72" s="830"/>
      <c r="Z72" s="830"/>
      <c r="AA72" s="830">
        <v>16</v>
      </c>
      <c r="AB72" s="830"/>
      <c r="AC72" s="830"/>
      <c r="AD72" s="830"/>
      <c r="AE72" s="830"/>
      <c r="AF72" s="830">
        <v>16</v>
      </c>
      <c r="AG72" s="830"/>
      <c r="AH72" s="830"/>
      <c r="AI72" s="830"/>
      <c r="AJ72" s="830"/>
      <c r="AK72" s="830">
        <v>32</v>
      </c>
      <c r="AL72" s="830"/>
      <c r="AM72" s="830"/>
      <c r="AN72" s="830"/>
      <c r="AO72" s="830"/>
      <c r="AP72" s="830" t="s">
        <v>522</v>
      </c>
      <c r="AQ72" s="830"/>
      <c r="AR72" s="830"/>
      <c r="AS72" s="830"/>
      <c r="AT72" s="830"/>
      <c r="AU72" s="830" t="s">
        <v>522</v>
      </c>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15">
      <c r="A73" s="238">
        <v>6</v>
      </c>
      <c r="B73" s="873" t="s">
        <v>591</v>
      </c>
      <c r="C73" s="874"/>
      <c r="D73" s="874"/>
      <c r="E73" s="874"/>
      <c r="F73" s="874"/>
      <c r="G73" s="874"/>
      <c r="H73" s="874"/>
      <c r="I73" s="874"/>
      <c r="J73" s="874"/>
      <c r="K73" s="874"/>
      <c r="L73" s="874"/>
      <c r="M73" s="874"/>
      <c r="N73" s="874"/>
      <c r="O73" s="874"/>
      <c r="P73" s="875"/>
      <c r="Q73" s="876">
        <v>532</v>
      </c>
      <c r="R73" s="830"/>
      <c r="S73" s="830"/>
      <c r="T73" s="830"/>
      <c r="U73" s="830"/>
      <c r="V73" s="830">
        <v>514</v>
      </c>
      <c r="W73" s="830"/>
      <c r="X73" s="830"/>
      <c r="Y73" s="830"/>
      <c r="Z73" s="830"/>
      <c r="AA73" s="830">
        <v>17</v>
      </c>
      <c r="AB73" s="830"/>
      <c r="AC73" s="830"/>
      <c r="AD73" s="830"/>
      <c r="AE73" s="830"/>
      <c r="AF73" s="830">
        <v>17</v>
      </c>
      <c r="AG73" s="830"/>
      <c r="AH73" s="830"/>
      <c r="AI73" s="830"/>
      <c r="AJ73" s="830"/>
      <c r="AK73" s="830">
        <v>9</v>
      </c>
      <c r="AL73" s="830"/>
      <c r="AM73" s="830"/>
      <c r="AN73" s="830"/>
      <c r="AO73" s="830"/>
      <c r="AP73" s="830" t="s">
        <v>522</v>
      </c>
      <c r="AQ73" s="830"/>
      <c r="AR73" s="830"/>
      <c r="AS73" s="830"/>
      <c r="AT73" s="830"/>
      <c r="AU73" s="830" t="s">
        <v>522</v>
      </c>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15">
      <c r="A74" s="238">
        <v>7</v>
      </c>
      <c r="B74" s="873" t="s">
        <v>592</v>
      </c>
      <c r="C74" s="874"/>
      <c r="D74" s="874"/>
      <c r="E74" s="874"/>
      <c r="F74" s="874"/>
      <c r="G74" s="874"/>
      <c r="H74" s="874"/>
      <c r="I74" s="874"/>
      <c r="J74" s="874"/>
      <c r="K74" s="874"/>
      <c r="L74" s="874"/>
      <c r="M74" s="874"/>
      <c r="N74" s="874"/>
      <c r="O74" s="874"/>
      <c r="P74" s="875"/>
      <c r="Q74" s="876">
        <v>170790</v>
      </c>
      <c r="R74" s="830"/>
      <c r="S74" s="830"/>
      <c r="T74" s="830"/>
      <c r="U74" s="830"/>
      <c r="V74" s="830">
        <v>165043</v>
      </c>
      <c r="W74" s="830"/>
      <c r="X74" s="830"/>
      <c r="Y74" s="830"/>
      <c r="Z74" s="830"/>
      <c r="AA74" s="830">
        <v>5747</v>
      </c>
      <c r="AB74" s="830"/>
      <c r="AC74" s="830"/>
      <c r="AD74" s="830"/>
      <c r="AE74" s="830"/>
      <c r="AF74" s="830">
        <v>5743</v>
      </c>
      <c r="AG74" s="830"/>
      <c r="AH74" s="830"/>
      <c r="AI74" s="830"/>
      <c r="AJ74" s="830"/>
      <c r="AK74" s="830">
        <v>6172</v>
      </c>
      <c r="AL74" s="830"/>
      <c r="AM74" s="830"/>
      <c r="AN74" s="830"/>
      <c r="AO74" s="830"/>
      <c r="AP74" s="830" t="s">
        <v>522</v>
      </c>
      <c r="AQ74" s="830"/>
      <c r="AR74" s="830"/>
      <c r="AS74" s="830"/>
      <c r="AT74" s="830"/>
      <c r="AU74" s="830" t="s">
        <v>522</v>
      </c>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15">
      <c r="A75" s="238">
        <v>8</v>
      </c>
      <c r="B75" s="873"/>
      <c r="C75" s="874"/>
      <c r="D75" s="874"/>
      <c r="E75" s="874"/>
      <c r="F75" s="874"/>
      <c r="G75" s="874"/>
      <c r="H75" s="874"/>
      <c r="I75" s="874"/>
      <c r="J75" s="874"/>
      <c r="K75" s="874"/>
      <c r="L75" s="874"/>
      <c r="M75" s="874"/>
      <c r="N75" s="874"/>
      <c r="O75" s="874"/>
      <c r="P75" s="875"/>
      <c r="Q75" s="877"/>
      <c r="R75" s="878"/>
      <c r="S75" s="878"/>
      <c r="T75" s="878"/>
      <c r="U75" s="834"/>
      <c r="V75" s="879"/>
      <c r="W75" s="878"/>
      <c r="X75" s="878"/>
      <c r="Y75" s="878"/>
      <c r="Z75" s="834"/>
      <c r="AA75" s="879"/>
      <c r="AB75" s="878"/>
      <c r="AC75" s="878"/>
      <c r="AD75" s="878"/>
      <c r="AE75" s="834"/>
      <c r="AF75" s="879"/>
      <c r="AG75" s="878"/>
      <c r="AH75" s="878"/>
      <c r="AI75" s="878"/>
      <c r="AJ75" s="834"/>
      <c r="AK75" s="879"/>
      <c r="AL75" s="878"/>
      <c r="AM75" s="878"/>
      <c r="AN75" s="878"/>
      <c r="AO75" s="834"/>
      <c r="AP75" s="879"/>
      <c r="AQ75" s="878"/>
      <c r="AR75" s="878"/>
      <c r="AS75" s="878"/>
      <c r="AT75" s="834"/>
      <c r="AU75" s="879"/>
      <c r="AV75" s="878"/>
      <c r="AW75" s="878"/>
      <c r="AX75" s="878"/>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x14ac:dyDescent="0.15">
      <c r="A76" s="238">
        <v>9</v>
      </c>
      <c r="B76" s="873"/>
      <c r="C76" s="874"/>
      <c r="D76" s="874"/>
      <c r="E76" s="874"/>
      <c r="F76" s="874"/>
      <c r="G76" s="874"/>
      <c r="H76" s="874"/>
      <c r="I76" s="874"/>
      <c r="J76" s="874"/>
      <c r="K76" s="874"/>
      <c r="L76" s="874"/>
      <c r="M76" s="874"/>
      <c r="N76" s="874"/>
      <c r="O76" s="874"/>
      <c r="P76" s="875"/>
      <c r="Q76" s="877"/>
      <c r="R76" s="878"/>
      <c r="S76" s="878"/>
      <c r="T76" s="878"/>
      <c r="U76" s="834"/>
      <c r="V76" s="879"/>
      <c r="W76" s="878"/>
      <c r="X76" s="878"/>
      <c r="Y76" s="878"/>
      <c r="Z76" s="834"/>
      <c r="AA76" s="879"/>
      <c r="AB76" s="878"/>
      <c r="AC76" s="878"/>
      <c r="AD76" s="878"/>
      <c r="AE76" s="834"/>
      <c r="AF76" s="879"/>
      <c r="AG76" s="878"/>
      <c r="AH76" s="878"/>
      <c r="AI76" s="878"/>
      <c r="AJ76" s="834"/>
      <c r="AK76" s="879"/>
      <c r="AL76" s="878"/>
      <c r="AM76" s="878"/>
      <c r="AN76" s="878"/>
      <c r="AO76" s="834"/>
      <c r="AP76" s="879"/>
      <c r="AQ76" s="878"/>
      <c r="AR76" s="878"/>
      <c r="AS76" s="878"/>
      <c r="AT76" s="834"/>
      <c r="AU76" s="879"/>
      <c r="AV76" s="878"/>
      <c r="AW76" s="878"/>
      <c r="AX76" s="878"/>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15">
      <c r="A77" s="238">
        <v>10</v>
      </c>
      <c r="B77" s="873"/>
      <c r="C77" s="874"/>
      <c r="D77" s="874"/>
      <c r="E77" s="874"/>
      <c r="F77" s="874"/>
      <c r="G77" s="874"/>
      <c r="H77" s="874"/>
      <c r="I77" s="874"/>
      <c r="J77" s="874"/>
      <c r="K77" s="874"/>
      <c r="L77" s="874"/>
      <c r="M77" s="874"/>
      <c r="N77" s="874"/>
      <c r="O77" s="874"/>
      <c r="P77" s="875"/>
      <c r="Q77" s="877"/>
      <c r="R77" s="878"/>
      <c r="S77" s="878"/>
      <c r="T77" s="878"/>
      <c r="U77" s="834"/>
      <c r="V77" s="879"/>
      <c r="W77" s="878"/>
      <c r="X77" s="878"/>
      <c r="Y77" s="878"/>
      <c r="Z77" s="834"/>
      <c r="AA77" s="879"/>
      <c r="AB77" s="878"/>
      <c r="AC77" s="878"/>
      <c r="AD77" s="878"/>
      <c r="AE77" s="834"/>
      <c r="AF77" s="879"/>
      <c r="AG77" s="878"/>
      <c r="AH77" s="878"/>
      <c r="AI77" s="878"/>
      <c r="AJ77" s="834"/>
      <c r="AK77" s="879"/>
      <c r="AL77" s="878"/>
      <c r="AM77" s="878"/>
      <c r="AN77" s="878"/>
      <c r="AO77" s="834"/>
      <c r="AP77" s="879"/>
      <c r="AQ77" s="878"/>
      <c r="AR77" s="878"/>
      <c r="AS77" s="878"/>
      <c r="AT77" s="834"/>
      <c r="AU77" s="879"/>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15">
      <c r="A78" s="238">
        <v>11</v>
      </c>
      <c r="B78" s="873"/>
      <c r="C78" s="874"/>
      <c r="D78" s="874"/>
      <c r="E78" s="874"/>
      <c r="F78" s="874"/>
      <c r="G78" s="874"/>
      <c r="H78" s="874"/>
      <c r="I78" s="874"/>
      <c r="J78" s="874"/>
      <c r="K78" s="874"/>
      <c r="L78" s="874"/>
      <c r="M78" s="874"/>
      <c r="N78" s="874"/>
      <c r="O78" s="874"/>
      <c r="P78" s="875"/>
      <c r="Q78" s="876"/>
      <c r="R78" s="830"/>
      <c r="S78" s="830"/>
      <c r="T78" s="830"/>
      <c r="U78" s="830"/>
      <c r="V78" s="830"/>
      <c r="W78" s="830"/>
      <c r="X78" s="830"/>
      <c r="Y78" s="830"/>
      <c r="Z78" s="830"/>
      <c r="AA78" s="830"/>
      <c r="AB78" s="830"/>
      <c r="AC78" s="830"/>
      <c r="AD78" s="830"/>
      <c r="AE78" s="830"/>
      <c r="AF78" s="830"/>
      <c r="AG78" s="830"/>
      <c r="AH78" s="830"/>
      <c r="AI78" s="830"/>
      <c r="AJ78" s="830"/>
      <c r="AK78" s="830"/>
      <c r="AL78" s="830"/>
      <c r="AM78" s="830"/>
      <c r="AN78" s="830"/>
      <c r="AO78" s="830"/>
      <c r="AP78" s="830"/>
      <c r="AQ78" s="830"/>
      <c r="AR78" s="830"/>
      <c r="AS78" s="830"/>
      <c r="AT78" s="830"/>
      <c r="AU78" s="830"/>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15">
      <c r="A79" s="238">
        <v>12</v>
      </c>
      <c r="B79" s="873"/>
      <c r="C79" s="874"/>
      <c r="D79" s="874"/>
      <c r="E79" s="874"/>
      <c r="F79" s="874"/>
      <c r="G79" s="874"/>
      <c r="H79" s="874"/>
      <c r="I79" s="874"/>
      <c r="J79" s="874"/>
      <c r="K79" s="874"/>
      <c r="L79" s="874"/>
      <c r="M79" s="874"/>
      <c r="N79" s="874"/>
      <c r="O79" s="874"/>
      <c r="P79" s="875"/>
      <c r="Q79" s="876"/>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15">
      <c r="A80" s="238">
        <v>13</v>
      </c>
      <c r="B80" s="873"/>
      <c r="C80" s="874"/>
      <c r="D80" s="874"/>
      <c r="E80" s="874"/>
      <c r="F80" s="874"/>
      <c r="G80" s="874"/>
      <c r="H80" s="874"/>
      <c r="I80" s="874"/>
      <c r="J80" s="874"/>
      <c r="K80" s="874"/>
      <c r="L80" s="874"/>
      <c r="M80" s="874"/>
      <c r="N80" s="874"/>
      <c r="O80" s="874"/>
      <c r="P80" s="875"/>
      <c r="Q80" s="876"/>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15">
      <c r="A81" s="238">
        <v>14</v>
      </c>
      <c r="B81" s="873"/>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15">
      <c r="A82" s="238">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15">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15">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x14ac:dyDescent="0.15">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x14ac:dyDescent="0.15">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x14ac:dyDescent="0.15">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
      <c r="A88" s="240" t="s">
        <v>400</v>
      </c>
      <c r="B88" s="789" t="s">
        <v>430</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v>12525</v>
      </c>
      <c r="AG88" s="844"/>
      <c r="AH88" s="844"/>
      <c r="AI88" s="844"/>
      <c r="AJ88" s="844"/>
      <c r="AK88" s="841"/>
      <c r="AL88" s="841"/>
      <c r="AM88" s="841"/>
      <c r="AN88" s="841"/>
      <c r="AO88" s="841"/>
      <c r="AP88" s="844">
        <v>15864</v>
      </c>
      <c r="AQ88" s="844"/>
      <c r="AR88" s="844"/>
      <c r="AS88" s="844"/>
      <c r="AT88" s="844"/>
      <c r="AU88" s="844">
        <v>252</v>
      </c>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400</v>
      </c>
      <c r="BR102" s="789" t="s">
        <v>431</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v>3</v>
      </c>
      <c r="CS102" s="852"/>
      <c r="CT102" s="852"/>
      <c r="CU102" s="852"/>
      <c r="CV102" s="891"/>
      <c r="CW102" s="890"/>
      <c r="CX102" s="852"/>
      <c r="CY102" s="852"/>
      <c r="CZ102" s="852"/>
      <c r="DA102" s="891"/>
      <c r="DB102" s="890"/>
      <c r="DC102" s="852"/>
      <c r="DD102" s="852"/>
      <c r="DE102" s="852"/>
      <c r="DF102" s="891"/>
      <c r="DG102" s="890"/>
      <c r="DH102" s="852"/>
      <c r="DI102" s="852"/>
      <c r="DJ102" s="852"/>
      <c r="DK102" s="891"/>
      <c r="DL102" s="890"/>
      <c r="DM102" s="852"/>
      <c r="DN102" s="852"/>
      <c r="DO102" s="852"/>
      <c r="DP102" s="891"/>
      <c r="DQ102" s="890"/>
      <c r="DR102" s="852"/>
      <c r="DS102" s="852"/>
      <c r="DT102" s="852"/>
      <c r="DU102" s="891"/>
      <c r="DV102" s="789"/>
      <c r="DW102" s="790"/>
      <c r="DX102" s="790"/>
      <c r="DY102" s="790"/>
      <c r="DZ102" s="914"/>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432</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433</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434</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435</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17" t="s">
        <v>436</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437</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x14ac:dyDescent="0.15">
      <c r="A109" s="912" t="s">
        <v>438</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439</v>
      </c>
      <c r="AB109" s="893"/>
      <c r="AC109" s="893"/>
      <c r="AD109" s="893"/>
      <c r="AE109" s="894"/>
      <c r="AF109" s="892" t="s">
        <v>440</v>
      </c>
      <c r="AG109" s="893"/>
      <c r="AH109" s="893"/>
      <c r="AI109" s="893"/>
      <c r="AJ109" s="894"/>
      <c r="AK109" s="892" t="s">
        <v>318</v>
      </c>
      <c r="AL109" s="893"/>
      <c r="AM109" s="893"/>
      <c r="AN109" s="893"/>
      <c r="AO109" s="894"/>
      <c r="AP109" s="892" t="s">
        <v>441</v>
      </c>
      <c r="AQ109" s="893"/>
      <c r="AR109" s="893"/>
      <c r="AS109" s="893"/>
      <c r="AT109" s="895"/>
      <c r="AU109" s="912" t="s">
        <v>438</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439</v>
      </c>
      <c r="BR109" s="893"/>
      <c r="BS109" s="893"/>
      <c r="BT109" s="893"/>
      <c r="BU109" s="894"/>
      <c r="BV109" s="892" t="s">
        <v>440</v>
      </c>
      <c r="BW109" s="893"/>
      <c r="BX109" s="893"/>
      <c r="BY109" s="893"/>
      <c r="BZ109" s="894"/>
      <c r="CA109" s="892" t="s">
        <v>318</v>
      </c>
      <c r="CB109" s="893"/>
      <c r="CC109" s="893"/>
      <c r="CD109" s="893"/>
      <c r="CE109" s="894"/>
      <c r="CF109" s="913" t="s">
        <v>441</v>
      </c>
      <c r="CG109" s="913"/>
      <c r="CH109" s="913"/>
      <c r="CI109" s="913"/>
      <c r="CJ109" s="913"/>
      <c r="CK109" s="892" t="s">
        <v>442</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439</v>
      </c>
      <c r="DH109" s="893"/>
      <c r="DI109" s="893"/>
      <c r="DJ109" s="893"/>
      <c r="DK109" s="894"/>
      <c r="DL109" s="892" t="s">
        <v>440</v>
      </c>
      <c r="DM109" s="893"/>
      <c r="DN109" s="893"/>
      <c r="DO109" s="893"/>
      <c r="DP109" s="894"/>
      <c r="DQ109" s="892" t="s">
        <v>318</v>
      </c>
      <c r="DR109" s="893"/>
      <c r="DS109" s="893"/>
      <c r="DT109" s="893"/>
      <c r="DU109" s="894"/>
      <c r="DV109" s="892" t="s">
        <v>441</v>
      </c>
      <c r="DW109" s="893"/>
      <c r="DX109" s="893"/>
      <c r="DY109" s="893"/>
      <c r="DZ109" s="895"/>
    </row>
    <row r="110" spans="1:131" s="230" customFormat="1" ht="26.25" customHeight="1" x14ac:dyDescent="0.15">
      <c r="A110" s="896" t="s">
        <v>443</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760985</v>
      </c>
      <c r="AB110" s="900"/>
      <c r="AC110" s="900"/>
      <c r="AD110" s="900"/>
      <c r="AE110" s="901"/>
      <c r="AF110" s="902">
        <v>741268</v>
      </c>
      <c r="AG110" s="900"/>
      <c r="AH110" s="900"/>
      <c r="AI110" s="900"/>
      <c r="AJ110" s="901"/>
      <c r="AK110" s="902">
        <v>676403</v>
      </c>
      <c r="AL110" s="900"/>
      <c r="AM110" s="900"/>
      <c r="AN110" s="900"/>
      <c r="AO110" s="901"/>
      <c r="AP110" s="903">
        <v>19.100000000000001</v>
      </c>
      <c r="AQ110" s="904"/>
      <c r="AR110" s="904"/>
      <c r="AS110" s="904"/>
      <c r="AT110" s="905"/>
      <c r="AU110" s="906" t="s">
        <v>77</v>
      </c>
      <c r="AV110" s="907"/>
      <c r="AW110" s="907"/>
      <c r="AX110" s="907"/>
      <c r="AY110" s="907"/>
      <c r="AZ110" s="929" t="s">
        <v>444</v>
      </c>
      <c r="BA110" s="897"/>
      <c r="BB110" s="897"/>
      <c r="BC110" s="897"/>
      <c r="BD110" s="897"/>
      <c r="BE110" s="897"/>
      <c r="BF110" s="897"/>
      <c r="BG110" s="897"/>
      <c r="BH110" s="897"/>
      <c r="BI110" s="897"/>
      <c r="BJ110" s="897"/>
      <c r="BK110" s="897"/>
      <c r="BL110" s="897"/>
      <c r="BM110" s="897"/>
      <c r="BN110" s="897"/>
      <c r="BO110" s="897"/>
      <c r="BP110" s="898"/>
      <c r="BQ110" s="930">
        <v>5714773</v>
      </c>
      <c r="BR110" s="931"/>
      <c r="BS110" s="931"/>
      <c r="BT110" s="931"/>
      <c r="BU110" s="931"/>
      <c r="BV110" s="931">
        <v>5366344</v>
      </c>
      <c r="BW110" s="931"/>
      <c r="BX110" s="931"/>
      <c r="BY110" s="931"/>
      <c r="BZ110" s="931"/>
      <c r="CA110" s="931">
        <v>4975723</v>
      </c>
      <c r="CB110" s="931"/>
      <c r="CC110" s="931"/>
      <c r="CD110" s="931"/>
      <c r="CE110" s="931"/>
      <c r="CF110" s="944">
        <v>140.1</v>
      </c>
      <c r="CG110" s="945"/>
      <c r="CH110" s="945"/>
      <c r="CI110" s="945"/>
      <c r="CJ110" s="945"/>
      <c r="CK110" s="946" t="s">
        <v>445</v>
      </c>
      <c r="CL110" s="947"/>
      <c r="CM110" s="929" t="s">
        <v>446</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181</v>
      </c>
      <c r="DH110" s="931"/>
      <c r="DI110" s="931"/>
      <c r="DJ110" s="931"/>
      <c r="DK110" s="931"/>
      <c r="DL110" s="931" t="s">
        <v>181</v>
      </c>
      <c r="DM110" s="931"/>
      <c r="DN110" s="931"/>
      <c r="DO110" s="931"/>
      <c r="DP110" s="931"/>
      <c r="DQ110" s="931" t="s">
        <v>181</v>
      </c>
      <c r="DR110" s="931"/>
      <c r="DS110" s="931"/>
      <c r="DT110" s="931"/>
      <c r="DU110" s="931"/>
      <c r="DV110" s="932" t="s">
        <v>181</v>
      </c>
      <c r="DW110" s="932"/>
      <c r="DX110" s="932"/>
      <c r="DY110" s="932"/>
      <c r="DZ110" s="933"/>
    </row>
    <row r="111" spans="1:131" s="230" customFormat="1" ht="26.25" customHeight="1" x14ac:dyDescent="0.15">
      <c r="A111" s="934" t="s">
        <v>447</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448</v>
      </c>
      <c r="AB111" s="938"/>
      <c r="AC111" s="938"/>
      <c r="AD111" s="938"/>
      <c r="AE111" s="939"/>
      <c r="AF111" s="940" t="s">
        <v>449</v>
      </c>
      <c r="AG111" s="938"/>
      <c r="AH111" s="938"/>
      <c r="AI111" s="938"/>
      <c r="AJ111" s="939"/>
      <c r="AK111" s="940" t="s">
        <v>450</v>
      </c>
      <c r="AL111" s="938"/>
      <c r="AM111" s="938"/>
      <c r="AN111" s="938"/>
      <c r="AO111" s="939"/>
      <c r="AP111" s="941" t="s">
        <v>448</v>
      </c>
      <c r="AQ111" s="942"/>
      <c r="AR111" s="942"/>
      <c r="AS111" s="942"/>
      <c r="AT111" s="943"/>
      <c r="AU111" s="908"/>
      <c r="AV111" s="909"/>
      <c r="AW111" s="909"/>
      <c r="AX111" s="909"/>
      <c r="AY111" s="909"/>
      <c r="AZ111" s="922" t="s">
        <v>451</v>
      </c>
      <c r="BA111" s="923"/>
      <c r="BB111" s="923"/>
      <c r="BC111" s="923"/>
      <c r="BD111" s="923"/>
      <c r="BE111" s="923"/>
      <c r="BF111" s="923"/>
      <c r="BG111" s="923"/>
      <c r="BH111" s="923"/>
      <c r="BI111" s="923"/>
      <c r="BJ111" s="923"/>
      <c r="BK111" s="923"/>
      <c r="BL111" s="923"/>
      <c r="BM111" s="923"/>
      <c r="BN111" s="923"/>
      <c r="BO111" s="923"/>
      <c r="BP111" s="924"/>
      <c r="BQ111" s="925" t="s">
        <v>450</v>
      </c>
      <c r="BR111" s="926"/>
      <c r="BS111" s="926"/>
      <c r="BT111" s="926"/>
      <c r="BU111" s="926"/>
      <c r="BV111" s="926" t="s">
        <v>450</v>
      </c>
      <c r="BW111" s="926"/>
      <c r="BX111" s="926"/>
      <c r="BY111" s="926"/>
      <c r="BZ111" s="926"/>
      <c r="CA111" s="926" t="s">
        <v>402</v>
      </c>
      <c r="CB111" s="926"/>
      <c r="CC111" s="926"/>
      <c r="CD111" s="926"/>
      <c r="CE111" s="926"/>
      <c r="CF111" s="920" t="s">
        <v>450</v>
      </c>
      <c r="CG111" s="921"/>
      <c r="CH111" s="921"/>
      <c r="CI111" s="921"/>
      <c r="CJ111" s="921"/>
      <c r="CK111" s="948"/>
      <c r="CL111" s="949"/>
      <c r="CM111" s="922" t="s">
        <v>452</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450</v>
      </c>
      <c r="DH111" s="926"/>
      <c r="DI111" s="926"/>
      <c r="DJ111" s="926"/>
      <c r="DK111" s="926"/>
      <c r="DL111" s="926" t="s">
        <v>448</v>
      </c>
      <c r="DM111" s="926"/>
      <c r="DN111" s="926"/>
      <c r="DO111" s="926"/>
      <c r="DP111" s="926"/>
      <c r="DQ111" s="926" t="s">
        <v>450</v>
      </c>
      <c r="DR111" s="926"/>
      <c r="DS111" s="926"/>
      <c r="DT111" s="926"/>
      <c r="DU111" s="926"/>
      <c r="DV111" s="927" t="s">
        <v>453</v>
      </c>
      <c r="DW111" s="927"/>
      <c r="DX111" s="927"/>
      <c r="DY111" s="927"/>
      <c r="DZ111" s="928"/>
    </row>
    <row r="112" spans="1:131" s="230" customFormat="1" ht="26.25" customHeight="1" x14ac:dyDescent="0.15">
      <c r="A112" s="952" t="s">
        <v>454</v>
      </c>
      <c r="B112" s="953"/>
      <c r="C112" s="923" t="s">
        <v>455</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449</v>
      </c>
      <c r="AB112" s="959"/>
      <c r="AC112" s="959"/>
      <c r="AD112" s="959"/>
      <c r="AE112" s="960"/>
      <c r="AF112" s="961" t="s">
        <v>450</v>
      </c>
      <c r="AG112" s="959"/>
      <c r="AH112" s="959"/>
      <c r="AI112" s="959"/>
      <c r="AJ112" s="960"/>
      <c r="AK112" s="961" t="s">
        <v>450</v>
      </c>
      <c r="AL112" s="959"/>
      <c r="AM112" s="959"/>
      <c r="AN112" s="959"/>
      <c r="AO112" s="960"/>
      <c r="AP112" s="962" t="s">
        <v>449</v>
      </c>
      <c r="AQ112" s="963"/>
      <c r="AR112" s="963"/>
      <c r="AS112" s="963"/>
      <c r="AT112" s="964"/>
      <c r="AU112" s="908"/>
      <c r="AV112" s="909"/>
      <c r="AW112" s="909"/>
      <c r="AX112" s="909"/>
      <c r="AY112" s="909"/>
      <c r="AZ112" s="922" t="s">
        <v>456</v>
      </c>
      <c r="BA112" s="923"/>
      <c r="BB112" s="923"/>
      <c r="BC112" s="923"/>
      <c r="BD112" s="923"/>
      <c r="BE112" s="923"/>
      <c r="BF112" s="923"/>
      <c r="BG112" s="923"/>
      <c r="BH112" s="923"/>
      <c r="BI112" s="923"/>
      <c r="BJ112" s="923"/>
      <c r="BK112" s="923"/>
      <c r="BL112" s="923"/>
      <c r="BM112" s="923"/>
      <c r="BN112" s="923"/>
      <c r="BO112" s="923"/>
      <c r="BP112" s="924"/>
      <c r="BQ112" s="925">
        <v>1965603</v>
      </c>
      <c r="BR112" s="926"/>
      <c r="BS112" s="926"/>
      <c r="BT112" s="926"/>
      <c r="BU112" s="926"/>
      <c r="BV112" s="926">
        <v>1914802</v>
      </c>
      <c r="BW112" s="926"/>
      <c r="BX112" s="926"/>
      <c r="BY112" s="926"/>
      <c r="BZ112" s="926"/>
      <c r="CA112" s="926">
        <v>1907333</v>
      </c>
      <c r="CB112" s="926"/>
      <c r="CC112" s="926"/>
      <c r="CD112" s="926"/>
      <c r="CE112" s="926"/>
      <c r="CF112" s="920">
        <v>53.7</v>
      </c>
      <c r="CG112" s="921"/>
      <c r="CH112" s="921"/>
      <c r="CI112" s="921"/>
      <c r="CJ112" s="921"/>
      <c r="CK112" s="948"/>
      <c r="CL112" s="949"/>
      <c r="CM112" s="922" t="s">
        <v>457</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449</v>
      </c>
      <c r="DH112" s="926"/>
      <c r="DI112" s="926"/>
      <c r="DJ112" s="926"/>
      <c r="DK112" s="926"/>
      <c r="DL112" s="926" t="s">
        <v>402</v>
      </c>
      <c r="DM112" s="926"/>
      <c r="DN112" s="926"/>
      <c r="DO112" s="926"/>
      <c r="DP112" s="926"/>
      <c r="DQ112" s="926" t="s">
        <v>449</v>
      </c>
      <c r="DR112" s="926"/>
      <c r="DS112" s="926"/>
      <c r="DT112" s="926"/>
      <c r="DU112" s="926"/>
      <c r="DV112" s="927" t="s">
        <v>448</v>
      </c>
      <c r="DW112" s="927"/>
      <c r="DX112" s="927"/>
      <c r="DY112" s="927"/>
      <c r="DZ112" s="928"/>
    </row>
    <row r="113" spans="1:130" s="230" customFormat="1" ht="26.25" customHeight="1" x14ac:dyDescent="0.15">
      <c r="A113" s="954"/>
      <c r="B113" s="955"/>
      <c r="C113" s="923" t="s">
        <v>458</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115465</v>
      </c>
      <c r="AB113" s="938"/>
      <c r="AC113" s="938"/>
      <c r="AD113" s="938"/>
      <c r="AE113" s="939"/>
      <c r="AF113" s="940">
        <v>119997</v>
      </c>
      <c r="AG113" s="938"/>
      <c r="AH113" s="938"/>
      <c r="AI113" s="938"/>
      <c r="AJ113" s="939"/>
      <c r="AK113" s="940">
        <v>128753</v>
      </c>
      <c r="AL113" s="938"/>
      <c r="AM113" s="938"/>
      <c r="AN113" s="938"/>
      <c r="AO113" s="939"/>
      <c r="AP113" s="941">
        <v>3.6</v>
      </c>
      <c r="AQ113" s="942"/>
      <c r="AR113" s="942"/>
      <c r="AS113" s="942"/>
      <c r="AT113" s="943"/>
      <c r="AU113" s="908"/>
      <c r="AV113" s="909"/>
      <c r="AW113" s="909"/>
      <c r="AX113" s="909"/>
      <c r="AY113" s="909"/>
      <c r="AZ113" s="922" t="s">
        <v>459</v>
      </c>
      <c r="BA113" s="923"/>
      <c r="BB113" s="923"/>
      <c r="BC113" s="923"/>
      <c r="BD113" s="923"/>
      <c r="BE113" s="923"/>
      <c r="BF113" s="923"/>
      <c r="BG113" s="923"/>
      <c r="BH113" s="923"/>
      <c r="BI113" s="923"/>
      <c r="BJ113" s="923"/>
      <c r="BK113" s="923"/>
      <c r="BL113" s="923"/>
      <c r="BM113" s="923"/>
      <c r="BN113" s="923"/>
      <c r="BO113" s="923"/>
      <c r="BP113" s="924"/>
      <c r="BQ113" s="925">
        <v>254437</v>
      </c>
      <c r="BR113" s="926"/>
      <c r="BS113" s="926"/>
      <c r="BT113" s="926"/>
      <c r="BU113" s="926"/>
      <c r="BV113" s="926">
        <v>261169</v>
      </c>
      <c r="BW113" s="926"/>
      <c r="BX113" s="926"/>
      <c r="BY113" s="926"/>
      <c r="BZ113" s="926"/>
      <c r="CA113" s="926">
        <v>251504</v>
      </c>
      <c r="CB113" s="926"/>
      <c r="CC113" s="926"/>
      <c r="CD113" s="926"/>
      <c r="CE113" s="926"/>
      <c r="CF113" s="920">
        <v>7.1</v>
      </c>
      <c r="CG113" s="921"/>
      <c r="CH113" s="921"/>
      <c r="CI113" s="921"/>
      <c r="CJ113" s="921"/>
      <c r="CK113" s="948"/>
      <c r="CL113" s="949"/>
      <c r="CM113" s="922" t="s">
        <v>460</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450</v>
      </c>
      <c r="DH113" s="959"/>
      <c r="DI113" s="959"/>
      <c r="DJ113" s="959"/>
      <c r="DK113" s="960"/>
      <c r="DL113" s="961" t="s">
        <v>449</v>
      </c>
      <c r="DM113" s="959"/>
      <c r="DN113" s="959"/>
      <c r="DO113" s="959"/>
      <c r="DP113" s="960"/>
      <c r="DQ113" s="961" t="s">
        <v>448</v>
      </c>
      <c r="DR113" s="959"/>
      <c r="DS113" s="959"/>
      <c r="DT113" s="959"/>
      <c r="DU113" s="960"/>
      <c r="DV113" s="962" t="s">
        <v>448</v>
      </c>
      <c r="DW113" s="963"/>
      <c r="DX113" s="963"/>
      <c r="DY113" s="963"/>
      <c r="DZ113" s="964"/>
    </row>
    <row r="114" spans="1:130" s="230" customFormat="1" ht="26.25" customHeight="1" x14ac:dyDescent="0.15">
      <c r="A114" s="954"/>
      <c r="B114" s="955"/>
      <c r="C114" s="923" t="s">
        <v>461</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v>23940</v>
      </c>
      <c r="AB114" s="959"/>
      <c r="AC114" s="959"/>
      <c r="AD114" s="959"/>
      <c r="AE114" s="960"/>
      <c r="AF114" s="961">
        <v>26772</v>
      </c>
      <c r="AG114" s="959"/>
      <c r="AH114" s="959"/>
      <c r="AI114" s="959"/>
      <c r="AJ114" s="960"/>
      <c r="AK114" s="961">
        <v>29484</v>
      </c>
      <c r="AL114" s="959"/>
      <c r="AM114" s="959"/>
      <c r="AN114" s="959"/>
      <c r="AO114" s="960"/>
      <c r="AP114" s="962">
        <v>0.8</v>
      </c>
      <c r="AQ114" s="963"/>
      <c r="AR114" s="963"/>
      <c r="AS114" s="963"/>
      <c r="AT114" s="964"/>
      <c r="AU114" s="908"/>
      <c r="AV114" s="909"/>
      <c r="AW114" s="909"/>
      <c r="AX114" s="909"/>
      <c r="AY114" s="909"/>
      <c r="AZ114" s="922" t="s">
        <v>462</v>
      </c>
      <c r="BA114" s="923"/>
      <c r="BB114" s="923"/>
      <c r="BC114" s="923"/>
      <c r="BD114" s="923"/>
      <c r="BE114" s="923"/>
      <c r="BF114" s="923"/>
      <c r="BG114" s="923"/>
      <c r="BH114" s="923"/>
      <c r="BI114" s="923"/>
      <c r="BJ114" s="923"/>
      <c r="BK114" s="923"/>
      <c r="BL114" s="923"/>
      <c r="BM114" s="923"/>
      <c r="BN114" s="923"/>
      <c r="BO114" s="923"/>
      <c r="BP114" s="924"/>
      <c r="BQ114" s="925">
        <v>463748</v>
      </c>
      <c r="BR114" s="926"/>
      <c r="BS114" s="926"/>
      <c r="BT114" s="926"/>
      <c r="BU114" s="926"/>
      <c r="BV114" s="926">
        <v>459733</v>
      </c>
      <c r="BW114" s="926"/>
      <c r="BX114" s="926"/>
      <c r="BY114" s="926"/>
      <c r="BZ114" s="926"/>
      <c r="CA114" s="926">
        <v>451638</v>
      </c>
      <c r="CB114" s="926"/>
      <c r="CC114" s="926"/>
      <c r="CD114" s="926"/>
      <c r="CE114" s="926"/>
      <c r="CF114" s="920">
        <v>12.7</v>
      </c>
      <c r="CG114" s="921"/>
      <c r="CH114" s="921"/>
      <c r="CI114" s="921"/>
      <c r="CJ114" s="921"/>
      <c r="CK114" s="948"/>
      <c r="CL114" s="949"/>
      <c r="CM114" s="922" t="s">
        <v>463</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449</v>
      </c>
      <c r="DH114" s="959"/>
      <c r="DI114" s="959"/>
      <c r="DJ114" s="959"/>
      <c r="DK114" s="960"/>
      <c r="DL114" s="961" t="s">
        <v>448</v>
      </c>
      <c r="DM114" s="959"/>
      <c r="DN114" s="959"/>
      <c r="DO114" s="959"/>
      <c r="DP114" s="960"/>
      <c r="DQ114" s="961" t="s">
        <v>448</v>
      </c>
      <c r="DR114" s="959"/>
      <c r="DS114" s="959"/>
      <c r="DT114" s="959"/>
      <c r="DU114" s="960"/>
      <c r="DV114" s="962" t="s">
        <v>450</v>
      </c>
      <c r="DW114" s="963"/>
      <c r="DX114" s="963"/>
      <c r="DY114" s="963"/>
      <c r="DZ114" s="964"/>
    </row>
    <row r="115" spans="1:130" s="230" customFormat="1" ht="26.25" customHeight="1" x14ac:dyDescent="0.15">
      <c r="A115" s="954"/>
      <c r="B115" s="955"/>
      <c r="C115" s="923" t="s">
        <v>464</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v>29</v>
      </c>
      <c r="AB115" s="938"/>
      <c r="AC115" s="938"/>
      <c r="AD115" s="938"/>
      <c r="AE115" s="939"/>
      <c r="AF115" s="940">
        <v>23</v>
      </c>
      <c r="AG115" s="938"/>
      <c r="AH115" s="938"/>
      <c r="AI115" s="938"/>
      <c r="AJ115" s="939"/>
      <c r="AK115" s="940">
        <v>17</v>
      </c>
      <c r="AL115" s="938"/>
      <c r="AM115" s="938"/>
      <c r="AN115" s="938"/>
      <c r="AO115" s="939"/>
      <c r="AP115" s="941">
        <v>0</v>
      </c>
      <c r="AQ115" s="942"/>
      <c r="AR115" s="942"/>
      <c r="AS115" s="942"/>
      <c r="AT115" s="943"/>
      <c r="AU115" s="908"/>
      <c r="AV115" s="909"/>
      <c r="AW115" s="909"/>
      <c r="AX115" s="909"/>
      <c r="AY115" s="909"/>
      <c r="AZ115" s="922" t="s">
        <v>465</v>
      </c>
      <c r="BA115" s="923"/>
      <c r="BB115" s="923"/>
      <c r="BC115" s="923"/>
      <c r="BD115" s="923"/>
      <c r="BE115" s="923"/>
      <c r="BF115" s="923"/>
      <c r="BG115" s="923"/>
      <c r="BH115" s="923"/>
      <c r="BI115" s="923"/>
      <c r="BJ115" s="923"/>
      <c r="BK115" s="923"/>
      <c r="BL115" s="923"/>
      <c r="BM115" s="923"/>
      <c r="BN115" s="923"/>
      <c r="BO115" s="923"/>
      <c r="BP115" s="924"/>
      <c r="BQ115" s="925" t="s">
        <v>449</v>
      </c>
      <c r="BR115" s="926"/>
      <c r="BS115" s="926"/>
      <c r="BT115" s="926"/>
      <c r="BU115" s="926"/>
      <c r="BV115" s="926" t="s">
        <v>449</v>
      </c>
      <c r="BW115" s="926"/>
      <c r="BX115" s="926"/>
      <c r="BY115" s="926"/>
      <c r="BZ115" s="926"/>
      <c r="CA115" s="926" t="s">
        <v>449</v>
      </c>
      <c r="CB115" s="926"/>
      <c r="CC115" s="926"/>
      <c r="CD115" s="926"/>
      <c r="CE115" s="926"/>
      <c r="CF115" s="920" t="s">
        <v>453</v>
      </c>
      <c r="CG115" s="921"/>
      <c r="CH115" s="921"/>
      <c r="CI115" s="921"/>
      <c r="CJ115" s="921"/>
      <c r="CK115" s="948"/>
      <c r="CL115" s="949"/>
      <c r="CM115" s="922" t="s">
        <v>466</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t="s">
        <v>450</v>
      </c>
      <c r="DH115" s="959"/>
      <c r="DI115" s="959"/>
      <c r="DJ115" s="959"/>
      <c r="DK115" s="960"/>
      <c r="DL115" s="961" t="s">
        <v>448</v>
      </c>
      <c r="DM115" s="959"/>
      <c r="DN115" s="959"/>
      <c r="DO115" s="959"/>
      <c r="DP115" s="960"/>
      <c r="DQ115" s="961" t="s">
        <v>450</v>
      </c>
      <c r="DR115" s="959"/>
      <c r="DS115" s="959"/>
      <c r="DT115" s="959"/>
      <c r="DU115" s="960"/>
      <c r="DV115" s="962" t="s">
        <v>449</v>
      </c>
      <c r="DW115" s="963"/>
      <c r="DX115" s="963"/>
      <c r="DY115" s="963"/>
      <c r="DZ115" s="964"/>
    </row>
    <row r="116" spans="1:130" s="230" customFormat="1" ht="26.25" customHeight="1" x14ac:dyDescent="0.15">
      <c r="A116" s="956"/>
      <c r="B116" s="957"/>
      <c r="C116" s="965" t="s">
        <v>467</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t="s">
        <v>453</v>
      </c>
      <c r="AB116" s="959"/>
      <c r="AC116" s="959"/>
      <c r="AD116" s="959"/>
      <c r="AE116" s="960"/>
      <c r="AF116" s="961" t="s">
        <v>448</v>
      </c>
      <c r="AG116" s="959"/>
      <c r="AH116" s="959"/>
      <c r="AI116" s="959"/>
      <c r="AJ116" s="960"/>
      <c r="AK116" s="961" t="s">
        <v>449</v>
      </c>
      <c r="AL116" s="959"/>
      <c r="AM116" s="959"/>
      <c r="AN116" s="959"/>
      <c r="AO116" s="960"/>
      <c r="AP116" s="962" t="s">
        <v>449</v>
      </c>
      <c r="AQ116" s="963"/>
      <c r="AR116" s="963"/>
      <c r="AS116" s="963"/>
      <c r="AT116" s="964"/>
      <c r="AU116" s="908"/>
      <c r="AV116" s="909"/>
      <c r="AW116" s="909"/>
      <c r="AX116" s="909"/>
      <c r="AY116" s="909"/>
      <c r="AZ116" s="967" t="s">
        <v>468</v>
      </c>
      <c r="BA116" s="968"/>
      <c r="BB116" s="968"/>
      <c r="BC116" s="968"/>
      <c r="BD116" s="968"/>
      <c r="BE116" s="968"/>
      <c r="BF116" s="968"/>
      <c r="BG116" s="968"/>
      <c r="BH116" s="968"/>
      <c r="BI116" s="968"/>
      <c r="BJ116" s="968"/>
      <c r="BK116" s="968"/>
      <c r="BL116" s="968"/>
      <c r="BM116" s="968"/>
      <c r="BN116" s="968"/>
      <c r="BO116" s="968"/>
      <c r="BP116" s="969"/>
      <c r="BQ116" s="925" t="s">
        <v>449</v>
      </c>
      <c r="BR116" s="926"/>
      <c r="BS116" s="926"/>
      <c r="BT116" s="926"/>
      <c r="BU116" s="926"/>
      <c r="BV116" s="926" t="s">
        <v>448</v>
      </c>
      <c r="BW116" s="926"/>
      <c r="BX116" s="926"/>
      <c r="BY116" s="926"/>
      <c r="BZ116" s="926"/>
      <c r="CA116" s="926" t="s">
        <v>450</v>
      </c>
      <c r="CB116" s="926"/>
      <c r="CC116" s="926"/>
      <c r="CD116" s="926"/>
      <c r="CE116" s="926"/>
      <c r="CF116" s="920" t="s">
        <v>402</v>
      </c>
      <c r="CG116" s="921"/>
      <c r="CH116" s="921"/>
      <c r="CI116" s="921"/>
      <c r="CJ116" s="921"/>
      <c r="CK116" s="948"/>
      <c r="CL116" s="949"/>
      <c r="CM116" s="922" t="s">
        <v>469</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t="s">
        <v>450</v>
      </c>
      <c r="DH116" s="959"/>
      <c r="DI116" s="959"/>
      <c r="DJ116" s="959"/>
      <c r="DK116" s="960"/>
      <c r="DL116" s="961" t="s">
        <v>402</v>
      </c>
      <c r="DM116" s="959"/>
      <c r="DN116" s="959"/>
      <c r="DO116" s="959"/>
      <c r="DP116" s="960"/>
      <c r="DQ116" s="961" t="s">
        <v>449</v>
      </c>
      <c r="DR116" s="959"/>
      <c r="DS116" s="959"/>
      <c r="DT116" s="959"/>
      <c r="DU116" s="960"/>
      <c r="DV116" s="962" t="s">
        <v>448</v>
      </c>
      <c r="DW116" s="963"/>
      <c r="DX116" s="963"/>
      <c r="DY116" s="963"/>
      <c r="DZ116" s="964"/>
    </row>
    <row r="117" spans="1:130" s="230" customFormat="1" ht="26.25" customHeight="1" x14ac:dyDescent="0.15">
      <c r="A117" s="912" t="s">
        <v>194</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470</v>
      </c>
      <c r="Z117" s="894"/>
      <c r="AA117" s="978">
        <v>900419</v>
      </c>
      <c r="AB117" s="979"/>
      <c r="AC117" s="979"/>
      <c r="AD117" s="979"/>
      <c r="AE117" s="980"/>
      <c r="AF117" s="981">
        <v>888060</v>
      </c>
      <c r="AG117" s="979"/>
      <c r="AH117" s="979"/>
      <c r="AI117" s="979"/>
      <c r="AJ117" s="980"/>
      <c r="AK117" s="981">
        <v>834657</v>
      </c>
      <c r="AL117" s="979"/>
      <c r="AM117" s="979"/>
      <c r="AN117" s="979"/>
      <c r="AO117" s="980"/>
      <c r="AP117" s="982"/>
      <c r="AQ117" s="983"/>
      <c r="AR117" s="983"/>
      <c r="AS117" s="983"/>
      <c r="AT117" s="984"/>
      <c r="AU117" s="908"/>
      <c r="AV117" s="909"/>
      <c r="AW117" s="909"/>
      <c r="AX117" s="909"/>
      <c r="AY117" s="909"/>
      <c r="AZ117" s="974" t="s">
        <v>471</v>
      </c>
      <c r="BA117" s="975"/>
      <c r="BB117" s="975"/>
      <c r="BC117" s="975"/>
      <c r="BD117" s="975"/>
      <c r="BE117" s="975"/>
      <c r="BF117" s="975"/>
      <c r="BG117" s="975"/>
      <c r="BH117" s="975"/>
      <c r="BI117" s="975"/>
      <c r="BJ117" s="975"/>
      <c r="BK117" s="975"/>
      <c r="BL117" s="975"/>
      <c r="BM117" s="975"/>
      <c r="BN117" s="975"/>
      <c r="BO117" s="975"/>
      <c r="BP117" s="976"/>
      <c r="BQ117" s="925" t="s">
        <v>402</v>
      </c>
      <c r="BR117" s="926"/>
      <c r="BS117" s="926"/>
      <c r="BT117" s="926"/>
      <c r="BU117" s="926"/>
      <c r="BV117" s="926" t="s">
        <v>402</v>
      </c>
      <c r="BW117" s="926"/>
      <c r="BX117" s="926"/>
      <c r="BY117" s="926"/>
      <c r="BZ117" s="926"/>
      <c r="CA117" s="926" t="s">
        <v>402</v>
      </c>
      <c r="CB117" s="926"/>
      <c r="CC117" s="926"/>
      <c r="CD117" s="926"/>
      <c r="CE117" s="926"/>
      <c r="CF117" s="920" t="s">
        <v>402</v>
      </c>
      <c r="CG117" s="921"/>
      <c r="CH117" s="921"/>
      <c r="CI117" s="921"/>
      <c r="CJ117" s="921"/>
      <c r="CK117" s="948"/>
      <c r="CL117" s="949"/>
      <c r="CM117" s="922" t="s">
        <v>472</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402</v>
      </c>
      <c r="DH117" s="959"/>
      <c r="DI117" s="959"/>
      <c r="DJ117" s="959"/>
      <c r="DK117" s="960"/>
      <c r="DL117" s="961" t="s">
        <v>402</v>
      </c>
      <c r="DM117" s="959"/>
      <c r="DN117" s="959"/>
      <c r="DO117" s="959"/>
      <c r="DP117" s="960"/>
      <c r="DQ117" s="961" t="s">
        <v>402</v>
      </c>
      <c r="DR117" s="959"/>
      <c r="DS117" s="959"/>
      <c r="DT117" s="959"/>
      <c r="DU117" s="960"/>
      <c r="DV117" s="962" t="s">
        <v>402</v>
      </c>
      <c r="DW117" s="963"/>
      <c r="DX117" s="963"/>
      <c r="DY117" s="963"/>
      <c r="DZ117" s="964"/>
    </row>
    <row r="118" spans="1:130" s="230" customFormat="1" ht="26.25" customHeight="1" x14ac:dyDescent="0.15">
      <c r="A118" s="912" t="s">
        <v>442</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439</v>
      </c>
      <c r="AB118" s="893"/>
      <c r="AC118" s="893"/>
      <c r="AD118" s="893"/>
      <c r="AE118" s="894"/>
      <c r="AF118" s="892" t="s">
        <v>440</v>
      </c>
      <c r="AG118" s="893"/>
      <c r="AH118" s="893"/>
      <c r="AI118" s="893"/>
      <c r="AJ118" s="894"/>
      <c r="AK118" s="892" t="s">
        <v>318</v>
      </c>
      <c r="AL118" s="893"/>
      <c r="AM118" s="893"/>
      <c r="AN118" s="893"/>
      <c r="AO118" s="894"/>
      <c r="AP118" s="970" t="s">
        <v>441</v>
      </c>
      <c r="AQ118" s="971"/>
      <c r="AR118" s="971"/>
      <c r="AS118" s="971"/>
      <c r="AT118" s="972"/>
      <c r="AU118" s="908"/>
      <c r="AV118" s="909"/>
      <c r="AW118" s="909"/>
      <c r="AX118" s="909"/>
      <c r="AY118" s="909"/>
      <c r="AZ118" s="973" t="s">
        <v>473</v>
      </c>
      <c r="BA118" s="965"/>
      <c r="BB118" s="965"/>
      <c r="BC118" s="965"/>
      <c r="BD118" s="965"/>
      <c r="BE118" s="965"/>
      <c r="BF118" s="965"/>
      <c r="BG118" s="965"/>
      <c r="BH118" s="965"/>
      <c r="BI118" s="965"/>
      <c r="BJ118" s="965"/>
      <c r="BK118" s="965"/>
      <c r="BL118" s="965"/>
      <c r="BM118" s="965"/>
      <c r="BN118" s="965"/>
      <c r="BO118" s="965"/>
      <c r="BP118" s="966"/>
      <c r="BQ118" s="999" t="s">
        <v>244</v>
      </c>
      <c r="BR118" s="1000"/>
      <c r="BS118" s="1000"/>
      <c r="BT118" s="1000"/>
      <c r="BU118" s="1000"/>
      <c r="BV118" s="1000" t="s">
        <v>402</v>
      </c>
      <c r="BW118" s="1000"/>
      <c r="BX118" s="1000"/>
      <c r="BY118" s="1000"/>
      <c r="BZ118" s="1000"/>
      <c r="CA118" s="1000" t="s">
        <v>244</v>
      </c>
      <c r="CB118" s="1000"/>
      <c r="CC118" s="1000"/>
      <c r="CD118" s="1000"/>
      <c r="CE118" s="1000"/>
      <c r="CF118" s="920" t="s">
        <v>244</v>
      </c>
      <c r="CG118" s="921"/>
      <c r="CH118" s="921"/>
      <c r="CI118" s="921"/>
      <c r="CJ118" s="921"/>
      <c r="CK118" s="948"/>
      <c r="CL118" s="949"/>
      <c r="CM118" s="922" t="s">
        <v>474</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244</v>
      </c>
      <c r="DH118" s="959"/>
      <c r="DI118" s="959"/>
      <c r="DJ118" s="959"/>
      <c r="DK118" s="960"/>
      <c r="DL118" s="961" t="s">
        <v>244</v>
      </c>
      <c r="DM118" s="959"/>
      <c r="DN118" s="959"/>
      <c r="DO118" s="959"/>
      <c r="DP118" s="960"/>
      <c r="DQ118" s="961" t="s">
        <v>244</v>
      </c>
      <c r="DR118" s="959"/>
      <c r="DS118" s="959"/>
      <c r="DT118" s="959"/>
      <c r="DU118" s="960"/>
      <c r="DV118" s="962" t="s">
        <v>244</v>
      </c>
      <c r="DW118" s="963"/>
      <c r="DX118" s="963"/>
      <c r="DY118" s="963"/>
      <c r="DZ118" s="964"/>
    </row>
    <row r="119" spans="1:130" s="230" customFormat="1" ht="26.25" customHeight="1" x14ac:dyDescent="0.15">
      <c r="A119" s="1057" t="s">
        <v>445</v>
      </c>
      <c r="B119" s="947"/>
      <c r="C119" s="929" t="s">
        <v>446</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244</v>
      </c>
      <c r="AB119" s="900"/>
      <c r="AC119" s="900"/>
      <c r="AD119" s="900"/>
      <c r="AE119" s="901"/>
      <c r="AF119" s="902" t="s">
        <v>244</v>
      </c>
      <c r="AG119" s="900"/>
      <c r="AH119" s="900"/>
      <c r="AI119" s="900"/>
      <c r="AJ119" s="901"/>
      <c r="AK119" s="902" t="s">
        <v>244</v>
      </c>
      <c r="AL119" s="900"/>
      <c r="AM119" s="900"/>
      <c r="AN119" s="900"/>
      <c r="AO119" s="901"/>
      <c r="AP119" s="903" t="s">
        <v>244</v>
      </c>
      <c r="AQ119" s="904"/>
      <c r="AR119" s="904"/>
      <c r="AS119" s="904"/>
      <c r="AT119" s="905"/>
      <c r="AU119" s="910"/>
      <c r="AV119" s="911"/>
      <c r="AW119" s="911"/>
      <c r="AX119" s="911"/>
      <c r="AY119" s="911"/>
      <c r="AZ119" s="251" t="s">
        <v>194</v>
      </c>
      <c r="BA119" s="251"/>
      <c r="BB119" s="251"/>
      <c r="BC119" s="251"/>
      <c r="BD119" s="251"/>
      <c r="BE119" s="251"/>
      <c r="BF119" s="251"/>
      <c r="BG119" s="251"/>
      <c r="BH119" s="251"/>
      <c r="BI119" s="251"/>
      <c r="BJ119" s="251"/>
      <c r="BK119" s="251"/>
      <c r="BL119" s="251"/>
      <c r="BM119" s="251"/>
      <c r="BN119" s="251"/>
      <c r="BO119" s="977" t="s">
        <v>475</v>
      </c>
      <c r="BP119" s="1005"/>
      <c r="BQ119" s="999">
        <v>8398561</v>
      </c>
      <c r="BR119" s="1000"/>
      <c r="BS119" s="1000"/>
      <c r="BT119" s="1000"/>
      <c r="BU119" s="1000"/>
      <c r="BV119" s="1000">
        <v>8002048</v>
      </c>
      <c r="BW119" s="1000"/>
      <c r="BX119" s="1000"/>
      <c r="BY119" s="1000"/>
      <c r="BZ119" s="1000"/>
      <c r="CA119" s="1000">
        <v>7586198</v>
      </c>
      <c r="CB119" s="1000"/>
      <c r="CC119" s="1000"/>
      <c r="CD119" s="1000"/>
      <c r="CE119" s="1000"/>
      <c r="CF119" s="1001"/>
      <c r="CG119" s="1002"/>
      <c r="CH119" s="1002"/>
      <c r="CI119" s="1002"/>
      <c r="CJ119" s="1003"/>
      <c r="CK119" s="950"/>
      <c r="CL119" s="951"/>
      <c r="CM119" s="973" t="s">
        <v>476</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t="s">
        <v>402</v>
      </c>
      <c r="DH119" s="986"/>
      <c r="DI119" s="986"/>
      <c r="DJ119" s="986"/>
      <c r="DK119" s="987"/>
      <c r="DL119" s="985" t="s">
        <v>402</v>
      </c>
      <c r="DM119" s="986"/>
      <c r="DN119" s="986"/>
      <c r="DO119" s="986"/>
      <c r="DP119" s="987"/>
      <c r="DQ119" s="985" t="s">
        <v>402</v>
      </c>
      <c r="DR119" s="986"/>
      <c r="DS119" s="986"/>
      <c r="DT119" s="986"/>
      <c r="DU119" s="987"/>
      <c r="DV119" s="988" t="s">
        <v>402</v>
      </c>
      <c r="DW119" s="989"/>
      <c r="DX119" s="989"/>
      <c r="DY119" s="989"/>
      <c r="DZ119" s="990"/>
    </row>
    <row r="120" spans="1:130" s="230" customFormat="1" ht="26.25" customHeight="1" x14ac:dyDescent="0.15">
      <c r="A120" s="1058"/>
      <c r="B120" s="949"/>
      <c r="C120" s="922" t="s">
        <v>452</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402</v>
      </c>
      <c r="AB120" s="959"/>
      <c r="AC120" s="959"/>
      <c r="AD120" s="959"/>
      <c r="AE120" s="960"/>
      <c r="AF120" s="961" t="s">
        <v>402</v>
      </c>
      <c r="AG120" s="959"/>
      <c r="AH120" s="959"/>
      <c r="AI120" s="959"/>
      <c r="AJ120" s="960"/>
      <c r="AK120" s="961" t="s">
        <v>402</v>
      </c>
      <c r="AL120" s="959"/>
      <c r="AM120" s="959"/>
      <c r="AN120" s="959"/>
      <c r="AO120" s="960"/>
      <c r="AP120" s="962" t="s">
        <v>402</v>
      </c>
      <c r="AQ120" s="963"/>
      <c r="AR120" s="963"/>
      <c r="AS120" s="963"/>
      <c r="AT120" s="964"/>
      <c r="AU120" s="991" t="s">
        <v>477</v>
      </c>
      <c r="AV120" s="992"/>
      <c r="AW120" s="992"/>
      <c r="AX120" s="992"/>
      <c r="AY120" s="993"/>
      <c r="AZ120" s="929" t="s">
        <v>478</v>
      </c>
      <c r="BA120" s="897"/>
      <c r="BB120" s="897"/>
      <c r="BC120" s="897"/>
      <c r="BD120" s="897"/>
      <c r="BE120" s="897"/>
      <c r="BF120" s="897"/>
      <c r="BG120" s="897"/>
      <c r="BH120" s="897"/>
      <c r="BI120" s="897"/>
      <c r="BJ120" s="897"/>
      <c r="BK120" s="897"/>
      <c r="BL120" s="897"/>
      <c r="BM120" s="897"/>
      <c r="BN120" s="897"/>
      <c r="BO120" s="897"/>
      <c r="BP120" s="898"/>
      <c r="BQ120" s="930">
        <v>2863781</v>
      </c>
      <c r="BR120" s="931"/>
      <c r="BS120" s="931"/>
      <c r="BT120" s="931"/>
      <c r="BU120" s="931"/>
      <c r="BV120" s="931">
        <v>3450911</v>
      </c>
      <c r="BW120" s="931"/>
      <c r="BX120" s="931"/>
      <c r="BY120" s="931"/>
      <c r="BZ120" s="931"/>
      <c r="CA120" s="931">
        <v>3911759</v>
      </c>
      <c r="CB120" s="931"/>
      <c r="CC120" s="931"/>
      <c r="CD120" s="931"/>
      <c r="CE120" s="931"/>
      <c r="CF120" s="944">
        <v>110.2</v>
      </c>
      <c r="CG120" s="945"/>
      <c r="CH120" s="945"/>
      <c r="CI120" s="945"/>
      <c r="CJ120" s="945"/>
      <c r="CK120" s="1006" t="s">
        <v>479</v>
      </c>
      <c r="CL120" s="1007"/>
      <c r="CM120" s="1007"/>
      <c r="CN120" s="1007"/>
      <c r="CO120" s="1008"/>
      <c r="CP120" s="1014" t="s">
        <v>416</v>
      </c>
      <c r="CQ120" s="1015"/>
      <c r="CR120" s="1015"/>
      <c r="CS120" s="1015"/>
      <c r="CT120" s="1015"/>
      <c r="CU120" s="1015"/>
      <c r="CV120" s="1015"/>
      <c r="CW120" s="1015"/>
      <c r="CX120" s="1015"/>
      <c r="CY120" s="1015"/>
      <c r="CZ120" s="1015"/>
      <c r="DA120" s="1015"/>
      <c r="DB120" s="1015"/>
      <c r="DC120" s="1015"/>
      <c r="DD120" s="1015"/>
      <c r="DE120" s="1015"/>
      <c r="DF120" s="1016"/>
      <c r="DG120" s="930">
        <v>1827287</v>
      </c>
      <c r="DH120" s="931"/>
      <c r="DI120" s="931"/>
      <c r="DJ120" s="931"/>
      <c r="DK120" s="931"/>
      <c r="DL120" s="931">
        <v>1794225</v>
      </c>
      <c r="DM120" s="931"/>
      <c r="DN120" s="931"/>
      <c r="DO120" s="931"/>
      <c r="DP120" s="931"/>
      <c r="DQ120" s="931">
        <v>1803095</v>
      </c>
      <c r="DR120" s="931"/>
      <c r="DS120" s="931"/>
      <c r="DT120" s="931"/>
      <c r="DU120" s="931"/>
      <c r="DV120" s="932">
        <v>50.8</v>
      </c>
      <c r="DW120" s="932"/>
      <c r="DX120" s="932"/>
      <c r="DY120" s="932"/>
      <c r="DZ120" s="933"/>
    </row>
    <row r="121" spans="1:130" s="230" customFormat="1" ht="26.25" customHeight="1" x14ac:dyDescent="0.15">
      <c r="A121" s="1058"/>
      <c r="B121" s="949"/>
      <c r="C121" s="974" t="s">
        <v>480</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402</v>
      </c>
      <c r="AB121" s="959"/>
      <c r="AC121" s="959"/>
      <c r="AD121" s="959"/>
      <c r="AE121" s="960"/>
      <c r="AF121" s="961" t="s">
        <v>402</v>
      </c>
      <c r="AG121" s="959"/>
      <c r="AH121" s="959"/>
      <c r="AI121" s="959"/>
      <c r="AJ121" s="960"/>
      <c r="AK121" s="961" t="s">
        <v>402</v>
      </c>
      <c r="AL121" s="959"/>
      <c r="AM121" s="959"/>
      <c r="AN121" s="959"/>
      <c r="AO121" s="960"/>
      <c r="AP121" s="962" t="s">
        <v>402</v>
      </c>
      <c r="AQ121" s="963"/>
      <c r="AR121" s="963"/>
      <c r="AS121" s="963"/>
      <c r="AT121" s="964"/>
      <c r="AU121" s="994"/>
      <c r="AV121" s="995"/>
      <c r="AW121" s="995"/>
      <c r="AX121" s="995"/>
      <c r="AY121" s="996"/>
      <c r="AZ121" s="922" t="s">
        <v>481</v>
      </c>
      <c r="BA121" s="923"/>
      <c r="BB121" s="923"/>
      <c r="BC121" s="923"/>
      <c r="BD121" s="923"/>
      <c r="BE121" s="923"/>
      <c r="BF121" s="923"/>
      <c r="BG121" s="923"/>
      <c r="BH121" s="923"/>
      <c r="BI121" s="923"/>
      <c r="BJ121" s="923"/>
      <c r="BK121" s="923"/>
      <c r="BL121" s="923"/>
      <c r="BM121" s="923"/>
      <c r="BN121" s="923"/>
      <c r="BO121" s="923"/>
      <c r="BP121" s="924"/>
      <c r="BQ121" s="925">
        <v>24857</v>
      </c>
      <c r="BR121" s="926"/>
      <c r="BS121" s="926"/>
      <c r="BT121" s="926"/>
      <c r="BU121" s="926"/>
      <c r="BV121" s="926">
        <v>22773</v>
      </c>
      <c r="BW121" s="926"/>
      <c r="BX121" s="926"/>
      <c r="BY121" s="926"/>
      <c r="BZ121" s="926"/>
      <c r="CA121" s="926">
        <v>19534</v>
      </c>
      <c r="CB121" s="926"/>
      <c r="CC121" s="926"/>
      <c r="CD121" s="926"/>
      <c r="CE121" s="926"/>
      <c r="CF121" s="920">
        <v>0.6</v>
      </c>
      <c r="CG121" s="921"/>
      <c r="CH121" s="921"/>
      <c r="CI121" s="921"/>
      <c r="CJ121" s="921"/>
      <c r="CK121" s="1009"/>
      <c r="CL121" s="1010"/>
      <c r="CM121" s="1010"/>
      <c r="CN121" s="1010"/>
      <c r="CO121" s="1011"/>
      <c r="CP121" s="1019" t="s">
        <v>482</v>
      </c>
      <c r="CQ121" s="1020"/>
      <c r="CR121" s="1020"/>
      <c r="CS121" s="1020"/>
      <c r="CT121" s="1020"/>
      <c r="CU121" s="1020"/>
      <c r="CV121" s="1020"/>
      <c r="CW121" s="1020"/>
      <c r="CX121" s="1020"/>
      <c r="CY121" s="1020"/>
      <c r="CZ121" s="1020"/>
      <c r="DA121" s="1020"/>
      <c r="DB121" s="1020"/>
      <c r="DC121" s="1020"/>
      <c r="DD121" s="1020"/>
      <c r="DE121" s="1020"/>
      <c r="DF121" s="1021"/>
      <c r="DG121" s="925">
        <v>138316</v>
      </c>
      <c r="DH121" s="926"/>
      <c r="DI121" s="926"/>
      <c r="DJ121" s="926"/>
      <c r="DK121" s="926"/>
      <c r="DL121" s="926">
        <v>120577</v>
      </c>
      <c r="DM121" s="926"/>
      <c r="DN121" s="926"/>
      <c r="DO121" s="926"/>
      <c r="DP121" s="926"/>
      <c r="DQ121" s="926">
        <v>104238</v>
      </c>
      <c r="DR121" s="926"/>
      <c r="DS121" s="926"/>
      <c r="DT121" s="926"/>
      <c r="DU121" s="926"/>
      <c r="DV121" s="927">
        <v>2.9</v>
      </c>
      <c r="DW121" s="927"/>
      <c r="DX121" s="927"/>
      <c r="DY121" s="927"/>
      <c r="DZ121" s="928"/>
    </row>
    <row r="122" spans="1:130" s="230" customFormat="1" ht="26.25" customHeight="1" x14ac:dyDescent="0.15">
      <c r="A122" s="1058"/>
      <c r="B122" s="949"/>
      <c r="C122" s="922" t="s">
        <v>463</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402</v>
      </c>
      <c r="AB122" s="959"/>
      <c r="AC122" s="959"/>
      <c r="AD122" s="959"/>
      <c r="AE122" s="960"/>
      <c r="AF122" s="961" t="s">
        <v>402</v>
      </c>
      <c r="AG122" s="959"/>
      <c r="AH122" s="959"/>
      <c r="AI122" s="959"/>
      <c r="AJ122" s="960"/>
      <c r="AK122" s="961" t="s">
        <v>402</v>
      </c>
      <c r="AL122" s="959"/>
      <c r="AM122" s="959"/>
      <c r="AN122" s="959"/>
      <c r="AO122" s="960"/>
      <c r="AP122" s="962" t="s">
        <v>402</v>
      </c>
      <c r="AQ122" s="963"/>
      <c r="AR122" s="963"/>
      <c r="AS122" s="963"/>
      <c r="AT122" s="964"/>
      <c r="AU122" s="994"/>
      <c r="AV122" s="995"/>
      <c r="AW122" s="995"/>
      <c r="AX122" s="995"/>
      <c r="AY122" s="996"/>
      <c r="AZ122" s="973" t="s">
        <v>483</v>
      </c>
      <c r="BA122" s="965"/>
      <c r="BB122" s="965"/>
      <c r="BC122" s="965"/>
      <c r="BD122" s="965"/>
      <c r="BE122" s="965"/>
      <c r="BF122" s="965"/>
      <c r="BG122" s="965"/>
      <c r="BH122" s="965"/>
      <c r="BI122" s="965"/>
      <c r="BJ122" s="965"/>
      <c r="BK122" s="965"/>
      <c r="BL122" s="965"/>
      <c r="BM122" s="965"/>
      <c r="BN122" s="965"/>
      <c r="BO122" s="965"/>
      <c r="BP122" s="966"/>
      <c r="BQ122" s="999">
        <v>4663602</v>
      </c>
      <c r="BR122" s="1000"/>
      <c r="BS122" s="1000"/>
      <c r="BT122" s="1000"/>
      <c r="BU122" s="1000"/>
      <c r="BV122" s="1000">
        <v>4436039</v>
      </c>
      <c r="BW122" s="1000"/>
      <c r="BX122" s="1000"/>
      <c r="BY122" s="1000"/>
      <c r="BZ122" s="1000"/>
      <c r="CA122" s="1000">
        <v>4236095</v>
      </c>
      <c r="CB122" s="1000"/>
      <c r="CC122" s="1000"/>
      <c r="CD122" s="1000"/>
      <c r="CE122" s="1000"/>
      <c r="CF122" s="1017">
        <v>119.3</v>
      </c>
      <c r="CG122" s="1018"/>
      <c r="CH122" s="1018"/>
      <c r="CI122" s="1018"/>
      <c r="CJ122" s="1018"/>
      <c r="CK122" s="1009"/>
      <c r="CL122" s="1010"/>
      <c r="CM122" s="1010"/>
      <c r="CN122" s="1010"/>
      <c r="CO122" s="1011"/>
      <c r="CP122" s="1019"/>
      <c r="CQ122" s="1020"/>
      <c r="CR122" s="1020"/>
      <c r="CS122" s="1020"/>
      <c r="CT122" s="1020"/>
      <c r="CU122" s="1020"/>
      <c r="CV122" s="1020"/>
      <c r="CW122" s="1020"/>
      <c r="CX122" s="1020"/>
      <c r="CY122" s="1020"/>
      <c r="CZ122" s="1020"/>
      <c r="DA122" s="1020"/>
      <c r="DB122" s="1020"/>
      <c r="DC122" s="1020"/>
      <c r="DD122" s="1020"/>
      <c r="DE122" s="1020"/>
      <c r="DF122" s="1021"/>
      <c r="DG122" s="925"/>
      <c r="DH122" s="926"/>
      <c r="DI122" s="926"/>
      <c r="DJ122" s="926"/>
      <c r="DK122" s="926"/>
      <c r="DL122" s="926"/>
      <c r="DM122" s="926"/>
      <c r="DN122" s="926"/>
      <c r="DO122" s="926"/>
      <c r="DP122" s="926"/>
      <c r="DQ122" s="926"/>
      <c r="DR122" s="926"/>
      <c r="DS122" s="926"/>
      <c r="DT122" s="926"/>
      <c r="DU122" s="926"/>
      <c r="DV122" s="927"/>
      <c r="DW122" s="927"/>
      <c r="DX122" s="927"/>
      <c r="DY122" s="927"/>
      <c r="DZ122" s="928"/>
    </row>
    <row r="123" spans="1:130" s="230" customFormat="1" ht="26.25" customHeight="1" x14ac:dyDescent="0.15">
      <c r="A123" s="1058"/>
      <c r="B123" s="949"/>
      <c r="C123" s="922" t="s">
        <v>469</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t="s">
        <v>453</v>
      </c>
      <c r="AB123" s="959"/>
      <c r="AC123" s="959"/>
      <c r="AD123" s="959"/>
      <c r="AE123" s="960"/>
      <c r="AF123" s="961" t="s">
        <v>453</v>
      </c>
      <c r="AG123" s="959"/>
      <c r="AH123" s="959"/>
      <c r="AI123" s="959"/>
      <c r="AJ123" s="960"/>
      <c r="AK123" s="961" t="s">
        <v>453</v>
      </c>
      <c r="AL123" s="959"/>
      <c r="AM123" s="959"/>
      <c r="AN123" s="959"/>
      <c r="AO123" s="960"/>
      <c r="AP123" s="962" t="s">
        <v>453</v>
      </c>
      <c r="AQ123" s="963"/>
      <c r="AR123" s="963"/>
      <c r="AS123" s="963"/>
      <c r="AT123" s="964"/>
      <c r="AU123" s="997"/>
      <c r="AV123" s="998"/>
      <c r="AW123" s="998"/>
      <c r="AX123" s="998"/>
      <c r="AY123" s="998"/>
      <c r="AZ123" s="251" t="s">
        <v>194</v>
      </c>
      <c r="BA123" s="251"/>
      <c r="BB123" s="251"/>
      <c r="BC123" s="251"/>
      <c r="BD123" s="251"/>
      <c r="BE123" s="251"/>
      <c r="BF123" s="251"/>
      <c r="BG123" s="251"/>
      <c r="BH123" s="251"/>
      <c r="BI123" s="251"/>
      <c r="BJ123" s="251"/>
      <c r="BK123" s="251"/>
      <c r="BL123" s="251"/>
      <c r="BM123" s="251"/>
      <c r="BN123" s="251"/>
      <c r="BO123" s="977" t="s">
        <v>484</v>
      </c>
      <c r="BP123" s="1005"/>
      <c r="BQ123" s="1064">
        <v>7552240</v>
      </c>
      <c r="BR123" s="1031"/>
      <c r="BS123" s="1031"/>
      <c r="BT123" s="1031"/>
      <c r="BU123" s="1031"/>
      <c r="BV123" s="1031">
        <v>7909723</v>
      </c>
      <c r="BW123" s="1031"/>
      <c r="BX123" s="1031"/>
      <c r="BY123" s="1031"/>
      <c r="BZ123" s="1031"/>
      <c r="CA123" s="1031">
        <v>8167388</v>
      </c>
      <c r="CB123" s="1031"/>
      <c r="CC123" s="1031"/>
      <c r="CD123" s="1031"/>
      <c r="CE123" s="1031"/>
      <c r="CF123" s="1001"/>
      <c r="CG123" s="1002"/>
      <c r="CH123" s="1002"/>
      <c r="CI123" s="1002"/>
      <c r="CJ123" s="1003"/>
      <c r="CK123" s="1009"/>
      <c r="CL123" s="1010"/>
      <c r="CM123" s="1010"/>
      <c r="CN123" s="1010"/>
      <c r="CO123" s="1011"/>
      <c r="CP123" s="1019"/>
      <c r="CQ123" s="1020"/>
      <c r="CR123" s="1020"/>
      <c r="CS123" s="1020"/>
      <c r="CT123" s="1020"/>
      <c r="CU123" s="1020"/>
      <c r="CV123" s="1020"/>
      <c r="CW123" s="1020"/>
      <c r="CX123" s="1020"/>
      <c r="CY123" s="1020"/>
      <c r="CZ123" s="1020"/>
      <c r="DA123" s="1020"/>
      <c r="DB123" s="1020"/>
      <c r="DC123" s="1020"/>
      <c r="DD123" s="1020"/>
      <c r="DE123" s="1020"/>
      <c r="DF123" s="1021"/>
      <c r="DG123" s="958"/>
      <c r="DH123" s="959"/>
      <c r="DI123" s="959"/>
      <c r="DJ123" s="959"/>
      <c r="DK123" s="960"/>
      <c r="DL123" s="961"/>
      <c r="DM123" s="959"/>
      <c r="DN123" s="959"/>
      <c r="DO123" s="959"/>
      <c r="DP123" s="960"/>
      <c r="DQ123" s="961"/>
      <c r="DR123" s="959"/>
      <c r="DS123" s="959"/>
      <c r="DT123" s="959"/>
      <c r="DU123" s="960"/>
      <c r="DV123" s="962"/>
      <c r="DW123" s="963"/>
      <c r="DX123" s="963"/>
      <c r="DY123" s="963"/>
      <c r="DZ123" s="964"/>
    </row>
    <row r="124" spans="1:130" s="230" customFormat="1" ht="26.25" customHeight="1" thickBot="1" x14ac:dyDescent="0.2">
      <c r="A124" s="1058"/>
      <c r="B124" s="949"/>
      <c r="C124" s="922" t="s">
        <v>472</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453</v>
      </c>
      <c r="AB124" s="959"/>
      <c r="AC124" s="959"/>
      <c r="AD124" s="959"/>
      <c r="AE124" s="960"/>
      <c r="AF124" s="961" t="s">
        <v>485</v>
      </c>
      <c r="AG124" s="959"/>
      <c r="AH124" s="959"/>
      <c r="AI124" s="959"/>
      <c r="AJ124" s="960"/>
      <c r="AK124" s="961" t="s">
        <v>485</v>
      </c>
      <c r="AL124" s="959"/>
      <c r="AM124" s="959"/>
      <c r="AN124" s="959"/>
      <c r="AO124" s="960"/>
      <c r="AP124" s="962" t="s">
        <v>402</v>
      </c>
      <c r="AQ124" s="963"/>
      <c r="AR124" s="963"/>
      <c r="AS124" s="963"/>
      <c r="AT124" s="964"/>
      <c r="AU124" s="1060" t="s">
        <v>486</v>
      </c>
      <c r="AV124" s="1061"/>
      <c r="AW124" s="1061"/>
      <c r="AX124" s="1061"/>
      <c r="AY124" s="1061"/>
      <c r="AZ124" s="1061"/>
      <c r="BA124" s="1061"/>
      <c r="BB124" s="1061"/>
      <c r="BC124" s="1061"/>
      <c r="BD124" s="1061"/>
      <c r="BE124" s="1061"/>
      <c r="BF124" s="1061"/>
      <c r="BG124" s="1061"/>
      <c r="BH124" s="1061"/>
      <c r="BI124" s="1061"/>
      <c r="BJ124" s="1061"/>
      <c r="BK124" s="1061"/>
      <c r="BL124" s="1061"/>
      <c r="BM124" s="1061"/>
      <c r="BN124" s="1061"/>
      <c r="BO124" s="1061"/>
      <c r="BP124" s="1062"/>
      <c r="BQ124" s="1063">
        <v>25.4</v>
      </c>
      <c r="BR124" s="1027"/>
      <c r="BS124" s="1027"/>
      <c r="BT124" s="1027"/>
      <c r="BU124" s="1027"/>
      <c r="BV124" s="1027">
        <v>2.5</v>
      </c>
      <c r="BW124" s="1027"/>
      <c r="BX124" s="1027"/>
      <c r="BY124" s="1027"/>
      <c r="BZ124" s="1027"/>
      <c r="CA124" s="1027" t="s">
        <v>402</v>
      </c>
      <c r="CB124" s="1027"/>
      <c r="CC124" s="1027"/>
      <c r="CD124" s="1027"/>
      <c r="CE124" s="1027"/>
      <c r="CF124" s="1028"/>
      <c r="CG124" s="1029"/>
      <c r="CH124" s="1029"/>
      <c r="CI124" s="1029"/>
      <c r="CJ124" s="1030"/>
      <c r="CK124" s="1012"/>
      <c r="CL124" s="1012"/>
      <c r="CM124" s="1012"/>
      <c r="CN124" s="1012"/>
      <c r="CO124" s="1013"/>
      <c r="CP124" s="1019" t="s">
        <v>487</v>
      </c>
      <c r="CQ124" s="1020"/>
      <c r="CR124" s="1020"/>
      <c r="CS124" s="1020"/>
      <c r="CT124" s="1020"/>
      <c r="CU124" s="1020"/>
      <c r="CV124" s="1020"/>
      <c r="CW124" s="1020"/>
      <c r="CX124" s="1020"/>
      <c r="CY124" s="1020"/>
      <c r="CZ124" s="1020"/>
      <c r="DA124" s="1020"/>
      <c r="DB124" s="1020"/>
      <c r="DC124" s="1020"/>
      <c r="DD124" s="1020"/>
      <c r="DE124" s="1020"/>
      <c r="DF124" s="1021"/>
      <c r="DG124" s="1004" t="s">
        <v>402</v>
      </c>
      <c r="DH124" s="986"/>
      <c r="DI124" s="986"/>
      <c r="DJ124" s="986"/>
      <c r="DK124" s="987"/>
      <c r="DL124" s="985" t="s">
        <v>402</v>
      </c>
      <c r="DM124" s="986"/>
      <c r="DN124" s="986"/>
      <c r="DO124" s="986"/>
      <c r="DP124" s="987"/>
      <c r="DQ124" s="985" t="s">
        <v>402</v>
      </c>
      <c r="DR124" s="986"/>
      <c r="DS124" s="986"/>
      <c r="DT124" s="986"/>
      <c r="DU124" s="987"/>
      <c r="DV124" s="988" t="s">
        <v>402</v>
      </c>
      <c r="DW124" s="989"/>
      <c r="DX124" s="989"/>
      <c r="DY124" s="989"/>
      <c r="DZ124" s="990"/>
    </row>
    <row r="125" spans="1:130" s="230" customFormat="1" ht="26.25" customHeight="1" x14ac:dyDescent="0.15">
      <c r="A125" s="1058"/>
      <c r="B125" s="949"/>
      <c r="C125" s="922" t="s">
        <v>474</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485</v>
      </c>
      <c r="AB125" s="959"/>
      <c r="AC125" s="959"/>
      <c r="AD125" s="959"/>
      <c r="AE125" s="960"/>
      <c r="AF125" s="961" t="s">
        <v>402</v>
      </c>
      <c r="AG125" s="959"/>
      <c r="AH125" s="959"/>
      <c r="AI125" s="959"/>
      <c r="AJ125" s="960"/>
      <c r="AK125" s="961" t="s">
        <v>402</v>
      </c>
      <c r="AL125" s="959"/>
      <c r="AM125" s="959"/>
      <c r="AN125" s="959"/>
      <c r="AO125" s="960"/>
      <c r="AP125" s="962" t="s">
        <v>402</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488</v>
      </c>
      <c r="CL125" s="1007"/>
      <c r="CM125" s="1007"/>
      <c r="CN125" s="1007"/>
      <c r="CO125" s="1008"/>
      <c r="CP125" s="929" t="s">
        <v>489</v>
      </c>
      <c r="CQ125" s="897"/>
      <c r="CR125" s="897"/>
      <c r="CS125" s="897"/>
      <c r="CT125" s="897"/>
      <c r="CU125" s="897"/>
      <c r="CV125" s="897"/>
      <c r="CW125" s="897"/>
      <c r="CX125" s="897"/>
      <c r="CY125" s="897"/>
      <c r="CZ125" s="897"/>
      <c r="DA125" s="897"/>
      <c r="DB125" s="897"/>
      <c r="DC125" s="897"/>
      <c r="DD125" s="897"/>
      <c r="DE125" s="897"/>
      <c r="DF125" s="898"/>
      <c r="DG125" s="930" t="s">
        <v>402</v>
      </c>
      <c r="DH125" s="931"/>
      <c r="DI125" s="931"/>
      <c r="DJ125" s="931"/>
      <c r="DK125" s="931"/>
      <c r="DL125" s="931" t="s">
        <v>402</v>
      </c>
      <c r="DM125" s="931"/>
      <c r="DN125" s="931"/>
      <c r="DO125" s="931"/>
      <c r="DP125" s="931"/>
      <c r="DQ125" s="931" t="s">
        <v>402</v>
      </c>
      <c r="DR125" s="931"/>
      <c r="DS125" s="931"/>
      <c r="DT125" s="931"/>
      <c r="DU125" s="931"/>
      <c r="DV125" s="932" t="s">
        <v>485</v>
      </c>
      <c r="DW125" s="932"/>
      <c r="DX125" s="932"/>
      <c r="DY125" s="932"/>
      <c r="DZ125" s="933"/>
    </row>
    <row r="126" spans="1:130" s="230" customFormat="1" ht="26.25" customHeight="1" thickBot="1" x14ac:dyDescent="0.2">
      <c r="A126" s="1058"/>
      <c r="B126" s="949"/>
      <c r="C126" s="922" t="s">
        <v>476</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t="s">
        <v>453</v>
      </c>
      <c r="AB126" s="959"/>
      <c r="AC126" s="959"/>
      <c r="AD126" s="959"/>
      <c r="AE126" s="960"/>
      <c r="AF126" s="961" t="s">
        <v>453</v>
      </c>
      <c r="AG126" s="959"/>
      <c r="AH126" s="959"/>
      <c r="AI126" s="959"/>
      <c r="AJ126" s="960"/>
      <c r="AK126" s="961" t="s">
        <v>453</v>
      </c>
      <c r="AL126" s="959"/>
      <c r="AM126" s="959"/>
      <c r="AN126" s="959"/>
      <c r="AO126" s="960"/>
      <c r="AP126" s="962" t="s">
        <v>142</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490</v>
      </c>
      <c r="CQ126" s="923"/>
      <c r="CR126" s="923"/>
      <c r="CS126" s="923"/>
      <c r="CT126" s="923"/>
      <c r="CU126" s="923"/>
      <c r="CV126" s="923"/>
      <c r="CW126" s="923"/>
      <c r="CX126" s="923"/>
      <c r="CY126" s="923"/>
      <c r="CZ126" s="923"/>
      <c r="DA126" s="923"/>
      <c r="DB126" s="923"/>
      <c r="DC126" s="923"/>
      <c r="DD126" s="923"/>
      <c r="DE126" s="923"/>
      <c r="DF126" s="924"/>
      <c r="DG126" s="925" t="s">
        <v>485</v>
      </c>
      <c r="DH126" s="926"/>
      <c r="DI126" s="926"/>
      <c r="DJ126" s="926"/>
      <c r="DK126" s="926"/>
      <c r="DL126" s="926" t="s">
        <v>453</v>
      </c>
      <c r="DM126" s="926"/>
      <c r="DN126" s="926"/>
      <c r="DO126" s="926"/>
      <c r="DP126" s="926"/>
      <c r="DQ126" s="926" t="s">
        <v>453</v>
      </c>
      <c r="DR126" s="926"/>
      <c r="DS126" s="926"/>
      <c r="DT126" s="926"/>
      <c r="DU126" s="926"/>
      <c r="DV126" s="927" t="s">
        <v>485</v>
      </c>
      <c r="DW126" s="927"/>
      <c r="DX126" s="927"/>
      <c r="DY126" s="927"/>
      <c r="DZ126" s="928"/>
    </row>
    <row r="127" spans="1:130" s="230" customFormat="1" ht="26.25" customHeight="1" x14ac:dyDescent="0.15">
      <c r="A127" s="1059"/>
      <c r="B127" s="951"/>
      <c r="C127" s="973" t="s">
        <v>491</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v>29</v>
      </c>
      <c r="AB127" s="959"/>
      <c r="AC127" s="959"/>
      <c r="AD127" s="959"/>
      <c r="AE127" s="960"/>
      <c r="AF127" s="961">
        <v>23</v>
      </c>
      <c r="AG127" s="959"/>
      <c r="AH127" s="959"/>
      <c r="AI127" s="959"/>
      <c r="AJ127" s="960"/>
      <c r="AK127" s="961">
        <v>17</v>
      </c>
      <c r="AL127" s="959"/>
      <c r="AM127" s="959"/>
      <c r="AN127" s="959"/>
      <c r="AO127" s="960"/>
      <c r="AP127" s="962">
        <v>0</v>
      </c>
      <c r="AQ127" s="963"/>
      <c r="AR127" s="963"/>
      <c r="AS127" s="963"/>
      <c r="AT127" s="964"/>
      <c r="AU127" s="232"/>
      <c r="AV127" s="232"/>
      <c r="AW127" s="232"/>
      <c r="AX127" s="1032" t="s">
        <v>492</v>
      </c>
      <c r="AY127" s="1033"/>
      <c r="AZ127" s="1033"/>
      <c r="BA127" s="1033"/>
      <c r="BB127" s="1033"/>
      <c r="BC127" s="1033"/>
      <c r="BD127" s="1033"/>
      <c r="BE127" s="1034"/>
      <c r="BF127" s="1035" t="s">
        <v>493</v>
      </c>
      <c r="BG127" s="1033"/>
      <c r="BH127" s="1033"/>
      <c r="BI127" s="1033"/>
      <c r="BJ127" s="1033"/>
      <c r="BK127" s="1033"/>
      <c r="BL127" s="1034"/>
      <c r="BM127" s="1035" t="s">
        <v>494</v>
      </c>
      <c r="BN127" s="1033"/>
      <c r="BO127" s="1033"/>
      <c r="BP127" s="1033"/>
      <c r="BQ127" s="1033"/>
      <c r="BR127" s="1033"/>
      <c r="BS127" s="1034"/>
      <c r="BT127" s="1035" t="s">
        <v>495</v>
      </c>
      <c r="BU127" s="1033"/>
      <c r="BV127" s="1033"/>
      <c r="BW127" s="1033"/>
      <c r="BX127" s="1033"/>
      <c r="BY127" s="1033"/>
      <c r="BZ127" s="1056"/>
      <c r="CA127" s="232"/>
      <c r="CB127" s="232"/>
      <c r="CC127" s="232"/>
      <c r="CD127" s="255"/>
      <c r="CE127" s="255"/>
      <c r="CF127" s="255"/>
      <c r="CG127" s="232"/>
      <c r="CH127" s="232"/>
      <c r="CI127" s="232"/>
      <c r="CJ127" s="254"/>
      <c r="CK127" s="1023"/>
      <c r="CL127" s="1010"/>
      <c r="CM127" s="1010"/>
      <c r="CN127" s="1010"/>
      <c r="CO127" s="1011"/>
      <c r="CP127" s="922" t="s">
        <v>496</v>
      </c>
      <c r="CQ127" s="923"/>
      <c r="CR127" s="923"/>
      <c r="CS127" s="923"/>
      <c r="CT127" s="923"/>
      <c r="CU127" s="923"/>
      <c r="CV127" s="923"/>
      <c r="CW127" s="923"/>
      <c r="CX127" s="923"/>
      <c r="CY127" s="923"/>
      <c r="CZ127" s="923"/>
      <c r="DA127" s="923"/>
      <c r="DB127" s="923"/>
      <c r="DC127" s="923"/>
      <c r="DD127" s="923"/>
      <c r="DE127" s="923"/>
      <c r="DF127" s="924"/>
      <c r="DG127" s="925" t="s">
        <v>402</v>
      </c>
      <c r="DH127" s="926"/>
      <c r="DI127" s="926"/>
      <c r="DJ127" s="926"/>
      <c r="DK127" s="926"/>
      <c r="DL127" s="926" t="s">
        <v>485</v>
      </c>
      <c r="DM127" s="926"/>
      <c r="DN127" s="926"/>
      <c r="DO127" s="926"/>
      <c r="DP127" s="926"/>
      <c r="DQ127" s="926" t="s">
        <v>485</v>
      </c>
      <c r="DR127" s="926"/>
      <c r="DS127" s="926"/>
      <c r="DT127" s="926"/>
      <c r="DU127" s="926"/>
      <c r="DV127" s="927" t="s">
        <v>485</v>
      </c>
      <c r="DW127" s="927"/>
      <c r="DX127" s="927"/>
      <c r="DY127" s="927"/>
      <c r="DZ127" s="928"/>
    </row>
    <row r="128" spans="1:130" s="230" customFormat="1" ht="26.25" customHeight="1" thickBot="1" x14ac:dyDescent="0.2">
      <c r="A128" s="1042" t="s">
        <v>497</v>
      </c>
      <c r="B128" s="1043"/>
      <c r="C128" s="1043"/>
      <c r="D128" s="1043"/>
      <c r="E128" s="1043"/>
      <c r="F128" s="1043"/>
      <c r="G128" s="1043"/>
      <c r="H128" s="1043"/>
      <c r="I128" s="1043"/>
      <c r="J128" s="1043"/>
      <c r="K128" s="1043"/>
      <c r="L128" s="1043"/>
      <c r="M128" s="1043"/>
      <c r="N128" s="1043"/>
      <c r="O128" s="1043"/>
      <c r="P128" s="1043"/>
      <c r="Q128" s="1043"/>
      <c r="R128" s="1043"/>
      <c r="S128" s="1043"/>
      <c r="T128" s="1043"/>
      <c r="U128" s="1043"/>
      <c r="V128" s="1043"/>
      <c r="W128" s="1044" t="s">
        <v>498</v>
      </c>
      <c r="X128" s="1044"/>
      <c r="Y128" s="1044"/>
      <c r="Z128" s="1045"/>
      <c r="AA128" s="1046">
        <v>5630</v>
      </c>
      <c r="AB128" s="1047"/>
      <c r="AC128" s="1047"/>
      <c r="AD128" s="1047"/>
      <c r="AE128" s="1048"/>
      <c r="AF128" s="1049">
        <v>5486</v>
      </c>
      <c r="AG128" s="1047"/>
      <c r="AH128" s="1047"/>
      <c r="AI128" s="1047"/>
      <c r="AJ128" s="1048"/>
      <c r="AK128" s="1049">
        <v>3803</v>
      </c>
      <c r="AL128" s="1047"/>
      <c r="AM128" s="1047"/>
      <c r="AN128" s="1047"/>
      <c r="AO128" s="1048"/>
      <c r="AP128" s="1050"/>
      <c r="AQ128" s="1051"/>
      <c r="AR128" s="1051"/>
      <c r="AS128" s="1051"/>
      <c r="AT128" s="1052"/>
      <c r="AU128" s="232"/>
      <c r="AV128" s="232"/>
      <c r="AW128" s="232"/>
      <c r="AX128" s="896" t="s">
        <v>499</v>
      </c>
      <c r="AY128" s="897"/>
      <c r="AZ128" s="897"/>
      <c r="BA128" s="897"/>
      <c r="BB128" s="897"/>
      <c r="BC128" s="897"/>
      <c r="BD128" s="897"/>
      <c r="BE128" s="898"/>
      <c r="BF128" s="1053" t="s">
        <v>453</v>
      </c>
      <c r="BG128" s="1054"/>
      <c r="BH128" s="1054"/>
      <c r="BI128" s="1054"/>
      <c r="BJ128" s="1054"/>
      <c r="BK128" s="1054"/>
      <c r="BL128" s="1055"/>
      <c r="BM128" s="1053">
        <v>15</v>
      </c>
      <c r="BN128" s="1054"/>
      <c r="BO128" s="1054"/>
      <c r="BP128" s="1054"/>
      <c r="BQ128" s="1054"/>
      <c r="BR128" s="1054"/>
      <c r="BS128" s="1055"/>
      <c r="BT128" s="1053">
        <v>20</v>
      </c>
      <c r="BU128" s="1054"/>
      <c r="BV128" s="1054"/>
      <c r="BW128" s="1054"/>
      <c r="BX128" s="1054"/>
      <c r="BY128" s="1054"/>
      <c r="BZ128" s="1076"/>
      <c r="CA128" s="255"/>
      <c r="CB128" s="255"/>
      <c r="CC128" s="255"/>
      <c r="CD128" s="255"/>
      <c r="CE128" s="255"/>
      <c r="CF128" s="255"/>
      <c r="CG128" s="232"/>
      <c r="CH128" s="232"/>
      <c r="CI128" s="232"/>
      <c r="CJ128" s="254"/>
      <c r="CK128" s="1024"/>
      <c r="CL128" s="1025"/>
      <c r="CM128" s="1025"/>
      <c r="CN128" s="1025"/>
      <c r="CO128" s="1026"/>
      <c r="CP128" s="1036" t="s">
        <v>500</v>
      </c>
      <c r="CQ128" s="726"/>
      <c r="CR128" s="726"/>
      <c r="CS128" s="726"/>
      <c r="CT128" s="726"/>
      <c r="CU128" s="726"/>
      <c r="CV128" s="726"/>
      <c r="CW128" s="726"/>
      <c r="CX128" s="726"/>
      <c r="CY128" s="726"/>
      <c r="CZ128" s="726"/>
      <c r="DA128" s="726"/>
      <c r="DB128" s="726"/>
      <c r="DC128" s="726"/>
      <c r="DD128" s="726"/>
      <c r="DE128" s="726"/>
      <c r="DF128" s="1037"/>
      <c r="DG128" s="1038" t="s">
        <v>402</v>
      </c>
      <c r="DH128" s="1039"/>
      <c r="DI128" s="1039"/>
      <c r="DJ128" s="1039"/>
      <c r="DK128" s="1039"/>
      <c r="DL128" s="1039" t="s">
        <v>453</v>
      </c>
      <c r="DM128" s="1039"/>
      <c r="DN128" s="1039"/>
      <c r="DO128" s="1039"/>
      <c r="DP128" s="1039"/>
      <c r="DQ128" s="1039" t="s">
        <v>142</v>
      </c>
      <c r="DR128" s="1039"/>
      <c r="DS128" s="1039"/>
      <c r="DT128" s="1039"/>
      <c r="DU128" s="1039"/>
      <c r="DV128" s="1040" t="s">
        <v>402</v>
      </c>
      <c r="DW128" s="1040"/>
      <c r="DX128" s="1040"/>
      <c r="DY128" s="1040"/>
      <c r="DZ128" s="1041"/>
    </row>
    <row r="129" spans="1:131" s="230" customFormat="1" ht="26.25" customHeight="1" x14ac:dyDescent="0.15">
      <c r="A129" s="934" t="s">
        <v>112</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501</v>
      </c>
      <c r="X129" s="1071"/>
      <c r="Y129" s="1071"/>
      <c r="Z129" s="1072"/>
      <c r="AA129" s="958">
        <v>3844791</v>
      </c>
      <c r="AB129" s="959"/>
      <c r="AC129" s="959"/>
      <c r="AD129" s="959"/>
      <c r="AE129" s="960"/>
      <c r="AF129" s="961">
        <v>4094242</v>
      </c>
      <c r="AG129" s="959"/>
      <c r="AH129" s="959"/>
      <c r="AI129" s="959"/>
      <c r="AJ129" s="960"/>
      <c r="AK129" s="961">
        <v>3999746</v>
      </c>
      <c r="AL129" s="959"/>
      <c r="AM129" s="959"/>
      <c r="AN129" s="959"/>
      <c r="AO129" s="960"/>
      <c r="AP129" s="1073"/>
      <c r="AQ129" s="1074"/>
      <c r="AR129" s="1074"/>
      <c r="AS129" s="1074"/>
      <c r="AT129" s="1075"/>
      <c r="AU129" s="233"/>
      <c r="AV129" s="233"/>
      <c r="AW129" s="233"/>
      <c r="AX129" s="1065" t="s">
        <v>502</v>
      </c>
      <c r="AY129" s="923"/>
      <c r="AZ129" s="923"/>
      <c r="BA129" s="923"/>
      <c r="BB129" s="923"/>
      <c r="BC129" s="923"/>
      <c r="BD129" s="923"/>
      <c r="BE129" s="924"/>
      <c r="BF129" s="1066" t="s">
        <v>402</v>
      </c>
      <c r="BG129" s="1067"/>
      <c r="BH129" s="1067"/>
      <c r="BI129" s="1067"/>
      <c r="BJ129" s="1067"/>
      <c r="BK129" s="1067"/>
      <c r="BL129" s="1068"/>
      <c r="BM129" s="1066">
        <v>20</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934" t="s">
        <v>503</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504</v>
      </c>
      <c r="X130" s="1071"/>
      <c r="Y130" s="1071"/>
      <c r="Z130" s="1072"/>
      <c r="AA130" s="958">
        <v>523729</v>
      </c>
      <c r="AB130" s="959"/>
      <c r="AC130" s="959"/>
      <c r="AD130" s="959"/>
      <c r="AE130" s="960"/>
      <c r="AF130" s="961">
        <v>492675</v>
      </c>
      <c r="AG130" s="959"/>
      <c r="AH130" s="959"/>
      <c r="AI130" s="959"/>
      <c r="AJ130" s="960"/>
      <c r="AK130" s="961">
        <v>449434</v>
      </c>
      <c r="AL130" s="959"/>
      <c r="AM130" s="959"/>
      <c r="AN130" s="959"/>
      <c r="AO130" s="960"/>
      <c r="AP130" s="1073"/>
      <c r="AQ130" s="1074"/>
      <c r="AR130" s="1074"/>
      <c r="AS130" s="1074"/>
      <c r="AT130" s="1075"/>
      <c r="AU130" s="233"/>
      <c r="AV130" s="233"/>
      <c r="AW130" s="233"/>
      <c r="AX130" s="1065" t="s">
        <v>505</v>
      </c>
      <c r="AY130" s="923"/>
      <c r="AZ130" s="923"/>
      <c r="BA130" s="923"/>
      <c r="BB130" s="923"/>
      <c r="BC130" s="923"/>
      <c r="BD130" s="923"/>
      <c r="BE130" s="924"/>
      <c r="BF130" s="1101">
        <v>10.9</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506</v>
      </c>
      <c r="X131" s="1108"/>
      <c r="Y131" s="1108"/>
      <c r="Z131" s="1109"/>
      <c r="AA131" s="1004">
        <v>3321062</v>
      </c>
      <c r="AB131" s="986"/>
      <c r="AC131" s="986"/>
      <c r="AD131" s="986"/>
      <c r="AE131" s="987"/>
      <c r="AF131" s="985">
        <v>3601567</v>
      </c>
      <c r="AG131" s="986"/>
      <c r="AH131" s="986"/>
      <c r="AI131" s="986"/>
      <c r="AJ131" s="987"/>
      <c r="AK131" s="985">
        <v>3550312</v>
      </c>
      <c r="AL131" s="986"/>
      <c r="AM131" s="986"/>
      <c r="AN131" s="986"/>
      <c r="AO131" s="987"/>
      <c r="AP131" s="1110"/>
      <c r="AQ131" s="1111"/>
      <c r="AR131" s="1111"/>
      <c r="AS131" s="1111"/>
      <c r="AT131" s="1112"/>
      <c r="AU131" s="233"/>
      <c r="AV131" s="233"/>
      <c r="AW131" s="233"/>
      <c r="AX131" s="1083" t="s">
        <v>507</v>
      </c>
      <c r="AY131" s="726"/>
      <c r="AZ131" s="726"/>
      <c r="BA131" s="726"/>
      <c r="BB131" s="726"/>
      <c r="BC131" s="726"/>
      <c r="BD131" s="726"/>
      <c r="BE131" s="1037"/>
      <c r="BF131" s="1084" t="s">
        <v>402</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1090" t="s">
        <v>508</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509</v>
      </c>
      <c r="W132" s="1094"/>
      <c r="X132" s="1094"/>
      <c r="Y132" s="1094"/>
      <c r="Z132" s="1095"/>
      <c r="AA132" s="1096">
        <v>11.17293203</v>
      </c>
      <c r="AB132" s="1097"/>
      <c r="AC132" s="1097"/>
      <c r="AD132" s="1097"/>
      <c r="AE132" s="1098"/>
      <c r="AF132" s="1099">
        <v>10.825815540000001</v>
      </c>
      <c r="AG132" s="1097"/>
      <c r="AH132" s="1097"/>
      <c r="AI132" s="1097"/>
      <c r="AJ132" s="1098"/>
      <c r="AK132" s="1099">
        <v>10.74328115</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510</v>
      </c>
      <c r="W133" s="1077"/>
      <c r="X133" s="1077"/>
      <c r="Y133" s="1077"/>
      <c r="Z133" s="1078"/>
      <c r="AA133" s="1079">
        <v>11.3</v>
      </c>
      <c r="AB133" s="1080"/>
      <c r="AC133" s="1080"/>
      <c r="AD133" s="1080"/>
      <c r="AE133" s="1081"/>
      <c r="AF133" s="1079">
        <v>11.2</v>
      </c>
      <c r="AG133" s="1080"/>
      <c r="AH133" s="1080"/>
      <c r="AI133" s="1080"/>
      <c r="AJ133" s="1081"/>
      <c r="AK133" s="1079">
        <v>10.9</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lHyFl8v3jSt6I5xQBxBOpSIW1G3DKR3kOA+RzNVGdDqIDmFlihgVc6wqZpUclFz/P6twHoxyiqhy4H8ommD6nA==" saltValue="JLTIfHp/6MLYx1wiUaHTgQ=="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BH1" zoomScaleNormal="85" zoomScaleSheetLayoutView="100"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511</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QtUjUGElaCbehgJcIzIGLywpbIqJVeh9bQzzVzu9zEJ8jZL5/rOYZWZGpemTdOr+i2sbhpKg+AyjZXFGNv7fvw==" saltValue="Cn2hVxPkMnYsLdho3tYzg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BC67" zoomScaleNormal="10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MIgv3i7cgf85bxb0BpTnS0R1o49mklSZd7qO45ab1E6zZk1ClkF0aIpjkb9qtQbJrFHhXE8nWtYoAJv6XQPAwA==" saltValue="VkLOXknmbd+Zyc2vuXfsk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topLeftCell="A4"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512</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513</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514</v>
      </c>
      <c r="AP7" s="272"/>
      <c r="AQ7" s="273" t="s">
        <v>515</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516</v>
      </c>
      <c r="AQ8" s="279" t="s">
        <v>517</v>
      </c>
      <c r="AR8" s="280" t="s">
        <v>518</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519</v>
      </c>
      <c r="AL9" s="1117"/>
      <c r="AM9" s="1117"/>
      <c r="AN9" s="1118"/>
      <c r="AO9" s="281">
        <v>808205</v>
      </c>
      <c r="AP9" s="281">
        <v>62608</v>
      </c>
      <c r="AQ9" s="282">
        <v>104296</v>
      </c>
      <c r="AR9" s="283">
        <v>-40</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520</v>
      </c>
      <c r="AL10" s="1117"/>
      <c r="AM10" s="1117"/>
      <c r="AN10" s="1118"/>
      <c r="AO10" s="284">
        <v>179172</v>
      </c>
      <c r="AP10" s="284">
        <v>13880</v>
      </c>
      <c r="AQ10" s="285">
        <v>16614</v>
      </c>
      <c r="AR10" s="286">
        <v>-16.5</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521</v>
      </c>
      <c r="AL11" s="1117"/>
      <c r="AM11" s="1117"/>
      <c r="AN11" s="1118"/>
      <c r="AO11" s="284" t="s">
        <v>522</v>
      </c>
      <c r="AP11" s="284" t="s">
        <v>522</v>
      </c>
      <c r="AQ11" s="285">
        <v>799</v>
      </c>
      <c r="AR11" s="286" t="s">
        <v>522</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523</v>
      </c>
      <c r="AL12" s="1117"/>
      <c r="AM12" s="1117"/>
      <c r="AN12" s="1118"/>
      <c r="AO12" s="284" t="s">
        <v>522</v>
      </c>
      <c r="AP12" s="284" t="s">
        <v>522</v>
      </c>
      <c r="AQ12" s="285" t="s">
        <v>522</v>
      </c>
      <c r="AR12" s="286" t="s">
        <v>522</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524</v>
      </c>
      <c r="AL13" s="1117"/>
      <c r="AM13" s="1117"/>
      <c r="AN13" s="1118"/>
      <c r="AO13" s="284">
        <v>67405</v>
      </c>
      <c r="AP13" s="284">
        <v>5222</v>
      </c>
      <c r="AQ13" s="285">
        <v>4504</v>
      </c>
      <c r="AR13" s="286">
        <v>15.9</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525</v>
      </c>
      <c r="AL14" s="1117"/>
      <c r="AM14" s="1117"/>
      <c r="AN14" s="1118"/>
      <c r="AO14" s="284">
        <v>4619</v>
      </c>
      <c r="AP14" s="284">
        <v>358</v>
      </c>
      <c r="AQ14" s="285">
        <v>2125</v>
      </c>
      <c r="AR14" s="286">
        <v>-83.2</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526</v>
      </c>
      <c r="AL15" s="1120"/>
      <c r="AM15" s="1120"/>
      <c r="AN15" s="1121"/>
      <c r="AO15" s="284">
        <v>-52814</v>
      </c>
      <c r="AP15" s="284">
        <v>-4091</v>
      </c>
      <c r="AQ15" s="285">
        <v>-7352</v>
      </c>
      <c r="AR15" s="286">
        <v>-44.4</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194</v>
      </c>
      <c r="AL16" s="1120"/>
      <c r="AM16" s="1120"/>
      <c r="AN16" s="1121"/>
      <c r="AO16" s="284">
        <v>1006587</v>
      </c>
      <c r="AP16" s="284">
        <v>77976</v>
      </c>
      <c r="AQ16" s="285">
        <v>120986</v>
      </c>
      <c r="AR16" s="286">
        <v>-35.5</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527</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528</v>
      </c>
      <c r="AP20" s="293" t="s">
        <v>529</v>
      </c>
      <c r="AQ20" s="294" t="s">
        <v>530</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531</v>
      </c>
      <c r="AL21" s="1123"/>
      <c r="AM21" s="1123"/>
      <c r="AN21" s="1124"/>
      <c r="AO21" s="297">
        <v>7.05</v>
      </c>
      <c r="AP21" s="298">
        <v>10.56</v>
      </c>
      <c r="AQ21" s="299">
        <v>-3.51</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532</v>
      </c>
      <c r="AL22" s="1123"/>
      <c r="AM22" s="1123"/>
      <c r="AN22" s="1124"/>
      <c r="AO22" s="302">
        <v>95.2</v>
      </c>
      <c r="AP22" s="303">
        <v>96.8</v>
      </c>
      <c r="AQ22" s="304">
        <v>-1.6</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13" t="s">
        <v>533</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x14ac:dyDescent="0.15">
      <c r="A27" s="309"/>
      <c r="AO27" s="262"/>
      <c r="AP27" s="262"/>
      <c r="AQ27" s="262"/>
      <c r="AR27" s="262"/>
      <c r="AS27" s="262"/>
      <c r="AT27" s="262"/>
    </row>
    <row r="28" spans="1:46" ht="17.25" x14ac:dyDescent="0.15">
      <c r="A28" s="263" t="s">
        <v>534</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535</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514</v>
      </c>
      <c r="AP30" s="272"/>
      <c r="AQ30" s="273" t="s">
        <v>515</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516</v>
      </c>
      <c r="AQ31" s="279" t="s">
        <v>517</v>
      </c>
      <c r="AR31" s="280" t="s">
        <v>518</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536</v>
      </c>
      <c r="AL32" s="1131"/>
      <c r="AM32" s="1131"/>
      <c r="AN32" s="1132"/>
      <c r="AO32" s="312">
        <v>676403</v>
      </c>
      <c r="AP32" s="312">
        <v>52398</v>
      </c>
      <c r="AQ32" s="313">
        <v>60627</v>
      </c>
      <c r="AR32" s="314">
        <v>-13.6</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537</v>
      </c>
      <c r="AL33" s="1131"/>
      <c r="AM33" s="1131"/>
      <c r="AN33" s="1132"/>
      <c r="AO33" s="312" t="s">
        <v>522</v>
      </c>
      <c r="AP33" s="312" t="s">
        <v>522</v>
      </c>
      <c r="AQ33" s="313" t="s">
        <v>522</v>
      </c>
      <c r="AR33" s="314" t="s">
        <v>522</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538</v>
      </c>
      <c r="AL34" s="1131"/>
      <c r="AM34" s="1131"/>
      <c r="AN34" s="1132"/>
      <c r="AO34" s="312" t="s">
        <v>522</v>
      </c>
      <c r="AP34" s="312" t="s">
        <v>522</v>
      </c>
      <c r="AQ34" s="313" t="s">
        <v>522</v>
      </c>
      <c r="AR34" s="314" t="s">
        <v>522</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539</v>
      </c>
      <c r="AL35" s="1131"/>
      <c r="AM35" s="1131"/>
      <c r="AN35" s="1132"/>
      <c r="AO35" s="312">
        <v>128753</v>
      </c>
      <c r="AP35" s="312">
        <v>9974</v>
      </c>
      <c r="AQ35" s="313">
        <v>21887</v>
      </c>
      <c r="AR35" s="314">
        <v>-54.4</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540</v>
      </c>
      <c r="AL36" s="1131"/>
      <c r="AM36" s="1131"/>
      <c r="AN36" s="1132"/>
      <c r="AO36" s="312">
        <v>29484</v>
      </c>
      <c r="AP36" s="312">
        <v>2284</v>
      </c>
      <c r="AQ36" s="313">
        <v>5351</v>
      </c>
      <c r="AR36" s="314">
        <v>-57.3</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541</v>
      </c>
      <c r="AL37" s="1131"/>
      <c r="AM37" s="1131"/>
      <c r="AN37" s="1132"/>
      <c r="AO37" s="312">
        <v>17</v>
      </c>
      <c r="AP37" s="312">
        <v>1</v>
      </c>
      <c r="AQ37" s="313">
        <v>569</v>
      </c>
      <c r="AR37" s="314">
        <v>-99.8</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542</v>
      </c>
      <c r="AL38" s="1134"/>
      <c r="AM38" s="1134"/>
      <c r="AN38" s="1135"/>
      <c r="AO38" s="315" t="s">
        <v>522</v>
      </c>
      <c r="AP38" s="315" t="s">
        <v>522</v>
      </c>
      <c r="AQ38" s="316">
        <v>12</v>
      </c>
      <c r="AR38" s="304" t="s">
        <v>522</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543</v>
      </c>
      <c r="AL39" s="1134"/>
      <c r="AM39" s="1134"/>
      <c r="AN39" s="1135"/>
      <c r="AO39" s="312">
        <v>-3803</v>
      </c>
      <c r="AP39" s="312">
        <v>-295</v>
      </c>
      <c r="AQ39" s="313">
        <v>-1532</v>
      </c>
      <c r="AR39" s="314">
        <v>-80.7</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544</v>
      </c>
      <c r="AL40" s="1131"/>
      <c r="AM40" s="1131"/>
      <c r="AN40" s="1132"/>
      <c r="AO40" s="312">
        <v>-449434</v>
      </c>
      <c r="AP40" s="312">
        <v>-34816</v>
      </c>
      <c r="AQ40" s="313">
        <v>-57744</v>
      </c>
      <c r="AR40" s="314">
        <v>-39.700000000000003</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310</v>
      </c>
      <c r="AL41" s="1137"/>
      <c r="AM41" s="1137"/>
      <c r="AN41" s="1138"/>
      <c r="AO41" s="312">
        <v>381420</v>
      </c>
      <c r="AP41" s="312">
        <v>29547</v>
      </c>
      <c r="AQ41" s="313">
        <v>29170</v>
      </c>
      <c r="AR41" s="314">
        <v>1.3</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545</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546</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547</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514</v>
      </c>
      <c r="AN49" s="1127" t="s">
        <v>548</v>
      </c>
      <c r="AO49" s="1128"/>
      <c r="AP49" s="1128"/>
      <c r="AQ49" s="1128"/>
      <c r="AR49" s="1129"/>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549</v>
      </c>
      <c r="AO50" s="329" t="s">
        <v>550</v>
      </c>
      <c r="AP50" s="330" t="s">
        <v>551</v>
      </c>
      <c r="AQ50" s="331" t="s">
        <v>552</v>
      </c>
      <c r="AR50" s="332" t="s">
        <v>553</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554</v>
      </c>
      <c r="AL51" s="325"/>
      <c r="AM51" s="333">
        <v>370461</v>
      </c>
      <c r="AN51" s="334">
        <v>27256</v>
      </c>
      <c r="AO51" s="335">
        <v>-50.6</v>
      </c>
      <c r="AP51" s="336">
        <v>108252</v>
      </c>
      <c r="AQ51" s="337">
        <v>30.4</v>
      </c>
      <c r="AR51" s="338">
        <v>-81</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555</v>
      </c>
      <c r="AM52" s="341">
        <v>163775</v>
      </c>
      <c r="AN52" s="342">
        <v>12049</v>
      </c>
      <c r="AO52" s="343">
        <v>-43.6</v>
      </c>
      <c r="AP52" s="344">
        <v>50321</v>
      </c>
      <c r="AQ52" s="345">
        <v>7.6</v>
      </c>
      <c r="AR52" s="346">
        <v>-51.2</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556</v>
      </c>
      <c r="AL53" s="325"/>
      <c r="AM53" s="333">
        <v>397506</v>
      </c>
      <c r="AN53" s="334">
        <v>29656</v>
      </c>
      <c r="AO53" s="335">
        <v>8.8000000000000007</v>
      </c>
      <c r="AP53" s="336">
        <v>93492</v>
      </c>
      <c r="AQ53" s="337">
        <v>-13.6</v>
      </c>
      <c r="AR53" s="338">
        <v>22.4</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555</v>
      </c>
      <c r="AM54" s="341">
        <v>187512</v>
      </c>
      <c r="AN54" s="342">
        <v>13989</v>
      </c>
      <c r="AO54" s="343">
        <v>16.100000000000001</v>
      </c>
      <c r="AP54" s="344">
        <v>53316</v>
      </c>
      <c r="AQ54" s="345">
        <v>6</v>
      </c>
      <c r="AR54" s="346">
        <v>10.1</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557</v>
      </c>
      <c r="AL55" s="325"/>
      <c r="AM55" s="333">
        <v>997679</v>
      </c>
      <c r="AN55" s="334">
        <v>75399</v>
      </c>
      <c r="AO55" s="335">
        <v>154.19999999999999</v>
      </c>
      <c r="AP55" s="336">
        <v>94796</v>
      </c>
      <c r="AQ55" s="337">
        <v>1.4</v>
      </c>
      <c r="AR55" s="338">
        <v>152.80000000000001</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555</v>
      </c>
      <c r="AM56" s="341">
        <v>495043</v>
      </c>
      <c r="AN56" s="342">
        <v>37413</v>
      </c>
      <c r="AO56" s="343">
        <v>167.4</v>
      </c>
      <c r="AP56" s="344">
        <v>55781</v>
      </c>
      <c r="AQ56" s="345">
        <v>4.5999999999999996</v>
      </c>
      <c r="AR56" s="346">
        <v>162.80000000000001</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558</v>
      </c>
      <c r="AL57" s="325"/>
      <c r="AM57" s="333">
        <v>458717</v>
      </c>
      <c r="AN57" s="334">
        <v>35113</v>
      </c>
      <c r="AO57" s="335">
        <v>-53.4</v>
      </c>
      <c r="AP57" s="336">
        <v>85942</v>
      </c>
      <c r="AQ57" s="337">
        <v>-9.3000000000000007</v>
      </c>
      <c r="AR57" s="338">
        <v>-44.1</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555</v>
      </c>
      <c r="AM58" s="341">
        <v>217896</v>
      </c>
      <c r="AN58" s="342">
        <v>16679</v>
      </c>
      <c r="AO58" s="343">
        <v>-55.4</v>
      </c>
      <c r="AP58" s="344">
        <v>48630</v>
      </c>
      <c r="AQ58" s="345">
        <v>-12.8</v>
      </c>
      <c r="AR58" s="346">
        <v>-42.6</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559</v>
      </c>
      <c r="AL59" s="325"/>
      <c r="AM59" s="333">
        <v>515369</v>
      </c>
      <c r="AN59" s="334">
        <v>39923</v>
      </c>
      <c r="AO59" s="335">
        <v>13.7</v>
      </c>
      <c r="AP59" s="336">
        <v>95007</v>
      </c>
      <c r="AQ59" s="337">
        <v>10.5</v>
      </c>
      <c r="AR59" s="338">
        <v>3.2</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555</v>
      </c>
      <c r="AM60" s="341">
        <v>341787</v>
      </c>
      <c r="AN60" s="342">
        <v>26477</v>
      </c>
      <c r="AO60" s="343">
        <v>58.7</v>
      </c>
      <c r="AP60" s="344">
        <v>48509</v>
      </c>
      <c r="AQ60" s="345">
        <v>-0.2</v>
      </c>
      <c r="AR60" s="346">
        <v>58.9</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560</v>
      </c>
      <c r="AL61" s="347"/>
      <c r="AM61" s="348">
        <v>547946</v>
      </c>
      <c r="AN61" s="349">
        <v>41469</v>
      </c>
      <c r="AO61" s="350">
        <v>14.5</v>
      </c>
      <c r="AP61" s="351">
        <v>95498</v>
      </c>
      <c r="AQ61" s="352">
        <v>3.9</v>
      </c>
      <c r="AR61" s="338">
        <v>10.6</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555</v>
      </c>
      <c r="AM62" s="341">
        <v>281203</v>
      </c>
      <c r="AN62" s="342">
        <v>21321</v>
      </c>
      <c r="AO62" s="343">
        <v>28.6</v>
      </c>
      <c r="AP62" s="344">
        <v>51311</v>
      </c>
      <c r="AQ62" s="345">
        <v>1</v>
      </c>
      <c r="AR62" s="346">
        <v>27.6</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9sWDSQo5gvzXIpURRV+l7b0P9GKEQ+Kne1vvJdLuzvvL9wTLBAVbqR0aSMPXQ0+44N0MHG0tEyKIZ+8OjS0G9A==" saltValue="Hi5hbF0WUtG2oHlnkLQ+s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94" zoomScaleNormal="100" zoomScaleSheetLayoutView="55" workbookViewId="0">
      <selection activeCell="AC87" sqref="AC87"/>
    </sheetView>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562</v>
      </c>
    </row>
    <row r="121" spans="125:125" ht="13.5" hidden="1" customHeight="1" x14ac:dyDescent="0.15">
      <c r="DU121" s="259"/>
    </row>
  </sheetData>
  <sheetProtection algorithmName="SHA-512" hashValue="VCngBvP2ZJnUlC3pwHbnE/1d8hJNoxPnRucPoPx71EMh2fpeO/SaoOjD+XU8mZH+oY1CNlm0VGR7xWh5SX62Lw==" saltValue="C+TcB92/xpblvBldc3pCs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I82" zoomScaleNormal="100" zoomScaleSheetLayoutView="55" workbookViewId="0">
      <selection activeCell="AE88" sqref="AE88"/>
    </sheetView>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563</v>
      </c>
    </row>
  </sheetData>
  <sheetProtection algorithmName="SHA-512" hashValue="sY1xmVGsgaxOoYqSO/yAsUjH6f610v+R0qR/UM5rcoGmIPHfAEljl5NSb3R58AJQsdOqRTLMTZtNLeb92Xi7Qg==" saltValue="bpAGTLIxoOHt+8XdkFlwj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G43"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564</v>
      </c>
      <c r="G46" s="8" t="s">
        <v>565</v>
      </c>
      <c r="H46" s="8" t="s">
        <v>566</v>
      </c>
      <c r="I46" s="8" t="s">
        <v>567</v>
      </c>
      <c r="J46" s="9" t="s">
        <v>568</v>
      </c>
    </row>
    <row r="47" spans="2:10" ht="57.75" customHeight="1" x14ac:dyDescent="0.15">
      <c r="B47" s="10"/>
      <c r="C47" s="1139" t="s">
        <v>3</v>
      </c>
      <c r="D47" s="1139"/>
      <c r="E47" s="1140"/>
      <c r="F47" s="11">
        <v>47.82</v>
      </c>
      <c r="G47" s="12">
        <v>48.39</v>
      </c>
      <c r="H47" s="12">
        <v>57.38</v>
      </c>
      <c r="I47" s="12">
        <v>61.71</v>
      </c>
      <c r="J47" s="13">
        <v>73.180000000000007</v>
      </c>
    </row>
    <row r="48" spans="2:10" ht="57.75" customHeight="1" x14ac:dyDescent="0.15">
      <c r="B48" s="14"/>
      <c r="C48" s="1141" t="s">
        <v>4</v>
      </c>
      <c r="D48" s="1141"/>
      <c r="E48" s="1142"/>
      <c r="F48" s="15">
        <v>8.9499999999999993</v>
      </c>
      <c r="G48" s="16">
        <v>9.0399999999999991</v>
      </c>
      <c r="H48" s="16">
        <v>6.2</v>
      </c>
      <c r="I48" s="16">
        <v>6.91</v>
      </c>
      <c r="J48" s="17">
        <v>7.58</v>
      </c>
    </row>
    <row r="49" spans="2:10" ht="57.75" customHeight="1" thickBot="1" x14ac:dyDescent="0.2">
      <c r="B49" s="18"/>
      <c r="C49" s="1143" t="s">
        <v>5</v>
      </c>
      <c r="D49" s="1143"/>
      <c r="E49" s="1144"/>
      <c r="F49" s="19" t="s">
        <v>569</v>
      </c>
      <c r="G49" s="20" t="s">
        <v>570</v>
      </c>
      <c r="H49" s="20">
        <v>2.63</v>
      </c>
      <c r="I49" s="20">
        <v>5.25</v>
      </c>
      <c r="J49" s="21">
        <v>6.76</v>
      </c>
    </row>
    <row r="50" spans="2:10" x14ac:dyDescent="0.15"/>
  </sheetData>
  <sheetProtection algorithmName="SHA-512" hashValue="UPadNbTZtzjuojDjrjPgZbIpgejfZIDU0G54sWafreQKol8gWxc56ES2xDNpcfF6ZZMx9G++unStDC2SYVek9A==" saltValue="oTzyjhBxvmXOWw/mel8YN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2024-03-18T02:29:23Z</cp:lastPrinted>
  <dcterms:created xsi:type="dcterms:W3CDTF">2024-03-14T00:59:01Z</dcterms:created>
  <dcterms:modified xsi:type="dcterms:W3CDTF">2024-03-25T04:41:06Z</dcterms:modified>
  <cp:category/>
</cp:coreProperties>
</file>