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9T024\Desktop\R4財政状況資料集\○県へ提出\"/>
    </mc:Choice>
  </mc:AlternateContent>
  <bookViews>
    <workbookView xWindow="0" yWindow="0" windowWidth="17280" windowHeight="8028" tabRatio="79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7" i="12"/>
  <c r="AA76" i="12"/>
  <c r="AA75" i="12"/>
  <c r="AA74" i="12"/>
  <c r="AA73" i="12"/>
  <c r="AA72" i="12"/>
  <c r="AA71" i="12"/>
  <c r="AA70" i="12"/>
  <c r="AA69" i="12"/>
  <c r="AA68" i="12"/>
  <c r="AU63" i="12"/>
  <c r="AP63" i="12"/>
  <c r="AF63" i="12"/>
  <c r="AA34" i="12"/>
  <c r="AA33" i="12"/>
  <c r="AA32" i="12"/>
  <c r="AA31" i="12"/>
  <c r="AA30" i="12"/>
  <c r="AA29" i="12"/>
  <c r="AA28" i="12"/>
  <c r="AP23" i="12"/>
  <c r="AF23" i="12"/>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<sst xmlns="http://schemas.openxmlformats.org/spreadsheetml/2006/main" count="1093" uniqueCount="606">
  <si>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</si>
  <si>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</si>
  <si>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</si>
  <si>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</si>
  <si>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</si>
  <si>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</si>
  <si>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</si>
  <si>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</si>
  <si>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</si>
  <si>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</si>
  <si>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</si>
  <si>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</si>
  <si>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</si>
  <si>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</si>
  <si>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</si>
  <si>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</si>
  <si>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</si>
  <si>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</si>
  <si>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</si>
  <si>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</si>
  <si>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</si>
  <si>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</si>
  <si>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</si>
  <si>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</si>
  <si>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</si>
  <si>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</si>
  <si>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</si>
  <si>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</si>
  <si>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</si>
  <si>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</si>
  <si>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</si>
  <si>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</si>
  <si>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</si>
  <si>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</si>
  <si>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</si>
  <si>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</si>
  <si>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</si>
  <si>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</si>
  <si>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</si>
  <si>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</si>
  <si>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</si>
  <si>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</si>
  <si>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</si>
  <si>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</si>
  <si>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</si>
  <si>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</si>
  <si>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</si>
  <si>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</si>
  <si>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</si>
  <si>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</si>
  <si>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</si>
  <si>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</si>
  <si>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</si>
  <si>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</si>
  <si>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</si>
  <si>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</si>
  <si>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</si>
  <si>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</si>
  <si>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</si>
  <si>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</si>
  <si>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</si>
  <si>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</si>
  <si>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</si>
  <si>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</si>
  <si>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</si>
  <si>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</si>
  <si>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</si>
  <si>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</si>
  <si>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</si>
  <si>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</si>
  <si>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</si>
  <si>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</si>
  <si>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</si>
  <si>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</si>
  <si>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</si>
  <si>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</si>
  <si>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</si>
  <si>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</si>
  <si>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</si>
  <si>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</si>
  <si>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</si>
  <si>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</si>
  <si>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</si>
  <si>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</si>
  <si>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</si>
  <si>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</si>
  <si>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</si>
  <si>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</si>
  <si>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</si>
  <si>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</si>
  <si>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</si>
  <si>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</si>
  <si>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</si>
  <si>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</si>
  <si>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</si>
  <si>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</si>
  <si>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</si>
  <si>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</si>
  <si>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</si>
  <si>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</si>
  <si>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</si>
  <si>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</si>
  <si>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</si>
  <si>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</si>
  <si>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</si>
  <si>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</si>
  <si>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</si>
  <si>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</si>
  <si>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</si>
  <si>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</si>
  <si>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</si>
  <si>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</si>
  <si>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</si>
  <si>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</si>
  <si>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</si>
  <si>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</si>
  <si>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</si>
  <si>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</si>
  <si>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</si>
  <si>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</si>
  <si>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</si>
  <si>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</si>
  <si>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</si>
  <si>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</si>
  <si>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</si>
  <si>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</si>
  <si>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</si>
  <si>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</si>
  <si>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</si>
  <si>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</si>
  <si>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</si>
  <si>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</si>
  <si>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</si>
  <si>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</si>
  <si>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</si>
  <si>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</si>
  <si>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</si>
  <si>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</si>
  <si>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</si>
  <si>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</si>
  <si>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</si>
  <si>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</si>
  <si>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</si>
  <si>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</si>
  <si>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</si>
  <si>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</si>
  <si>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</si>
  <si>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</si>
  <si>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</si>
  <si>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</si>
  <si>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</si>
  <si>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</si>
  <si>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</si>
  <si>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</si>
  <si>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</si>
  <si>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</si>
  <si>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</si>
  <si>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</si>
  <si>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</si>
  <si>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</si>
  <si>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</si>
  <si>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</si>
  <si>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</si>
  <si>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</si>
  <si>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</si>
  <si>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</si>
  <si>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</si>
  <si>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</si>
  <si>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</si>
  <si>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</si>
  <si>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</si>
  <si>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</si>
  <si>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</si>
  <si>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</si>
  <si>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</si>
  <si>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</si>
  <si>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</si>
  <si>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</si>
  <si>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</si>
  <si>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</si>
  <si>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</si>
  <si>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</si>
  <si>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</si>
  <si>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</si>
  <si>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</si>
  <si>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</si>
  <si>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</si>
  <si>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</si>
  <si>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</si>
  <si>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</si>
  <si>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</si>
  <si>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</si>
  <si>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</si>
  <si>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</si>
  <si>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</si>
  <si>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</si>
  <si>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</si>
  <si>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</si>
  <si>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</si>
  <si>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</si>
  <si>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</si>
  <si>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</si>
  <si>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</si>
  <si>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</si>
  <si>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</si>
  <si>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</si>
  <si>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</si>
  <si>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</si>
  <si>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</si>
  <si>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</si>
  <si>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</si>
  <si>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</si>
  <si>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</si>
  <si>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</si>
  <si>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</si>
  <si>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青森県中泊町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</si>
  <si>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</si>
  <si>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</si>
  <si>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</si>
  <si>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</si>
  <si>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</si>
  <si>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</si>
  <si>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</si>
  <si>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</si>
  <si>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</si>
  <si>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</si>
  <si>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</si>
  <si>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</si>
  <si>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</si>
  <si>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</si>
  <si>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</si>
  <si>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</si>
  <si>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</si>
  <si>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</si>
  <si>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</si>
  <si>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</si>
  <si>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</si>
  <si>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</si>
  <si>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</si>
  <si>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</si>
  <si>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</si>
  <si>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</si>
  <si>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</si>
  <si>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</si>
  <si>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</si>
  <si>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</si>
  <si>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</si>
  <si>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</si>
  <si>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</si>
  <si>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</si>
  <si>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</si>
  <si>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</si>
  <si>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</si>
  <si>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</si>
  <si>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</si>
  <si>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</si>
  <si>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</si>
  <si>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</si>
  <si>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</si>
  <si>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</si>
  <si>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</si>
  <si>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</si>
  <si>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</si>
  <si>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</si>
  <si>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</si>
  <si>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</si>
  <si>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</si>
  <si>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</si>
  <si>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</si>
  <si>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</si>
  <si>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</si>
  <si>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</si>
  <si>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</si>
  <si>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</si>
  <si>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</si>
  <si>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</si>
  <si>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</si>
  <si>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</si>
  <si>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</si>
  <si>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</si>
  <si>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</si>
  <si>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</si>
  <si>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</si>
  <si>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</si>
  <si>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</si>
  <si>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</si>
  <si>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</si>
  <si>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</si>
  <si>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</si>
  <si>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</si>
  <si>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</si>
  <si>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</si>
  <si>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</si>
  <si>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</si>
  <si>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</si>
  <si>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</si>
  <si>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</si>
  <si>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</si>
  <si>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</si>
  <si>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</si>
  <si>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</si>
  <si>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</si>
  <si>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</si>
  <si>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</si>
  <si>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</si>
  <si>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</si>
  <si>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</si>
  <si>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</si>
  <si>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</si>
  <si>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</si>
  <si>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</si>
  <si>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</si>
  <si>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</si>
  <si>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</si>
  <si>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</si>
  <si>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</si>
  <si>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</si>
  <si>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</si>
  <si>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</si>
  <si>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</si>
  <si>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</si>
  <si>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</si>
  <si>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</si>
  <si>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</si>
  <si>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</si>
  <si>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</si>
  <si>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</si>
  <si>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</si>
  <si>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</si>
  <si>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</si>
  <si>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</si>
  <si>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</si>
  <si>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</si>
  <si>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</si>
  <si>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</si>
  <si>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</si>
  <si>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</si>
  <si>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</si>
  <si>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</si>
  <si>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</si>
  <si>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</si>
  <si>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</si>
  <si>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</si>
  <si>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</si>
  <si>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</si>
  <si>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</si>
  <si>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</si>
  <si>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</si>
  <si>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</si>
  <si>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</si>
  <si>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</si>
  <si>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</si>
  <si>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</si>
  <si>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</si>
  <si>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</si>
  <si>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</si>
  <si>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</si>
  <si>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</si>
  <si>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</si>
  <si>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</si>
  <si>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</si>
  <si>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</si>
  <si>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</si>
  <si>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</si>
  <si>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</si>
  <si>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</si>
  <si>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</si>
  <si>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</si>
  <si>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青森県中泊町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</si>
  <si>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</si>
  <si>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</si>
  <si>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</si>
  <si>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</si>
  <si>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</si>
  <si>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</si>
  <si>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</si>
  <si>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</si>
  <si>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</si>
  <si>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</si>
  <si>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</si>
  <si>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</si>
  <si>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</si>
  <si>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</si>
  <si>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</si>
  <si>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</si>
  <si>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</si>
  <si>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</si>
  <si>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</si>
  <si>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</si>
  <si>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</si>
  <si>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</si>
  <si>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</si>
  <si>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</si>
  <si>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</si>
  <si>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</si>
  <si>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</si>
  <si>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</si>
  <si>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</si>
  <si>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</si>
  <si>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</si>
  <si>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</si>
  <si>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</si>
  <si>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</si>
  <si>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</si>
  <si>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</si>
  <si>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</si>
  <si>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</si>
  <si>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</si>
  <si>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</si>
  <si>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</si>
  <si>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</si>
  <si>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</si>
  <si>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</si>
  <si>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</si>
  <si>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</si>
  <si>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</si>
  <si>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</si>
  <si>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</si>
  <si>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</si>
  <si>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</si>
  <si>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</si>
  <si>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</si>
  <si>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</si>
  <si>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</si>
  <si>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</si>
  <si>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</si>
  <si>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</si>
  <si>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</si>
  <si>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</si>
  <si>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</si>
  <si>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</si>
  <si>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</si>
  <si>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</si>
  <si>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</si>
  <si>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</si>
  <si>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</si>
  <si>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</si>
  <si>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</si>
  <si>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</si>
  <si>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</si>
  <si>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</si>
  <si>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</si>
  <si>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</si>
  <si>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</si>
  <si>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</si>
  <si>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</si>
  <si>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</si>
  <si>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</si>
  <si>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</si>
  <si>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</si>
  <si>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</si>
  <si>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</si>
  <si>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</si>
  <si>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</si>
  <si>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</si>
  <si>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</si>
  <si>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</si>
  <si>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</si>
  <si>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</si>
  <si>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</si>
  <si>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</si>
  <si>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</si>
  <si>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</si>
  <si>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</si>
  <si>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</si>
  <si>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</si>
  <si>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</si>
  <si>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</si>
  <si>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</si>
  <si>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</si>
  <si>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</si>
  <si>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中泊町水道事業特別会計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</si>
  <si>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</si>
  <si>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</si>
  <si>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中泊町農業集落排水事業特別会計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</si>
  <si>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</si>
  <si>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中泊町漁業集落排水事業特別会計</t>
    <phoneticPr fontId="5"/>
  </si>
  <si>
    <t>(Ｆ)</t>
    <phoneticPr fontId="5"/>
  </si>
  <si>
    <t>中泊町国民健康保険特別会計（診療施設勘定）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</si>
  <si>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</si>
  <si>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</si>
  <si>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</si>
  <si>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</si>
  <si>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</si>
  <si>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</si>
  <si>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</si>
  <si>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</si>
  <si>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</si>
  <si>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</si>
  <si>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</si>
  <si>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</si>
  <si>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</si>
  <si>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</si>
  <si>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</si>
  <si>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</si>
  <si>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</si>
  <si>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</si>
  <si>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</si>
  <si>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</si>
  <si>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</si>
  <si>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</si>
  <si>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</si>
  <si>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</si>
  <si>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</si>
  <si>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</si>
  <si>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</si>
  <si>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</si>
  <si>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</si>
  <si>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</si>
  <si>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</si>
  <si>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</si>
  <si>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</si>
  <si>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</si>
  <si>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</si>
  <si>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</si>
  <si>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</si>
  <si>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</si>
  <si>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</si>
  <si>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</si>
  <si>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</si>
  <si>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</si>
  <si>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</si>
  <si>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</si>
  <si>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</si>
  <si>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</si>
  <si>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</si>
  <si>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</si>
  <si>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</si>
  <si>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</si>
  <si>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</si>
  <si>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</si>
  <si>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</si>
  <si>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</si>
  <si>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</si>
  <si>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</si>
  <si>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</si>
  <si>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</si>
  <si>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</si>
  <si>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</si>
  <si>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</si>
  <si>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</si>
  <si>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</si>
  <si>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</si>
  <si>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</si>
  <si>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</si>
  <si>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</si>
  <si>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</si>
  <si>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</si>
  <si>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</si>
  <si>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</si>
  <si>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</si>
  <si>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</si>
  <si>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</si>
  <si>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</si>
  <si>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</si>
  <si>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</si>
  <si>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</si>
  <si>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</si>
  <si>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</si>
  <si>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</si>
  <si>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</si>
  <si>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</si>
  <si>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</si>
  <si>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中泊町水道事業特別会計</t>
  </si>
  <si>
    <t>中泊町国民健康保険特別会計（事業勘定）</t>
  </si>
  <si>
    <t>中泊町介護保険事業特別会計</t>
  </si>
  <si>
    <t>中泊町後期高齢者医療特別会計</t>
  </si>
  <si>
    <t>中泊町農業集落排水事業特別会計</t>
  </si>
  <si>
    <t>中泊町漁業集落排水事業特別会計</t>
  </si>
  <si>
    <t>中泊町国民健康保険特別会計（診療施設勘定）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</si>
  <si>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</si>
  <si>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</si>
  <si>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</si>
  <si>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</si>
  <si>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</si>
  <si>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</si>
  <si>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</si>
  <si>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</si>
  <si>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</si>
  <si>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青森県市町村職員退職手当組合</t>
  </si>
  <si>
    <t>青森県交通災害共済組合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</si>
  <si>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</si>
  <si>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</si>
  <si>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</si>
  <si>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</si>
  <si>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</si>
  <si>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法適用企業</t>
  </si>
  <si>
    <t>つがる西北五広域連合(一般会計)</t>
    <rPh sb="11" eb="13">
      <t>イッパン</t>
    </rPh>
    <rPh sb="13" eb="15">
      <t>カイケイ</t>
    </rPh>
    <phoneticPr fontId="5"/>
  </si>
  <si>
    <t>西北五広域福祉事務組合</t>
  </si>
  <si>
    <t>西北五環境整備事務組合</t>
  </si>
  <si>
    <t>一般会計</t>
    <phoneticPr fontId="5"/>
  </si>
  <si>
    <t>中泊町国民健康保険特別会計（事業勘定）</t>
    <phoneticPr fontId="5"/>
  </si>
  <si>
    <t>-</t>
    <phoneticPr fontId="2"/>
  </si>
  <si>
    <t>中泊町国民健康保険特別会計（診療施設勘定）</t>
    <phoneticPr fontId="5"/>
  </si>
  <si>
    <t>中泊町介護保険事業特別会計</t>
    <phoneticPr fontId="5"/>
  </si>
  <si>
    <t>中泊町後期高齢者医療特別会計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</si>
  <si>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</si>
  <si>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</si>
  <si>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</si>
  <si>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</si>
  <si>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</si>
  <si>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合併振興基金</t>
    <rPh sb="0" eb="2">
      <t>ガッペイ</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</si>
  <si>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2"/>
  </si>
  <si>
    <t>地域福祉基金</t>
    <rPh sb="0" eb="2">
      <t>チイキ</t>
    </rPh>
    <rPh sb="2" eb="4">
      <t>フクシ</t>
    </rPh>
    <rPh sb="4" eb="6">
      <t>キキン</t>
    </rPh>
    <phoneticPr fontId="2"/>
  </si>
  <si>
    <t>ふるさと活性化対策基金</t>
    <rPh sb="4" eb="7">
      <t>カッセイカ</t>
    </rPh>
    <rPh sb="7" eb="9">
      <t>タイサク</t>
    </rPh>
    <rPh sb="9" eb="11">
      <t>キキン</t>
    </rPh>
    <phoneticPr fontId="2"/>
  </si>
  <si>
    <t>秋元文庫基金</t>
    <rPh sb="0" eb="2">
      <t>アキモト</t>
    </rPh>
    <rPh sb="2" eb="4">
      <t>ブンコ</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</si>
</sst>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88F6-4356-ACE5-6314D47B10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60697</c:v>
                </c:pt>
                <c:pt idx="1">
                  <c:v>76581</c:v>
                </c:pt>
                <c:pt idx="2">
                  <c:v>94223</c:v>
                </c:pt>
                <c:pt idx="3">
                  <c:v>264670</c:v>
                </c:pt>
                <c:pt idx="4">
                  <c:v>138288</c:v>
                </c:pt>
              </c:numCache>
            </c:numRef>
          </c:val>
          <c:smooth val="0"/>
          <c:extLst>
            <c:ext xmlns:c16="http://schemas.microsoft.com/office/drawing/2014/chart" uri="{C3380CC4-5D6E-409C-BE32-E72D297353CC}">
              <c16:uniqueId val="{00000001-88F6-4356-ACE5-6314D47B10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3.45</c:v>
                </c:pt>
                <c:pt idx="1">
                  <c:v>3.95</c:v>
                </c:pt>
                <c:pt idx="2">
                  <c:v>2.6</c:v>
                </c:pt>
                <c:pt idx="3">
                  <c:v>4.97</c:v>
                </c:pt>
                <c:pt idx="4">
                  <c:v>5.07</c:v>
                </c:pt>
              </c:numCache>
            </c:numRef>
          </c:val>
          <c:extLst>
            <c:ext xmlns:c16="http://schemas.microsoft.com/office/drawing/2014/chart" uri="{C3380CC4-5D6E-409C-BE32-E72D297353CC}">
              <c16:uniqueId val="{00000000-AF4D-401C-9B52-261F40EF28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33.93</c:v>
                </c:pt>
                <c:pt idx="1">
                  <c:v>34.93</c:v>
                </c:pt>
                <c:pt idx="2">
                  <c:v>40.270000000000003</c:v>
                </c:pt>
                <c:pt idx="3">
                  <c:v>48.81</c:v>
                </c:pt>
                <c:pt idx="4">
                  <c:v>52.47</c:v>
                </c:pt>
              </c:numCache>
            </c:numRef>
          </c:val>
          <c:extLst>
            <c:ext xmlns:c16="http://schemas.microsoft.com/office/drawing/2014/chart" uri="{C3380CC4-5D6E-409C-BE32-E72D297353CC}">
              <c16:uniqueId val="{00000001-AF4D-401C-9B52-261F40EF28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1.89</c:v>
                </c:pt>
                <c:pt idx="1">
                  <c:v>1.74</c:v>
                </c:pt>
                <c:pt idx="2">
                  <c:v>5.62</c:v>
                </c:pt>
                <c:pt idx="3">
                  <c:v>12.89</c:v>
                </c:pt>
                <c:pt idx="4">
                  <c:v>3.19</c:v>
                </c:pt>
              </c:numCache>
            </c:numRef>
          </c:val>
          <c:smooth val="0"/>
          <c:extLst>
            <c:ext xmlns:c16="http://schemas.microsoft.com/office/drawing/2014/chart" uri="{C3380CC4-5D6E-409C-BE32-E72D297353CC}">
              <c16:uniqueId val="{00000002-AF4D-401C-9B52-261F40EF28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AB-4AC8-8814-B7A2D4BF8C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AB-4AC8-8814-B7A2D4BF8C9F}"/>
            </c:ext>
          </c:extLst>
        </c:ser>
        <c:ser>
          <c:idx val="2"/>
          <c:order val="2"/>
          <c:tx>
            <c:strRef>
              <c:f>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AB-4AC8-8814-B7A2D4BF8C9F}"/>
            </c:ext>
          </c:extLst>
        </c:ser>
        <c:ser>
          <c:idx val="3"/>
          <c:order val="3"/>
          <c:tx>
            <c:strRef>
              <c:f>データシート!$A$30</c:f>
              <c:strCache>
                <c:ptCount val="1"/>
                <c:pt idx="0">
                  <c:v>中泊町漁業集落排水事業特別会計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3AB-4AC8-8814-B7A2D4BF8C9F}"/>
            </c:ext>
          </c:extLst>
        </c:ser>
        <c:ser>
          <c:idx val="4"/>
          <c:order val="4"/>
          <c:tx>
            <c:strRef>
              <c:f>データシート!$A$31</c:f>
              <c:strCache>
                <c:ptCount val="1"/>
                <c:pt idx="0">
                  <c:v>中泊町農業集落排水事業特別会計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3AB-4AC8-8814-B7A2D4BF8C9F}"/>
            </c:ext>
          </c:extLst>
        </c:ser>
        <c:ser>
          <c:idx val="5"/>
          <c:order val="5"/>
          <c:tx>
            <c:strRef>
              <c:f>データシート!$A$32</c:f>
              <c:strCache>
                <c:ptCount val="1"/>
                <c:pt idx="0">
                  <c:v>中泊町後期高齢者医療特別会計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7.0000000000000007E-2</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5-E3AB-4AC8-8814-B7A2D4BF8C9F}"/>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0.44</c:v>
                </c:pt>
                <c:pt idx="2">
                  <c:v>#N/A</c:v>
                </c:pt>
                <c:pt idx="3">
                  <c:v>0.35</c:v>
                </c:pt>
                <c:pt idx="4">
                  <c:v>#N/A</c:v>
                </c:pt>
                <c:pt idx="5">
                  <c:v>0.73</c:v>
                </c:pt>
                <c:pt idx="6">
                  <c:v>#N/A</c:v>
                </c:pt>
                <c:pt idx="7">
                  <c:v>0.76</c:v>
                </c:pt>
                <c:pt idx="8">
                  <c:v>#N/A</c:v>
                </c:pt>
                <c:pt idx="9">
                  <c:v>0.56999999999999995</c:v>
                </c:pt>
              </c:numCache>
            </c:numRef>
          </c:val>
          <c:extLst>
            <c:ext xmlns:c16="http://schemas.microsoft.com/office/drawing/2014/chart" uri="{C3380CC4-5D6E-409C-BE32-E72D297353CC}">
              <c16:uniqueId val="{00000006-E3AB-4AC8-8814-B7A2D4BF8C9F}"/>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3.21</c:v>
                </c:pt>
                <c:pt idx="2">
                  <c:v>#N/A</c:v>
                </c:pt>
                <c:pt idx="3">
                  <c:v>2.61</c:v>
                </c:pt>
                <c:pt idx="4">
                  <c:v>#N/A</c:v>
                </c:pt>
                <c:pt idx="5">
                  <c:v>1.9</c:v>
                </c:pt>
                <c:pt idx="6">
                  <c:v>#N/A</c:v>
                </c:pt>
                <c:pt idx="7">
                  <c:v>1.48</c:v>
                </c:pt>
                <c:pt idx="8">
                  <c:v>#N/A</c:v>
                </c:pt>
                <c:pt idx="9">
                  <c:v>0.57999999999999996</c:v>
                </c:pt>
              </c:numCache>
            </c:numRef>
          </c:val>
          <c:extLst>
            <c:ext xmlns:c16="http://schemas.microsoft.com/office/drawing/2014/chart" uri="{C3380CC4-5D6E-409C-BE32-E72D297353CC}">
              <c16:uniqueId val="{00000007-E3AB-4AC8-8814-B7A2D4BF8C9F}"/>
            </c:ext>
          </c:extLst>
        </c:ser>
        <c:ser>
          <c:idx val="8"/>
          <c:order val="8"/>
          <c:tx>
            <c:strRef>
              <c:f>データシート!$A$35</c:f>
              <c:strCache>
                <c:ptCount val="1"/>
                <c:pt idx="0">
                  <c:v>中泊町水道事業特別会計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6.12</c:v>
                </c:pt>
                <c:pt idx="2">
                  <c:v>#N/A</c:v>
                </c:pt>
                <c:pt idx="3">
                  <c:v>5.89</c:v>
                </c:pt>
                <c:pt idx="4">
                  <c:v>#N/A</c:v>
                </c:pt>
                <c:pt idx="5">
                  <c:v>5.29</c:v>
                </c:pt>
                <c:pt idx="6">
                  <c:v>#N/A</c:v>
                </c:pt>
                <c:pt idx="7">
                  <c:v>4.5199999999999996</c:v>
                </c:pt>
                <c:pt idx="8">
                  <c:v>#N/A</c:v>
                </c:pt>
                <c:pt idx="9">
                  <c:v>3.66</c:v>
                </c:pt>
              </c:numCache>
            </c:numRef>
          </c:val>
          <c:extLst>
            <c:ext xmlns:c16="http://schemas.microsoft.com/office/drawing/2014/chart" uri="{C3380CC4-5D6E-409C-BE32-E72D297353CC}">
              <c16:uniqueId val="{00000008-E3AB-4AC8-8814-B7A2D4BF8C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3.45</c:v>
                </c:pt>
                <c:pt idx="2">
                  <c:v>#N/A</c:v>
                </c:pt>
                <c:pt idx="3">
                  <c:v>3.94</c:v>
                </c:pt>
                <c:pt idx="4">
                  <c:v>#N/A</c:v>
                </c:pt>
                <c:pt idx="5">
                  <c:v>2.59</c:v>
                </c:pt>
                <c:pt idx="6">
                  <c:v>#N/A</c:v>
                </c:pt>
                <c:pt idx="7">
                  <c:v>4.96</c:v>
                </c:pt>
                <c:pt idx="8">
                  <c:v>#N/A</c:v>
                </c:pt>
                <c:pt idx="9">
                  <c:v>5.0599999999999996</c:v>
                </c:pt>
              </c:numCache>
            </c:numRef>
          </c:val>
          <c:extLst>
            <c:ext xmlns:c16="http://schemas.microsoft.com/office/drawing/2014/chart" uri="{C3380CC4-5D6E-409C-BE32-E72D297353CC}">
              <c16:uniqueId val="{00000009-E3AB-4AC8-8814-B7A2D4BF8C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865</c:v>
                </c:pt>
                <c:pt idx="5">
                  <c:v>856</c:v>
                </c:pt>
                <c:pt idx="8">
                  <c:v>881</c:v>
                </c:pt>
                <c:pt idx="11">
                  <c:v>873</c:v>
                </c:pt>
                <c:pt idx="14">
                  <c:v>914</c:v>
                </c:pt>
              </c:numCache>
            </c:numRef>
          </c:val>
          <c:extLst>
            <c:ext xmlns:c16="http://schemas.microsoft.com/office/drawing/2014/chart" uri="{C3380CC4-5D6E-409C-BE32-E72D297353CC}">
              <c16:uniqueId val="{00000000-82D2-42C2-AE17-B9A930F20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82D2-42C2-AE17-B9A930F20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D2-42C2-AE17-B9A930F20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15</c:v>
                </c:pt>
                <c:pt idx="6">
                  <c:v>16</c:v>
                </c:pt>
                <c:pt idx="9">
                  <c:v>21</c:v>
                </c:pt>
                <c:pt idx="12">
                  <c:v>20</c:v>
                </c:pt>
              </c:numCache>
            </c:numRef>
          </c:val>
          <c:extLst>
            <c:ext xmlns:c16="http://schemas.microsoft.com/office/drawing/2014/chart" uri="{C3380CC4-5D6E-409C-BE32-E72D297353CC}">
              <c16:uniqueId val="{00000003-82D2-42C2-AE17-B9A930F20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c:v>
                </c:pt>
                <c:pt idx="3">
                  <c:v>82</c:v>
                </c:pt>
                <c:pt idx="6">
                  <c:v>82</c:v>
                </c:pt>
                <c:pt idx="9">
                  <c:v>73</c:v>
                </c:pt>
                <c:pt idx="12">
                  <c:v>70</c:v>
                </c:pt>
              </c:numCache>
            </c:numRef>
          </c:val>
          <c:extLst>
            <c:ext xmlns:c16="http://schemas.microsoft.com/office/drawing/2014/chart" uri="{C3380CC4-5D6E-409C-BE32-E72D297353CC}">
              <c16:uniqueId val="{00000004-82D2-42C2-AE17-B9A930F20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2-42C2-AE17-B9A930F20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D2-42C2-AE17-B9A930F20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1154</c:v>
                </c:pt>
                <c:pt idx="3">
                  <c:v>1201</c:v>
                </c:pt>
                <c:pt idx="6">
                  <c:v>1215</c:v>
                </c:pt>
                <c:pt idx="9">
                  <c:v>1217</c:v>
                </c:pt>
                <c:pt idx="12">
                  <c:v>1222</c:v>
                </c:pt>
              </c:numCache>
            </c:numRef>
          </c:val>
          <c:extLst>
            <c:ext xmlns:c16="http://schemas.microsoft.com/office/drawing/2014/chart" uri="{C3380CC4-5D6E-409C-BE32-E72D297353CC}">
              <c16:uniqueId val="{00000007-82D2-42C2-AE17-B9A930F203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388</c:v>
                </c:pt>
                <c:pt idx="2">
                  <c:v>#N/A</c:v>
                </c:pt>
                <c:pt idx="3">
                  <c:v>#N/A</c:v>
                </c:pt>
                <c:pt idx="4">
                  <c:v>442</c:v>
                </c:pt>
                <c:pt idx="5">
                  <c:v>#N/A</c:v>
                </c:pt>
                <c:pt idx="6">
                  <c:v>#N/A</c:v>
                </c:pt>
                <c:pt idx="7">
                  <c:v>432</c:v>
                </c:pt>
                <c:pt idx="8">
                  <c:v>#N/A</c:v>
                </c:pt>
                <c:pt idx="9">
                  <c:v>#N/A</c:v>
                </c:pt>
                <c:pt idx="10">
                  <c:v>439</c:v>
                </c:pt>
                <c:pt idx="11">
                  <c:v>#N/A</c:v>
                </c:pt>
                <c:pt idx="12">
                  <c:v>#N/A</c:v>
                </c:pt>
                <c:pt idx="13">
                  <c:v>399</c:v>
                </c:pt>
                <c:pt idx="14">
                  <c:v>#N/A</c:v>
                </c:pt>
              </c:numCache>
            </c:numRef>
          </c:val>
          <c:smooth val="0"/>
          <c:extLst>
            <c:ext xmlns:c16="http://schemas.microsoft.com/office/drawing/2014/chart" uri="{C3380CC4-5D6E-409C-BE32-E72D297353CC}">
              <c16:uniqueId val="{00000008-82D2-42C2-AE17-B9A930F203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8303</c:v>
                </c:pt>
                <c:pt idx="5">
                  <c:v>7999</c:v>
                </c:pt>
                <c:pt idx="8">
                  <c:v>7568</c:v>
                </c:pt>
                <c:pt idx="11">
                  <c:v>9276</c:v>
                </c:pt>
                <c:pt idx="14">
                  <c:v>9330</c:v>
                </c:pt>
              </c:numCache>
            </c:numRef>
          </c:val>
          <c:extLst>
            <c:ext xmlns:c16="http://schemas.microsoft.com/office/drawing/2014/chart" uri="{C3380CC4-5D6E-409C-BE32-E72D297353CC}">
              <c16:uniqueId val="{00000000-83C5-4C17-B470-1962BDCDCB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789</c:v>
                </c:pt>
                <c:pt idx="5">
                  <c:v>895</c:v>
                </c:pt>
                <c:pt idx="8">
                  <c:v>965</c:v>
                </c:pt>
                <c:pt idx="11">
                  <c:v>881</c:v>
                </c:pt>
                <c:pt idx="14">
                  <c:v>816</c:v>
                </c:pt>
              </c:numCache>
            </c:numRef>
          </c:val>
          <c:extLst>
            <c:ext xmlns:c16="http://schemas.microsoft.com/office/drawing/2014/chart" uri="{C3380CC4-5D6E-409C-BE32-E72D297353CC}">
              <c16:uniqueId val="{00000001-83C5-4C17-B470-1962BDCDCB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1604</c:v>
                </c:pt>
                <c:pt idx="5">
                  <c:v>1632</c:v>
                </c:pt>
                <c:pt idx="8">
                  <c:v>1957</c:v>
                </c:pt>
                <c:pt idx="11">
                  <c:v>2512</c:v>
                </c:pt>
                <c:pt idx="14">
                  <c:v>2670</c:v>
                </c:pt>
              </c:numCache>
            </c:numRef>
          </c:val>
          <c:extLst>
            <c:ext xmlns:c16="http://schemas.microsoft.com/office/drawing/2014/chart" uri="{C3380CC4-5D6E-409C-BE32-E72D297353CC}">
              <c16:uniqueId val="{00000002-83C5-4C17-B470-1962BDCDCB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C5-4C17-B470-1962BDCDCB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C5-4C17-B470-1962BDCDCB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C5-4C17-B470-1962BDCDCB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1231</c:v>
                </c:pt>
                <c:pt idx="3">
                  <c:v>1150</c:v>
                </c:pt>
                <c:pt idx="6">
                  <c:v>1083</c:v>
                </c:pt>
                <c:pt idx="9">
                  <c:v>1049</c:v>
                </c:pt>
                <c:pt idx="12">
                  <c:v>1017</c:v>
                </c:pt>
              </c:numCache>
            </c:numRef>
          </c:val>
          <c:extLst>
            <c:ext xmlns:c16="http://schemas.microsoft.com/office/drawing/2014/chart" uri="{C3380CC4-5D6E-409C-BE32-E72D297353CC}">
              <c16:uniqueId val="{00000006-83C5-4C17-B470-1962BDCDCB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144</c:v>
                </c:pt>
                <c:pt idx="6">
                  <c:v>135</c:v>
                </c:pt>
                <c:pt idx="9">
                  <c:v>122</c:v>
                </c:pt>
                <c:pt idx="12">
                  <c:v>105</c:v>
                </c:pt>
              </c:numCache>
            </c:numRef>
          </c:val>
          <c:extLst>
            <c:ext xmlns:c16="http://schemas.microsoft.com/office/drawing/2014/chart" uri="{C3380CC4-5D6E-409C-BE32-E72D297353CC}">
              <c16:uniqueId val="{00000007-83C5-4C17-B470-1962BDCDCB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585</c:v>
                </c:pt>
                <c:pt idx="3">
                  <c:v>569</c:v>
                </c:pt>
                <c:pt idx="6">
                  <c:v>542</c:v>
                </c:pt>
                <c:pt idx="9">
                  <c:v>429</c:v>
                </c:pt>
                <c:pt idx="12">
                  <c:v>351</c:v>
                </c:pt>
              </c:numCache>
            </c:numRef>
          </c:val>
          <c:extLst>
            <c:ext xmlns:c16="http://schemas.microsoft.com/office/drawing/2014/chart" uri="{C3380CC4-5D6E-409C-BE32-E72D297353CC}">
              <c16:uniqueId val="{00000008-83C5-4C17-B470-1962BDCDCB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C5-4C17-B470-1962BDCDCB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12241</c:v>
                </c:pt>
                <c:pt idx="3">
                  <c:v>11946</c:v>
                </c:pt>
                <c:pt idx="6">
                  <c:v>11979</c:v>
                </c:pt>
                <c:pt idx="9">
                  <c:v>13619</c:v>
                </c:pt>
                <c:pt idx="12">
                  <c:v>13930</c:v>
                </c:pt>
              </c:numCache>
            </c:numRef>
          </c:val>
          <c:extLst>
            <c:ext xmlns:c16="http://schemas.microsoft.com/office/drawing/2014/chart" uri="{C3380CC4-5D6E-409C-BE32-E72D297353CC}">
              <c16:uniqueId val="{0000000A-83C5-4C17-B470-1962BDCDCB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3469</c:v>
                </c:pt>
                <c:pt idx="2">
                  <c:v>#N/A</c:v>
                </c:pt>
                <c:pt idx="3">
                  <c:v>#N/A</c:v>
                </c:pt>
                <c:pt idx="4">
                  <c:v>3283</c:v>
                </c:pt>
                <c:pt idx="5">
                  <c:v>#N/A</c:v>
                </c:pt>
                <c:pt idx="6">
                  <c:v>#N/A</c:v>
                </c:pt>
                <c:pt idx="7">
                  <c:v>3248</c:v>
                </c:pt>
                <c:pt idx="8">
                  <c:v>#N/A</c:v>
                </c:pt>
                <c:pt idx="9">
                  <c:v>#N/A</c:v>
                </c:pt>
                <c:pt idx="10">
                  <c:v>2551</c:v>
                </c:pt>
                <c:pt idx="11">
                  <c:v>#N/A</c:v>
                </c:pt>
                <c:pt idx="12">
                  <c:v>#N/A</c:v>
                </c:pt>
                <c:pt idx="13">
                  <c:v>2589</c:v>
                </c:pt>
                <c:pt idx="14">
                  <c:v>#N/A</c:v>
                </c:pt>
              </c:numCache>
            </c:numRef>
          </c:val>
          <c:smooth val="0"/>
          <c:extLst>
            <c:ext xmlns:c16="http://schemas.microsoft.com/office/drawing/2014/chart" uri="{C3380CC4-5D6E-409C-BE32-E72D297353CC}">
              <c16:uniqueId val="{0000000B-83C5-4C17-B470-1962BDCDCB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1881</c:v>
                </c:pt>
                <c:pt idx="1">
                  <c:v>2391</c:v>
                </c:pt>
                <c:pt idx="2">
                  <c:v>2543</c:v>
                </c:pt>
              </c:numCache>
            </c:numRef>
          </c:val>
          <c:extLst>
            <c:ext xmlns:c16="http://schemas.microsoft.com/office/drawing/2014/chart" uri="{C3380CC4-5D6E-409C-BE32-E72D297353CC}">
              <c16:uniqueId val="{00000000-5C28-4B23-A131-453170B10F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51</c:v>
                </c:pt>
                <c:pt idx="2">
                  <c:v>51</c:v>
                </c:pt>
              </c:numCache>
            </c:numRef>
          </c:val>
          <c:extLst>
            <c:ext xmlns:c16="http://schemas.microsoft.com/office/drawing/2014/chart" uri="{C3380CC4-5D6E-409C-BE32-E72D297353CC}">
              <c16:uniqueId val="{00000001-5C28-4B23-A131-453170B10F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799</c:v>
                </c:pt>
                <c:pt idx="1">
                  <c:v>733</c:v>
                </c:pt>
                <c:pt idx="2">
                  <c:v>699</c:v>
                </c:pt>
              </c:numCache>
            </c:numRef>
          </c:val>
          <c:extLst>
            <c:ext xmlns:c16="http://schemas.microsoft.com/office/drawing/2014/chart" uri="{C3380CC4-5D6E-409C-BE32-E72D297353CC}">
              <c16:uniqueId val="{00000002-5C28-4B23-A131-453170B10F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決算では、前年度に引き続き公債費が上昇した。対前年比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公債費は近年継続して実施してきた大規模事業に伴い発行した地方債の償還に伴い増加する見込みである。</a:t>
          </a:r>
        </a:p>
        <a:p>
          <a:r>
            <a:rPr kumimoji="1" lang="ja-JP" altLang="en-US" sz="1400">
              <a:latin typeface="ＭＳ ゴシック" pitchFamily="49" charset="-128"/>
              <a:ea typeface="ＭＳ ゴシック" pitchFamily="49" charset="-128"/>
            </a:rPr>
            <a:t>　起債残高については、交付税算入されるものが約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割となっているが、今後は投資事業の取捨選択に努めるとともに、基金の取崩し等で公債費を抑制し適正化に努める。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年度の地方債残高は、総合福祉健康センター建設事業等の実施に伴い発行した地方債の増により、残高は</a:t>
          </a:r>
          <a:r>
            <a:rPr kumimoji="1" lang="en-US" altLang="ja-JP" sz="1400">
              <a:latin typeface="ＭＳ ゴシック" pitchFamily="49" charset="-128"/>
              <a:ea typeface="ＭＳ ゴシック" pitchFamily="49" charset="-128"/>
            </a:rPr>
            <a:t>13,930</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百万円増）となっている。</a:t>
          </a:r>
        </a:p>
        <a:p>
          <a:r>
            <a:rPr kumimoji="1" lang="ja-JP" altLang="en-US" sz="1400">
              <a:latin typeface="ＭＳ ゴシック" pitchFamily="49" charset="-128"/>
              <a:ea typeface="ＭＳ ゴシック" pitchFamily="49" charset="-128"/>
            </a:rPr>
            <a:t>　一方で、充当可能財源等歳入については、基金が補助事業の活用や事業見直し等の経営努力により</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百万円の増加となった。また、交付税算入の高い地方債を活用することにより、基準財政需要額算入見込額も高い水準となった。</a:t>
          </a:r>
        </a:p>
        <a:p>
          <a:r>
            <a:rPr kumimoji="1" lang="ja-JP" altLang="en-US" sz="1400">
              <a:latin typeface="ＭＳ ゴシック" pitchFamily="49" charset="-128"/>
              <a:ea typeface="ＭＳ ゴシック" pitchFamily="49" charset="-128"/>
            </a:rPr>
            <a:t>　投資事業の取捨選択に努めるとともに、基金の取崩し等を検討しつつ、適正な公債費の管理に努めていく。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基金積立は基本的に税収如何にかかわらず、行革、経費節減等の経営努力により捻出したものを計上している。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令和４年度では、基金の太宗を占める財政調整基金は積立取崩の差引きで実質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百万円の積立増となり、基金全体としても増額となった。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その他特定目的基金残高については、基金運用益の積立を行いつつ、一部を取り崩して使用している状況で、近年大きな変動はない。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地方債とのバランスを考慮しながら、適正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集落住民の共同活動を支援するために要する経費の財源に充てるため。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秋元文庫基金：小中学校の図書を購入する財源に充てるため。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合併振興基金：基金運用益を積立てている状況であったが、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は総合福祉健康センター整備に伴い一部取り崩したため減となった。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森林環境譲与税基金：森林環境譲与税を全額積み立てし、一部を取り崩して森林経営管理事業に充てたものの、増となった。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秋元文庫基金：小中学校の図書の購入費用に充てたため減となった。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合併振興基金：合併に伴った新町整備事業の財源として今後も活用していく。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森林環境譲与税基金：計画的に森林管理事業を実施する財源に使用していく。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秋元文庫基金：計画的に小中学校の図書を購入する財源に使用していく。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財政調整基金は、税収如何にかかわらず、行革・経費節減等の経営努力により捻出したものを計上している。令和４年度決算は対前年比較では、歳入全体で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百万円の減となった。対前年比で、地方交付税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百万円増等により、基金残高は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即実行に対応するため、継続的に行革・経費節減等の経営努力により捻出したもの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更に今後は、公共施設の老朽化による維持管理・更新費用の増大が見込まれることから、地方債とのバランスを考慮しながら、適正に活用していく。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減債基金については、基金運用益を積立てている状況であり、現状維持となっている。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想定外の繰上償還が生じた場合の財源を確保するため、今後も現況を維持していく。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9,937
216.34
9,989,808
9,662,663
245,647
4,847,078
13,929,768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ポイント下回っている。就業人口が減となっている一方で高齢化率は増加しているほか、町の基幹産業である第一次産業の低迷が続いている。</a:t>
          </a:r>
        </a:p>
        <a:p>
          <a:r>
            <a:rPr kumimoji="1" lang="ja-JP" altLang="en-US" sz="1300">
              <a:latin typeface="ＭＳ Ｐゴシック" panose="020B0600070205080204" pitchFamily="50" charset="-128"/>
              <a:ea typeface="ＭＳ Ｐゴシック" panose="020B0600070205080204" pitchFamily="50" charset="-128"/>
            </a:rPr>
            <a:t>　人口減少に合わせた職員数の削減やアウトソーシングによる人件費の削減など歳出の見直しに取り組むとともに、町税の電子決済推進等の徴収対策の強化など歳入の確保を図り財政基盤の強化に引き続き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ポイント上回っており、前年決算と比較すると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経常収支比率の主な項目をみると、人件費は横ばい、公債費が経常一般財源ベースで前年度比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ポイント増となった。今後も経常的経費の抑制に努め、財政の弾力化に努めていく。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164846</xdr:rowOff>
    </xdr:to>
    <xdr:cxnSp macro="">
      <xdr:nvCxnSpPr>
        <xdr:cNvPr id="129" name="直線コネクタ 128"/>
        <xdr:cNvCxnSpPr/>
      </xdr:nvCxnSpPr>
      <xdr:spPr>
        <a:xfrm>
          <a:off x="4114800" y="1106043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46482</xdr:rowOff>
    </xdr:to>
    <xdr:cxnSp macro="">
      <xdr:nvCxnSpPr>
        <xdr:cNvPr id="132" name="直線コネクタ 131"/>
        <xdr:cNvCxnSpPr/>
      </xdr:nvCxnSpPr>
      <xdr:spPr>
        <a:xfrm flipV="1">
          <a:off x="3225800" y="110604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118872</xdr:rowOff>
    </xdr:to>
    <xdr:cxnSp macro="">
      <xdr:nvCxnSpPr>
        <xdr:cNvPr id="135" name="直線コネクタ 134"/>
        <xdr:cNvCxnSpPr/>
      </xdr:nvCxnSpPr>
      <xdr:spPr>
        <a:xfrm flipV="1">
          <a:off x="2336800" y="111907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118872</xdr:rowOff>
    </xdr:to>
    <xdr:cxnSp macro="">
      <xdr:nvCxnSpPr>
        <xdr:cNvPr id="138" name="直線コネクタ 137"/>
        <xdr:cNvCxnSpPr/>
      </xdr:nvCxnSpPr>
      <xdr:spPr>
        <a:xfrm>
          <a:off x="1447800" y="112245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8" name="楕円 147"/>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49"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0" name="楕円 149"/>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1" name="テキスト ボックス 150"/>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2" name="楕円 151"/>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3" name="テキスト ボックス 152"/>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4" name="楕円 153"/>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5" name="テキスト ボックス 154"/>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6" name="楕円 155"/>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7" name="テキスト ボックス 156"/>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260,102</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91,582</a:t>
          </a:r>
          <a:r>
            <a:rPr kumimoji="1" lang="ja-JP" altLang="en-US" sz="1300">
              <a:latin typeface="ＭＳ Ｐゴシック" panose="020B0600070205080204" pitchFamily="50" charset="-128"/>
              <a:ea typeface="ＭＳ Ｐゴシック" panose="020B0600070205080204" pitchFamily="50" charset="-128"/>
            </a:rPr>
            <a:t>円下回り、昨年度比で</a:t>
          </a:r>
          <a:r>
            <a:rPr kumimoji="1" lang="en-US" altLang="ja-JP" sz="1300">
              <a:latin typeface="ＭＳ Ｐゴシック" panose="020B0600070205080204" pitchFamily="50" charset="-128"/>
              <a:ea typeface="ＭＳ Ｐゴシック" panose="020B0600070205080204" pitchFamily="50" charset="-128"/>
            </a:rPr>
            <a:t>21,060</a:t>
          </a:r>
          <a:r>
            <a:rPr kumimoji="1" lang="ja-JP" altLang="en-US" sz="1300">
              <a:latin typeface="ＭＳ Ｐゴシック" panose="020B0600070205080204" pitchFamily="50" charset="-128"/>
              <a:ea typeface="ＭＳ Ｐゴシック" panose="020B0600070205080204" pitchFamily="50" charset="-128"/>
            </a:rPr>
            <a:t>円増となった。物件費の決算額が前年度比で</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百万円増、人件費で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百万円減となっている。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年度以降、退職者不補充や指定管理者制度導入を拡大して、職員数の削減と人件費の抑制に取り組むとともに、経常的物件費の削減等を図ってきたところであり、今後も抑制に努めていく。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87858</xdr:rowOff>
    </xdr:from>
    <xdr:to>
      <xdr:col>23</xdr:col>
      <xdr:colOff>133350</xdr:colOff>
      <xdr:row>81</xdr:row>
      <xdr:rowOff>138677</xdr:rowOff>
    </xdr:to>
    <xdr:cxnSp macro="">
      <xdr:nvCxnSpPr>
        <xdr:cNvPr id="190" name="直線コネクタ 189"/>
        <xdr:cNvCxnSpPr/>
      </xdr:nvCxnSpPr>
      <xdr:spPr>
        <a:xfrm>
          <a:off x="4114800" y="13975308"/>
          <a:ext cx="838200" cy="5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40757</xdr:rowOff>
    </xdr:from>
    <xdr:to>
      <xdr:col>19</xdr:col>
      <xdr:colOff>133350</xdr:colOff>
      <xdr:row>81</xdr:row>
      <xdr:rowOff>87858</xdr:rowOff>
    </xdr:to>
    <xdr:cxnSp macro="">
      <xdr:nvCxnSpPr>
        <xdr:cNvPr id="193" name="直線コネクタ 192"/>
        <xdr:cNvCxnSpPr/>
      </xdr:nvCxnSpPr>
      <xdr:spPr>
        <a:xfrm>
          <a:off x="3225800" y="13928207"/>
          <a:ext cx="889000" cy="4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132623</xdr:rowOff>
    </xdr:from>
    <xdr:to>
      <xdr:col>15</xdr:col>
      <xdr:colOff>82550</xdr:colOff>
      <xdr:row>81</xdr:row>
      <xdr:rowOff>40757</xdr:rowOff>
    </xdr:to>
    <xdr:cxnSp macro="">
      <xdr:nvCxnSpPr>
        <xdr:cNvPr id="196" name="直線コネクタ 195"/>
        <xdr:cNvCxnSpPr/>
      </xdr:nvCxnSpPr>
      <xdr:spPr>
        <a:xfrm>
          <a:off x="2336800" y="13848623"/>
          <a:ext cx="8890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132623</xdr:rowOff>
    </xdr:from>
    <xdr:to>
      <xdr:col>11</xdr:col>
      <xdr:colOff>31750</xdr:colOff>
      <xdr:row>80</xdr:row>
      <xdr:rowOff>139322</xdr:rowOff>
    </xdr:to>
    <xdr:cxnSp macro="">
      <xdr:nvCxnSpPr>
        <xdr:cNvPr id="199" name="直線コネクタ 198"/>
        <xdr:cNvCxnSpPr/>
      </xdr:nvCxnSpPr>
      <xdr:spPr>
        <a:xfrm flipV="1">
          <a:off x="1447800" y="13848623"/>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1" name="テキスト ボックス 200"/>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3" name="テキスト ボックス 202"/>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87877</xdr:rowOff>
    </xdr:from>
    <xdr:to>
      <xdr:col>23</xdr:col>
      <xdr:colOff>184150</xdr:colOff>
      <xdr:row>82</xdr:row>
      <xdr:rowOff>18027</xdr:rowOff>
    </xdr:to>
    <xdr:sp macro="" textlink="">
      <xdr:nvSpPr>
        <xdr:cNvPr id="209" name="楕円 208"/>
        <xdr:cNvSpPr/>
      </xdr:nvSpPr>
      <xdr:spPr>
        <a:xfrm>
          <a:off x="4902200" y="139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104404</xdr:rowOff>
    </xdr:from>
    <xdr:ext cx="762000" cy="259045"/>
    <xdr:sp macro="" textlink="">
      <xdr:nvSpPr>
        <xdr:cNvPr id="210" name="人件費・物件費等の状況該当値テキスト"/>
        <xdr:cNvSpPr txBox="1"/>
      </xdr:nvSpPr>
      <xdr:spPr>
        <a:xfrm>
          <a:off x="5041900" y="1382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37058</xdr:rowOff>
    </xdr:from>
    <xdr:to>
      <xdr:col>19</xdr:col>
      <xdr:colOff>184150</xdr:colOff>
      <xdr:row>81</xdr:row>
      <xdr:rowOff>138658</xdr:rowOff>
    </xdr:to>
    <xdr:sp macro="" textlink="">
      <xdr:nvSpPr>
        <xdr:cNvPr id="211" name="楕円 210"/>
        <xdr:cNvSpPr/>
      </xdr:nvSpPr>
      <xdr:spPr>
        <a:xfrm>
          <a:off x="4064000" y="139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148835</xdr:rowOff>
    </xdr:from>
    <xdr:ext cx="736600" cy="259045"/>
    <xdr:sp macro="" textlink="">
      <xdr:nvSpPr>
        <xdr:cNvPr id="212" name="テキスト ボックス 211"/>
        <xdr:cNvSpPr txBox="1"/>
      </xdr:nvSpPr>
      <xdr:spPr>
        <a:xfrm>
          <a:off x="3733800" y="1369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161407</xdr:rowOff>
    </xdr:from>
    <xdr:to>
      <xdr:col>15</xdr:col>
      <xdr:colOff>133350</xdr:colOff>
      <xdr:row>81</xdr:row>
      <xdr:rowOff>91557</xdr:rowOff>
    </xdr:to>
    <xdr:sp macro="" textlink="">
      <xdr:nvSpPr>
        <xdr:cNvPr id="213" name="楕円 212"/>
        <xdr:cNvSpPr/>
      </xdr:nvSpPr>
      <xdr:spPr>
        <a:xfrm>
          <a:off x="3175000" y="138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101734</xdr:rowOff>
    </xdr:from>
    <xdr:ext cx="762000" cy="259045"/>
    <xdr:sp macro="" textlink="">
      <xdr:nvSpPr>
        <xdr:cNvPr id="214" name="テキスト ボックス 213"/>
        <xdr:cNvSpPr txBox="1"/>
      </xdr:nvSpPr>
      <xdr:spPr>
        <a:xfrm>
          <a:off x="2844800" y="1364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81823</xdr:rowOff>
    </xdr:from>
    <xdr:to>
      <xdr:col>11</xdr:col>
      <xdr:colOff>82550</xdr:colOff>
      <xdr:row>81</xdr:row>
      <xdr:rowOff>11973</xdr:rowOff>
    </xdr:to>
    <xdr:sp macro="" textlink="">
      <xdr:nvSpPr>
        <xdr:cNvPr id="215" name="楕円 214"/>
        <xdr:cNvSpPr/>
      </xdr:nvSpPr>
      <xdr:spPr>
        <a:xfrm>
          <a:off x="2286000" y="137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22150</xdr:rowOff>
    </xdr:from>
    <xdr:ext cx="762000" cy="259045"/>
    <xdr:sp macro="" textlink="">
      <xdr:nvSpPr>
        <xdr:cNvPr id="216" name="テキスト ボックス 215"/>
        <xdr:cNvSpPr txBox="1"/>
      </xdr:nvSpPr>
      <xdr:spPr>
        <a:xfrm>
          <a:off x="1955800" y="1356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88522</xdr:rowOff>
    </xdr:from>
    <xdr:to>
      <xdr:col>7</xdr:col>
      <xdr:colOff>31750</xdr:colOff>
      <xdr:row>81</xdr:row>
      <xdr:rowOff>18672</xdr:rowOff>
    </xdr:to>
    <xdr:sp macro="" textlink="">
      <xdr:nvSpPr>
        <xdr:cNvPr id="217" name="楕円 216"/>
        <xdr:cNvSpPr/>
      </xdr:nvSpPr>
      <xdr:spPr>
        <a:xfrm>
          <a:off x="1397000" y="138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28849</xdr:rowOff>
    </xdr:from>
    <xdr:ext cx="762000" cy="259045"/>
    <xdr:sp macro="" textlink="">
      <xdr:nvSpPr>
        <xdr:cNvPr id="218" name="テキスト ボックス 217"/>
        <xdr:cNvSpPr txBox="1"/>
      </xdr:nvSpPr>
      <xdr:spPr>
        <a:xfrm>
          <a:off x="1066800" y="13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ほぼ平坦に推移している。階層変動などによる増減は見込まれるものの、類似団体を上回ることなく同水準で推移していくものと思われる。人事評価制度等により、今後もより一層、適正な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142875</xdr:rowOff>
    </xdr:to>
    <xdr:cxnSp macro="">
      <xdr:nvCxnSpPr>
        <xdr:cNvPr id="256" name="直線コネクタ 255"/>
        <xdr:cNvCxnSpPr/>
      </xdr:nvCxnSpPr>
      <xdr:spPr>
        <a:xfrm flipV="1">
          <a:off x="16179800" y="1442402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142875</xdr:rowOff>
    </xdr:to>
    <xdr:cxnSp macro="">
      <xdr:nvCxnSpPr>
        <xdr:cNvPr id="259" name="直線コネクタ 258"/>
        <xdr:cNvCxnSpPr/>
      </xdr:nvCxnSpPr>
      <xdr:spPr>
        <a:xfrm>
          <a:off x="15290800" y="144039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82550</xdr:rowOff>
    </xdr:to>
    <xdr:cxnSp macro="">
      <xdr:nvCxnSpPr>
        <xdr:cNvPr id="262" name="直線コネクタ 261"/>
        <xdr:cNvCxnSpPr/>
      </xdr:nvCxnSpPr>
      <xdr:spPr>
        <a:xfrm flipV="1">
          <a:off x="14401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112713</xdr:rowOff>
    </xdr:to>
    <xdr:cxnSp macro="">
      <xdr:nvCxnSpPr>
        <xdr:cNvPr id="265" name="直線コネクタ 264"/>
        <xdr:cNvCxnSpPr/>
      </xdr:nvCxnSpPr>
      <xdr:spPr>
        <a:xfrm flipV="1">
          <a:off x="13512800" y="144843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67" name="テキスト ボックス 266"/>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69" name="テキスト ボックス 268"/>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5" name="楕円 274"/>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6"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7" name="楕円 276"/>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8" name="テキスト ボックス 277"/>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9" name="楕円 278"/>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0" name="テキスト ボックス 27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1" name="楕円 280"/>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2" name="テキスト ボックス 281"/>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3" name="楕円 282"/>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84" name="テキスト ボックス 283"/>
        <xdr:cNvSpPr txBox="1"/>
      </xdr:nvSpPr>
      <xdr:spPr>
        <a:xfrm>
          <a:off x="13131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年度の町村合併以降、平成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年度までの退職者不補充、以降は新規採用抑制など職員数の適正化を図っており、人口千人当たりの職員数は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人と対前年度比で</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人増であるものの、類似団体平均を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112999</xdr:rowOff>
    </xdr:from>
    <xdr:to>
      <xdr:col>81</xdr:col>
      <xdr:colOff>44450</xdr:colOff>
      <xdr:row>59</xdr:row>
      <xdr:rowOff>118428</xdr:rowOff>
    </xdr:to>
    <xdr:cxnSp macro="">
      <xdr:nvCxnSpPr>
        <xdr:cNvPr id="315" name="直線コネクタ 314"/>
        <xdr:cNvCxnSpPr/>
      </xdr:nvCxnSpPr>
      <xdr:spPr>
        <a:xfrm>
          <a:off x="16179800" y="10228549"/>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94900</xdr:rowOff>
    </xdr:from>
    <xdr:to>
      <xdr:col>77</xdr:col>
      <xdr:colOff>44450</xdr:colOff>
      <xdr:row>59</xdr:row>
      <xdr:rowOff>112999</xdr:rowOff>
    </xdr:to>
    <xdr:cxnSp macro="">
      <xdr:nvCxnSpPr>
        <xdr:cNvPr id="318" name="直線コネクタ 317"/>
        <xdr:cNvCxnSpPr/>
      </xdr:nvCxnSpPr>
      <xdr:spPr>
        <a:xfrm>
          <a:off x="15290800" y="1021045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94900</xdr:rowOff>
    </xdr:from>
    <xdr:to>
      <xdr:col>72</xdr:col>
      <xdr:colOff>203200</xdr:colOff>
      <xdr:row>59</xdr:row>
      <xdr:rowOff>99123</xdr:rowOff>
    </xdr:to>
    <xdr:cxnSp macro="">
      <xdr:nvCxnSpPr>
        <xdr:cNvPr id="321" name="直線コネクタ 320"/>
        <xdr:cNvCxnSpPr/>
      </xdr:nvCxnSpPr>
      <xdr:spPr>
        <a:xfrm flipV="1">
          <a:off x="14401800" y="1021045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82836</xdr:rowOff>
    </xdr:from>
    <xdr:to>
      <xdr:col>68</xdr:col>
      <xdr:colOff>152400</xdr:colOff>
      <xdr:row>59</xdr:row>
      <xdr:rowOff>99123</xdr:rowOff>
    </xdr:to>
    <xdr:cxnSp macro="">
      <xdr:nvCxnSpPr>
        <xdr:cNvPr id="324" name="直線コネクタ 323"/>
        <xdr:cNvCxnSpPr/>
      </xdr:nvCxnSpPr>
      <xdr:spPr>
        <a:xfrm>
          <a:off x="13512800" y="10198386"/>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45896</xdr:rowOff>
    </xdr:from>
    <xdr:ext cx="762000" cy="259045"/>
    <xdr:sp macro="" textlink="">
      <xdr:nvSpPr>
        <xdr:cNvPr id="326" name="テキスト ボックス 325"/>
        <xdr:cNvSpPr txBox="1"/>
      </xdr:nvSpPr>
      <xdr:spPr>
        <a:xfrm>
          <a:off x="140208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18146</xdr:rowOff>
    </xdr:from>
    <xdr:ext cx="762000" cy="259045"/>
    <xdr:sp macro="" textlink="">
      <xdr:nvSpPr>
        <xdr:cNvPr id="328" name="テキスト ボックス 327"/>
        <xdr:cNvSpPr txBox="1"/>
      </xdr:nvSpPr>
      <xdr:spPr>
        <a:xfrm>
          <a:off x="13131800" y="103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67628</xdr:rowOff>
    </xdr:from>
    <xdr:to>
      <xdr:col>81</xdr:col>
      <xdr:colOff>95250</xdr:colOff>
      <xdr:row>59</xdr:row>
      <xdr:rowOff>169228</xdr:rowOff>
    </xdr:to>
    <xdr:sp macro="" textlink="">
      <xdr:nvSpPr>
        <xdr:cNvPr id="334" name="楕円 333"/>
        <xdr:cNvSpPr/>
      </xdr:nvSpPr>
      <xdr:spPr>
        <a:xfrm>
          <a:off x="169672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160355</xdr:rowOff>
    </xdr:from>
    <xdr:ext cx="762000" cy="259045"/>
    <xdr:sp macro="" textlink="">
      <xdr:nvSpPr>
        <xdr:cNvPr id="335" name="定員管理の状況該当値テキスト"/>
        <xdr:cNvSpPr txBox="1"/>
      </xdr:nvSpPr>
      <xdr:spPr>
        <a:xfrm>
          <a:off x="17106900" y="101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62199</xdr:rowOff>
    </xdr:from>
    <xdr:to>
      <xdr:col>77</xdr:col>
      <xdr:colOff>95250</xdr:colOff>
      <xdr:row>59</xdr:row>
      <xdr:rowOff>163799</xdr:rowOff>
    </xdr:to>
    <xdr:sp macro="" textlink="">
      <xdr:nvSpPr>
        <xdr:cNvPr id="336" name="楕円 335"/>
        <xdr:cNvSpPr/>
      </xdr:nvSpPr>
      <xdr:spPr>
        <a:xfrm>
          <a:off x="16129000" y="10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2526</xdr:rowOff>
    </xdr:from>
    <xdr:ext cx="736600" cy="259045"/>
    <xdr:sp macro="" textlink="">
      <xdr:nvSpPr>
        <xdr:cNvPr id="337" name="テキスト ボックス 336"/>
        <xdr:cNvSpPr txBox="1"/>
      </xdr:nvSpPr>
      <xdr:spPr>
        <a:xfrm>
          <a:off x="15798800" y="9946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44100</xdr:rowOff>
    </xdr:from>
    <xdr:to>
      <xdr:col>73</xdr:col>
      <xdr:colOff>44450</xdr:colOff>
      <xdr:row>59</xdr:row>
      <xdr:rowOff>145700</xdr:rowOff>
    </xdr:to>
    <xdr:sp macro="" textlink="">
      <xdr:nvSpPr>
        <xdr:cNvPr id="338" name="楕円 337"/>
        <xdr:cNvSpPr/>
      </xdr:nvSpPr>
      <xdr:spPr>
        <a:xfrm>
          <a:off x="15240000" y="101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155877</xdr:rowOff>
    </xdr:from>
    <xdr:ext cx="762000" cy="259045"/>
    <xdr:sp macro="" textlink="">
      <xdr:nvSpPr>
        <xdr:cNvPr id="339" name="テキスト ボックス 338"/>
        <xdr:cNvSpPr txBox="1"/>
      </xdr:nvSpPr>
      <xdr:spPr>
        <a:xfrm>
          <a:off x="14909800" y="99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48323</xdr:rowOff>
    </xdr:from>
    <xdr:to>
      <xdr:col>68</xdr:col>
      <xdr:colOff>203200</xdr:colOff>
      <xdr:row>59</xdr:row>
      <xdr:rowOff>149923</xdr:rowOff>
    </xdr:to>
    <xdr:sp macro="" textlink="">
      <xdr:nvSpPr>
        <xdr:cNvPr id="340" name="楕円 339"/>
        <xdr:cNvSpPr/>
      </xdr:nvSpPr>
      <xdr:spPr>
        <a:xfrm>
          <a:off x="143510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160100</xdr:rowOff>
    </xdr:from>
    <xdr:ext cx="762000" cy="259045"/>
    <xdr:sp macro="" textlink="">
      <xdr:nvSpPr>
        <xdr:cNvPr id="341" name="テキスト ボックス 340"/>
        <xdr:cNvSpPr txBox="1"/>
      </xdr:nvSpPr>
      <xdr:spPr>
        <a:xfrm>
          <a:off x="14020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32036</xdr:rowOff>
    </xdr:from>
    <xdr:to>
      <xdr:col>64</xdr:col>
      <xdr:colOff>152400</xdr:colOff>
      <xdr:row>59</xdr:row>
      <xdr:rowOff>133636</xdr:rowOff>
    </xdr:to>
    <xdr:sp macro="" textlink="">
      <xdr:nvSpPr>
        <xdr:cNvPr id="342" name="楕円 341"/>
        <xdr:cNvSpPr/>
      </xdr:nvSpPr>
      <xdr:spPr>
        <a:xfrm>
          <a:off x="13462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143813</xdr:rowOff>
    </xdr:from>
    <xdr:ext cx="762000" cy="259045"/>
    <xdr:sp macro="" textlink="">
      <xdr:nvSpPr>
        <xdr:cNvPr id="343" name="テキスト ボックス 342"/>
        <xdr:cNvSpPr txBox="1"/>
      </xdr:nvSpPr>
      <xdr:spPr>
        <a:xfrm>
          <a:off x="13131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年度から増加に転じたものの、令和４年度決算では昨年度比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近年の投資事業に伴う元利償還が始まったことから、今後は微増傾向で推移していく見込みである。投資事業の取捨選択に努めるとともに、基金の取崩し等を検討しつつ、適正な公債費の管理に努める。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60113</xdr:rowOff>
    </xdr:to>
    <xdr:cxnSp macro="">
      <xdr:nvCxnSpPr>
        <xdr:cNvPr id="377" name="直線コネクタ 376"/>
        <xdr:cNvCxnSpPr/>
      </xdr:nvCxnSpPr>
      <xdr:spPr>
        <a:xfrm flipV="1">
          <a:off x="16179800" y="70332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60113</xdr:rowOff>
    </xdr:to>
    <xdr:cxnSp macro="">
      <xdr:nvCxnSpPr>
        <xdr:cNvPr id="380" name="直線コネクタ 379"/>
        <xdr:cNvCxnSpPr/>
      </xdr:nvCxnSpPr>
      <xdr:spPr>
        <a:xfrm>
          <a:off x="15290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44027</xdr:rowOff>
    </xdr:to>
    <xdr:cxnSp macro="">
      <xdr:nvCxnSpPr>
        <xdr:cNvPr id="383" name="直線コネクタ 382"/>
        <xdr:cNvCxnSpPr/>
      </xdr:nvCxnSpPr>
      <xdr:spPr>
        <a:xfrm>
          <a:off x="14401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167217</xdr:rowOff>
    </xdr:to>
    <xdr:cxnSp macro="">
      <xdr:nvCxnSpPr>
        <xdr:cNvPr id="386" name="直線コネクタ 385"/>
        <xdr:cNvCxnSpPr/>
      </xdr:nvCxnSpPr>
      <xdr:spPr>
        <a:xfrm>
          <a:off x="13512800" y="69286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388" name="テキスト ボックス 387"/>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90" name="テキスト ボックス 389"/>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6" name="楕円 39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8" name="楕円 397"/>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9" name="テキスト ボックス 398"/>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0" name="楕円 399"/>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1" name="テキスト ボックス 40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2" name="楕円 401"/>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3" name="テキスト ボックス 402"/>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4" name="楕円 403"/>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5" name="テキスト ボックス 404"/>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令和４年度決算では、総合福祉健康センター建設事業費等の大型事業に伴い、地方債現在高が対前年度比で</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百万円増となり、将来負担額全体で</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百万円増となった。対して、充当可能財源は、充当可能基金等が</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百万円増となり、将来負担比率は昨年度比で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大型事業の実施に伴い、今後の将来負担比率の水準が懸念されるが、有利な起債の活用や経営努力により充当可能基金を確保するなど、将来負担の縮減に努める。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113272</xdr:rowOff>
    </xdr:from>
    <xdr:to>
      <xdr:col>81</xdr:col>
      <xdr:colOff>44450</xdr:colOff>
      <xdr:row>17</xdr:row>
      <xdr:rowOff>140849</xdr:rowOff>
    </xdr:to>
    <xdr:cxnSp macro="">
      <xdr:nvCxnSpPr>
        <xdr:cNvPr id="441" name="直線コネクタ 440"/>
        <xdr:cNvCxnSpPr/>
      </xdr:nvCxnSpPr>
      <xdr:spPr>
        <a:xfrm>
          <a:off x="16179800" y="302792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113272</xdr:rowOff>
    </xdr:from>
    <xdr:to>
      <xdr:col>77</xdr:col>
      <xdr:colOff>44450</xdr:colOff>
      <xdr:row>19</xdr:row>
      <xdr:rowOff>22013</xdr:rowOff>
    </xdr:to>
    <xdr:cxnSp macro="">
      <xdr:nvCxnSpPr>
        <xdr:cNvPr id="444" name="直線コネクタ 443"/>
        <xdr:cNvCxnSpPr/>
      </xdr:nvCxnSpPr>
      <xdr:spPr>
        <a:xfrm flipV="1">
          <a:off x="15290800" y="3027922"/>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22013</xdr:rowOff>
    </xdr:from>
    <xdr:to>
      <xdr:col>72</xdr:col>
      <xdr:colOff>203200</xdr:colOff>
      <xdr:row>19</xdr:row>
      <xdr:rowOff>76019</xdr:rowOff>
    </xdr:to>
    <xdr:cxnSp macro="">
      <xdr:nvCxnSpPr>
        <xdr:cNvPr id="447" name="直線コネクタ 446"/>
        <xdr:cNvCxnSpPr/>
      </xdr:nvCxnSpPr>
      <xdr:spPr>
        <a:xfrm flipV="1">
          <a:off x="14401800" y="3279563"/>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76019</xdr:rowOff>
    </xdr:from>
    <xdr:to>
      <xdr:col>68</xdr:col>
      <xdr:colOff>152400</xdr:colOff>
      <xdr:row>19</xdr:row>
      <xdr:rowOff>119682</xdr:rowOff>
    </xdr:to>
    <xdr:cxnSp macro="">
      <xdr:nvCxnSpPr>
        <xdr:cNvPr id="450" name="直線コネクタ 449"/>
        <xdr:cNvCxnSpPr/>
      </xdr:nvCxnSpPr>
      <xdr:spPr>
        <a:xfrm flipV="1">
          <a:off x="13512800" y="333356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13305</xdr:rowOff>
    </xdr:from>
    <xdr:to>
      <xdr:col>68</xdr:col>
      <xdr:colOff>203200</xdr:colOff>
      <xdr:row>16</xdr:row>
      <xdr:rowOff>114905</xdr:rowOff>
    </xdr:to>
    <xdr:sp macro="" textlink="">
      <xdr:nvSpPr>
        <xdr:cNvPr id="451" name="フローチャート: 判断 450"/>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125082</xdr:rowOff>
    </xdr:from>
    <xdr:ext cx="762000" cy="259045"/>
    <xdr:sp macro="" textlink="">
      <xdr:nvSpPr>
        <xdr:cNvPr id="452" name="テキスト ボックス 451"/>
        <xdr:cNvSpPr txBox="1"/>
      </xdr:nvSpPr>
      <xdr:spPr>
        <a:xfrm>
          <a:off x="14020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3" name="フローチャート: 判断 452"/>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4" name="テキスト ボックス 453"/>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90049</xdr:rowOff>
    </xdr:from>
    <xdr:to>
      <xdr:col>81</xdr:col>
      <xdr:colOff>95250</xdr:colOff>
      <xdr:row>18</xdr:row>
      <xdr:rowOff>20199</xdr:rowOff>
    </xdr:to>
    <xdr:sp macro="" textlink="">
      <xdr:nvSpPr>
        <xdr:cNvPr id="460" name="楕円 459"/>
        <xdr:cNvSpPr/>
      </xdr:nvSpPr>
      <xdr:spPr>
        <a:xfrm>
          <a:off x="169672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62126</xdr:rowOff>
    </xdr:from>
    <xdr:ext cx="762000" cy="259045"/>
    <xdr:sp macro="" textlink="">
      <xdr:nvSpPr>
        <xdr:cNvPr id="461" name="将来負担の状況該当値テキスト"/>
        <xdr:cNvSpPr txBox="1"/>
      </xdr:nvSpPr>
      <xdr:spPr>
        <a:xfrm>
          <a:off x="17106900" y="297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62472</xdr:rowOff>
    </xdr:from>
    <xdr:to>
      <xdr:col>77</xdr:col>
      <xdr:colOff>95250</xdr:colOff>
      <xdr:row>17</xdr:row>
      <xdr:rowOff>164072</xdr:rowOff>
    </xdr:to>
    <xdr:sp macro="" textlink="">
      <xdr:nvSpPr>
        <xdr:cNvPr id="462" name="楕円 461"/>
        <xdr:cNvSpPr/>
      </xdr:nvSpPr>
      <xdr:spPr>
        <a:xfrm>
          <a:off x="16129000" y="29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148849</xdr:rowOff>
    </xdr:from>
    <xdr:ext cx="736600" cy="259045"/>
    <xdr:sp macro="" textlink="">
      <xdr:nvSpPr>
        <xdr:cNvPr id="463" name="テキスト ボックス 462"/>
        <xdr:cNvSpPr txBox="1"/>
      </xdr:nvSpPr>
      <xdr:spPr>
        <a:xfrm>
          <a:off x="15798800" y="306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142663</xdr:rowOff>
    </xdr:from>
    <xdr:to>
      <xdr:col>73</xdr:col>
      <xdr:colOff>44450</xdr:colOff>
      <xdr:row>19</xdr:row>
      <xdr:rowOff>72813</xdr:rowOff>
    </xdr:to>
    <xdr:sp macro="" textlink="">
      <xdr:nvSpPr>
        <xdr:cNvPr id="464" name="楕円 463"/>
        <xdr:cNvSpPr/>
      </xdr:nvSpPr>
      <xdr:spPr>
        <a:xfrm>
          <a:off x="15240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57590</xdr:rowOff>
    </xdr:from>
    <xdr:ext cx="762000" cy="259045"/>
    <xdr:sp macro="" textlink="">
      <xdr:nvSpPr>
        <xdr:cNvPr id="465" name="テキスト ボックス 464"/>
        <xdr:cNvSpPr txBox="1"/>
      </xdr:nvSpPr>
      <xdr:spPr>
        <a:xfrm>
          <a:off x="14909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25219</xdr:rowOff>
    </xdr:from>
    <xdr:to>
      <xdr:col>68</xdr:col>
      <xdr:colOff>203200</xdr:colOff>
      <xdr:row>19</xdr:row>
      <xdr:rowOff>126819</xdr:rowOff>
    </xdr:to>
    <xdr:sp macro="" textlink="">
      <xdr:nvSpPr>
        <xdr:cNvPr id="466" name="楕円 465"/>
        <xdr:cNvSpPr/>
      </xdr:nvSpPr>
      <xdr:spPr>
        <a:xfrm>
          <a:off x="14351000" y="32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111596</xdr:rowOff>
    </xdr:from>
    <xdr:ext cx="762000" cy="259045"/>
    <xdr:sp macro="" textlink="">
      <xdr:nvSpPr>
        <xdr:cNvPr id="467" name="テキスト ボックス 466"/>
        <xdr:cNvSpPr txBox="1"/>
      </xdr:nvSpPr>
      <xdr:spPr>
        <a:xfrm>
          <a:off x="14020800" y="336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68882</xdr:rowOff>
    </xdr:from>
    <xdr:to>
      <xdr:col>64</xdr:col>
      <xdr:colOff>152400</xdr:colOff>
      <xdr:row>19</xdr:row>
      <xdr:rowOff>170482</xdr:rowOff>
    </xdr:to>
    <xdr:sp macro="" textlink="">
      <xdr:nvSpPr>
        <xdr:cNvPr id="468" name="楕円 467"/>
        <xdr:cNvSpPr/>
      </xdr:nvSpPr>
      <xdr:spPr>
        <a:xfrm>
          <a:off x="13462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155259</xdr:rowOff>
    </xdr:from>
    <xdr:ext cx="762000" cy="259045"/>
    <xdr:sp macro="" textlink="">
      <xdr:nvSpPr>
        <xdr:cNvPr id="469" name="テキスト ボックス 468"/>
        <xdr:cNvSpPr txBox="1"/>
      </xdr:nvSpPr>
      <xdr:spPr>
        <a:xfrm>
          <a:off x="13131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9,937
216.34
9,989,808
9,662,663
245,647
4,847,078
13,929,768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と横ばいで、類似団体平均を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大きな要因であった退職手当組合への特別負担金が近年、減少してきており、住民千人当たり職員数は類似団体と比較して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退職者不補充による職員数の減、指定管理者制度の導入など人件費抑制を図り、今後も改善に取組んでいく。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149860</xdr:rowOff>
    </xdr:to>
    <xdr:cxnSp macro="">
      <xdr:nvCxnSpPr>
        <xdr:cNvPr id="66" name="直線コネクタ 65"/>
        <xdr:cNvCxnSpPr/>
      </xdr:nvCxnSpPr>
      <xdr:spPr>
        <a:xfrm>
          <a:off x="3987800" y="597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153670</xdr:rowOff>
    </xdr:to>
    <xdr:cxnSp macro="">
      <xdr:nvCxnSpPr>
        <xdr:cNvPr id="69" name="直線コネクタ 68"/>
        <xdr:cNvCxnSpPr/>
      </xdr:nvCxnSpPr>
      <xdr:spPr>
        <a:xfrm flipV="1">
          <a:off x="3098800" y="5971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58420</xdr:rowOff>
    </xdr:to>
    <xdr:cxnSp macro="">
      <xdr:nvCxnSpPr>
        <xdr:cNvPr id="72" name="直線コネクタ 71"/>
        <xdr:cNvCxnSpPr/>
      </xdr:nvCxnSpPr>
      <xdr:spPr>
        <a:xfrm flipV="1">
          <a:off x="2209800" y="615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111760</xdr:rowOff>
    </xdr:to>
    <xdr:cxnSp macro="">
      <xdr:nvCxnSpPr>
        <xdr:cNvPr id="75" name="直線コネクタ 74"/>
        <xdr:cNvCxnSpPr/>
      </xdr:nvCxnSpPr>
      <xdr:spPr>
        <a:xfrm flipV="1">
          <a:off x="1320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77" name="テキスト ボックス 76"/>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ポイント上回っている。これまでも経常的物件費の抑制に取り組んできたところであり、今後も抑制方針を継続していく。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109855</xdr:rowOff>
    </xdr:to>
    <xdr:cxnSp macro="">
      <xdr:nvCxnSpPr>
        <xdr:cNvPr id="123" name="直線コネクタ 122"/>
        <xdr:cNvCxnSpPr/>
      </xdr:nvCxnSpPr>
      <xdr:spPr>
        <a:xfrm>
          <a:off x="15671800" y="26644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15</xdr:row>
      <xdr:rowOff>92710</xdr:rowOff>
    </xdr:to>
    <xdr:cxnSp macro="">
      <xdr:nvCxnSpPr>
        <xdr:cNvPr id="126" name="直線コネクタ 125"/>
        <xdr:cNvCxnSpPr/>
      </xdr:nvCxnSpPr>
      <xdr:spPr>
        <a:xfrm>
          <a:off x="14782800" y="251015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14</xdr:row>
      <xdr:rowOff>109855</xdr:rowOff>
    </xdr:to>
    <xdr:cxnSp macro="">
      <xdr:nvCxnSpPr>
        <xdr:cNvPr id="129" name="直線コネクタ 128"/>
        <xdr:cNvCxnSpPr/>
      </xdr:nvCxnSpPr>
      <xdr:spPr>
        <a:xfrm>
          <a:off x="13893800" y="2464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52705</xdr:rowOff>
    </xdr:from>
    <xdr:to>
      <xdr:col>69</xdr:col>
      <xdr:colOff>92075</xdr:colOff>
      <xdr:row>14</xdr:row>
      <xdr:rowOff>64135</xdr:rowOff>
    </xdr:to>
    <xdr:cxnSp macro="">
      <xdr:nvCxnSpPr>
        <xdr:cNvPr id="132" name="直線コネクタ 131"/>
        <xdr:cNvCxnSpPr/>
      </xdr:nvCxnSpPr>
      <xdr:spPr>
        <a:xfrm>
          <a:off x="13004800" y="24530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6" name="テキスト ボックス 135"/>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42" name="楕円 141"/>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31132</xdr:rowOff>
    </xdr:from>
    <xdr:ext cx="762000" cy="259045"/>
    <xdr:sp macro="" textlink="">
      <xdr:nvSpPr>
        <xdr:cNvPr id="143"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4" name="楕円 143"/>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5" name="テキスト ボックス 144"/>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59055</xdr:rowOff>
    </xdr:from>
    <xdr:to>
      <xdr:col>74</xdr:col>
      <xdr:colOff>31750</xdr:colOff>
      <xdr:row>14</xdr:row>
      <xdr:rowOff>160655</xdr:rowOff>
    </xdr:to>
    <xdr:sp macro="" textlink="">
      <xdr:nvSpPr>
        <xdr:cNvPr id="146" name="楕円 145"/>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170832</xdr:rowOff>
    </xdr:from>
    <xdr:ext cx="762000" cy="259045"/>
    <xdr:sp macro="" textlink="">
      <xdr:nvSpPr>
        <xdr:cNvPr id="147" name="テキスト ボックス 146"/>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8" name="楕円 147"/>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9" name="テキスト ボックス 148"/>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50" name="楕円 149"/>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51" name="テキスト ボックス 150"/>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ポイント上回っている。昨年度比では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コロナ対策等の給付金の実施と、平成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年度以降、高校生までの医療費無料化、保育料無料化を実施しているが、少子化で留まってきているのが要因である。</a:t>
          </a:r>
        </a:p>
        <a:p>
          <a:r>
            <a:rPr kumimoji="1" lang="ja-JP" altLang="en-US" sz="1300">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69850</xdr:rowOff>
    </xdr:to>
    <xdr:cxnSp macro="">
      <xdr:nvCxnSpPr>
        <xdr:cNvPr id="184" name="直線コネクタ 183"/>
        <xdr:cNvCxnSpPr/>
      </xdr:nvCxnSpPr>
      <xdr:spPr>
        <a:xfrm>
          <a:off x="3987800" y="95186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50800</xdr:rowOff>
    </xdr:to>
    <xdr:cxnSp macro="">
      <xdr:nvCxnSpPr>
        <xdr:cNvPr id="187" name="直線コネクタ 186"/>
        <xdr:cNvCxnSpPr/>
      </xdr:nvCxnSpPr>
      <xdr:spPr>
        <a:xfrm flipV="1">
          <a:off x="3098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107950</xdr:rowOff>
    </xdr:to>
    <xdr:cxnSp macro="">
      <xdr:nvCxnSpPr>
        <xdr:cNvPr id="190" name="直線コネクタ 189"/>
        <xdr:cNvCxnSpPr/>
      </xdr:nvCxnSpPr>
      <xdr:spPr>
        <a:xfrm flipV="1">
          <a:off x="2209800" y="965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3" name="直線コネクタ 192"/>
        <xdr:cNvCxnSpPr/>
      </xdr:nvCxnSpPr>
      <xdr:spPr>
        <a:xfrm>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5" name="テキスト ボックス 194"/>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197" name="テキスト ボックス 196"/>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6" name="テキスト ボックス 205"/>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特別会計への繰出金については、継続して病院事業の適正化を図り、事業費抑制に努める。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157480</xdr:rowOff>
    </xdr:to>
    <xdr:cxnSp macro="">
      <xdr:nvCxnSpPr>
        <xdr:cNvPr id="245" name="直線コネクタ 244"/>
        <xdr:cNvCxnSpPr/>
      </xdr:nvCxnSpPr>
      <xdr:spPr>
        <a:xfrm flipV="1">
          <a:off x="15671800" y="96062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46990</xdr:rowOff>
    </xdr:to>
    <xdr:cxnSp macro="">
      <xdr:nvCxnSpPr>
        <xdr:cNvPr id="248" name="直線コネクタ 247"/>
        <xdr:cNvCxnSpPr/>
      </xdr:nvCxnSpPr>
      <xdr:spPr>
        <a:xfrm flipV="1">
          <a:off x="14782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46990</xdr:rowOff>
    </xdr:to>
    <xdr:cxnSp macro="">
      <xdr:nvCxnSpPr>
        <xdr:cNvPr id="251" name="直線コネクタ 250"/>
        <xdr:cNvCxnSpPr/>
      </xdr:nvCxnSpPr>
      <xdr:spPr>
        <a:xfrm>
          <a:off x="13893800" y="9720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1270</xdr:rowOff>
    </xdr:to>
    <xdr:cxnSp macro="">
      <xdr:nvCxnSpPr>
        <xdr:cNvPr id="254" name="直線コネクタ 253"/>
        <xdr:cNvCxnSpPr/>
      </xdr:nvCxnSpPr>
      <xdr:spPr>
        <a:xfrm flipV="1">
          <a:off x="13004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5" name="フローチャート: 判断 254"/>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6" name="テキスト ボックス 255"/>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4" name="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97807</xdr:rowOff>
    </xdr:from>
    <xdr:ext cx="762000" cy="259045"/>
    <xdr:sp macro="" textlink="">
      <xdr:nvSpPr>
        <xdr:cNvPr id="265"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8" name="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0" name="楕円 269"/>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1" name="テキスト ボックス 270"/>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2" name="楕円 271"/>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3" name="テキスト ボックス 272"/>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統合消防署整備事業の負担金が増の要因であり、単独補助金については、平成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年度以降、見直し削減に取り組んできたところであり、今後も補助費等の抑制に努めていく。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8128</xdr:rowOff>
    </xdr:to>
    <xdr:cxnSp macro="">
      <xdr:nvCxnSpPr>
        <xdr:cNvPr id="303" name="直線コネクタ 302"/>
        <xdr:cNvCxnSpPr/>
      </xdr:nvCxnSpPr>
      <xdr:spPr>
        <a:xfrm>
          <a:off x="15671800" y="6440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101854</xdr:rowOff>
    </xdr:to>
    <xdr:cxnSp macro="">
      <xdr:nvCxnSpPr>
        <xdr:cNvPr id="306" name="直線コネクタ 305"/>
        <xdr:cNvCxnSpPr/>
      </xdr:nvCxnSpPr>
      <xdr:spPr>
        <a:xfrm flipV="1">
          <a:off x="14782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138430</xdr:rowOff>
    </xdr:to>
    <xdr:cxnSp macro="">
      <xdr:nvCxnSpPr>
        <xdr:cNvPr id="309" name="直線コネクタ 308"/>
        <xdr:cNvCxnSpPr/>
      </xdr:nvCxnSpPr>
      <xdr:spPr>
        <a:xfrm flipV="1">
          <a:off x="13893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138430</xdr:rowOff>
    </xdr:to>
    <xdr:cxnSp macro="">
      <xdr:nvCxnSpPr>
        <xdr:cNvPr id="312" name="直線コネクタ 311"/>
        <xdr:cNvCxnSpPr/>
      </xdr:nvCxnSpPr>
      <xdr:spPr>
        <a:xfrm>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3" name="フローチャート: 判断 312"/>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14" name="テキスト ボックス 313"/>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5" name="フローチャート: 判断 314"/>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525</xdr:rowOff>
    </xdr:from>
    <xdr:ext cx="762000" cy="259045"/>
    <xdr:sp macro="" textlink="">
      <xdr:nvSpPr>
        <xdr:cNvPr id="316" name="テキスト ボックス 315"/>
        <xdr:cNvSpPr txBox="1"/>
      </xdr:nvSpPr>
      <xdr:spPr>
        <a:xfrm>
          <a:off x="12623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4" name="楕円 32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5" name="テキスト ボックス 32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6" name="楕円 325"/>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7" name="テキスト ボックス 326"/>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8" name="楕円 327"/>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27957</xdr:rowOff>
    </xdr:from>
    <xdr:ext cx="762000" cy="259045"/>
    <xdr:sp macro="" textlink="">
      <xdr:nvSpPr>
        <xdr:cNvPr id="329" name="テキスト ボックス 328"/>
        <xdr:cNvSpPr txBox="1"/>
      </xdr:nvSpPr>
      <xdr:spPr>
        <a:xfrm>
          <a:off x="13512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ポイントで、類似団体を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ポイント上回っている。令和４年度の長期債償還総額は、対前年度比で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百万円増となっている。公債費は、近年の投資事業により令和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年度にピークになると見込んでいる。元利金は交付税算入されるものが約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割程度であるが、基金の取崩し等での抑制を図り適正化に努める。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16511</xdr:rowOff>
    </xdr:from>
    <xdr:to>
      <xdr:col>24</xdr:col>
      <xdr:colOff>25400</xdr:colOff>
      <xdr:row>78</xdr:row>
      <xdr:rowOff>39370</xdr:rowOff>
    </xdr:to>
    <xdr:cxnSp macro="">
      <xdr:nvCxnSpPr>
        <xdr:cNvPr id="363" name="直線コネクタ 362"/>
        <xdr:cNvCxnSpPr/>
      </xdr:nvCxnSpPr>
      <xdr:spPr>
        <a:xfrm>
          <a:off x="3987800" y="13389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69850</xdr:rowOff>
    </xdr:to>
    <xdr:cxnSp macro="">
      <xdr:nvCxnSpPr>
        <xdr:cNvPr id="366" name="直線コネクタ 365"/>
        <xdr:cNvCxnSpPr/>
      </xdr:nvCxnSpPr>
      <xdr:spPr>
        <a:xfrm flipV="1">
          <a:off x="3098800" y="133896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78</xdr:row>
      <xdr:rowOff>92711</xdr:rowOff>
    </xdr:to>
    <xdr:cxnSp macro="">
      <xdr:nvCxnSpPr>
        <xdr:cNvPr id="369" name="直線コネクタ 368"/>
        <xdr:cNvCxnSpPr/>
      </xdr:nvCxnSpPr>
      <xdr:spPr>
        <a:xfrm flipV="1">
          <a:off x="2209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92711</xdr:rowOff>
    </xdr:to>
    <xdr:cxnSp macro="">
      <xdr:nvCxnSpPr>
        <xdr:cNvPr id="372" name="直線コネクタ 371"/>
        <xdr:cNvCxnSpPr/>
      </xdr:nvCxnSpPr>
      <xdr:spPr>
        <a:xfrm>
          <a:off x="1320800" y="134162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160020</xdr:rowOff>
    </xdr:from>
    <xdr:to>
      <xdr:col>24</xdr:col>
      <xdr:colOff>76200</xdr:colOff>
      <xdr:row>78</xdr:row>
      <xdr:rowOff>90170</xdr:rowOff>
    </xdr:to>
    <xdr:sp macro="" textlink="">
      <xdr:nvSpPr>
        <xdr:cNvPr id="382" name="楕円 381"/>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132097</xdr:rowOff>
    </xdr:from>
    <xdr:ext cx="762000" cy="259045"/>
    <xdr:sp macro="" textlink="">
      <xdr:nvSpPr>
        <xdr:cNvPr id="383" name="公債費該当値テキスト"/>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137161</xdr:rowOff>
    </xdr:from>
    <xdr:to>
      <xdr:col>20</xdr:col>
      <xdr:colOff>38100</xdr:colOff>
      <xdr:row>78</xdr:row>
      <xdr:rowOff>67311</xdr:rowOff>
    </xdr:to>
    <xdr:sp macro="" textlink="">
      <xdr:nvSpPr>
        <xdr:cNvPr id="384" name="楕円 383"/>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52088</xdr:rowOff>
    </xdr:from>
    <xdr:ext cx="736600" cy="259045"/>
    <xdr:sp macro="" textlink="">
      <xdr:nvSpPr>
        <xdr:cNvPr id="385" name="テキスト ボックス 384"/>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19050</xdr:rowOff>
    </xdr:from>
    <xdr:to>
      <xdr:col>15</xdr:col>
      <xdr:colOff>149225</xdr:colOff>
      <xdr:row>78</xdr:row>
      <xdr:rowOff>120650</xdr:rowOff>
    </xdr:to>
    <xdr:sp macro="" textlink="">
      <xdr:nvSpPr>
        <xdr:cNvPr id="386" name="楕円 385"/>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87" name="テキスト ボックス 386"/>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41911</xdr:rowOff>
    </xdr:from>
    <xdr:to>
      <xdr:col>11</xdr:col>
      <xdr:colOff>60325</xdr:colOff>
      <xdr:row>78</xdr:row>
      <xdr:rowOff>143511</xdr:rowOff>
    </xdr:to>
    <xdr:sp macro="" textlink="">
      <xdr:nvSpPr>
        <xdr:cNvPr id="388" name="楕円 387"/>
        <xdr:cNvSpPr/>
      </xdr:nvSpPr>
      <xdr:spPr>
        <a:xfrm>
          <a:off x="2159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128288</xdr:rowOff>
    </xdr:from>
    <xdr:ext cx="762000" cy="259045"/>
    <xdr:sp macro="" textlink="">
      <xdr:nvSpPr>
        <xdr:cNvPr id="389" name="テキスト ボックス 388"/>
        <xdr:cNvSpPr txBox="1"/>
      </xdr:nvSpPr>
      <xdr:spPr>
        <a:xfrm>
          <a:off x="1828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0" name="楕円 38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1" name="テキスト ボックス 390"/>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公債費以外に係る経常収支比率は、前年比で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68.4</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公債費以外では人件費が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ポイントと一番大きな割合を占め、補助費が</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ポイントと続いている。</a:t>
          </a:r>
        </a:p>
        <a:p>
          <a:r>
            <a:rPr kumimoji="1" lang="ja-JP" altLang="en-US" sz="1300">
              <a:latin typeface="ＭＳ Ｐゴシック" panose="020B0600070205080204" pitchFamily="50" charset="-128"/>
              <a:ea typeface="ＭＳ Ｐゴシック" panose="020B0600070205080204" pitchFamily="50" charset="-128"/>
            </a:rPr>
            <a:t>　人件費は類似団体平均を下回っているが、補助費では統合消防署の整備により、一部事務組合負担金の決算額が類似団体平均を上回っていることが主な要因である。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8889</xdr:rowOff>
    </xdr:to>
    <xdr:cxnSp macro="">
      <xdr:nvCxnSpPr>
        <xdr:cNvPr id="424" name="直線コネクタ 423"/>
        <xdr:cNvCxnSpPr/>
      </xdr:nvCxnSpPr>
      <xdr:spPr>
        <a:xfrm>
          <a:off x="15671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20320</xdr:rowOff>
    </xdr:to>
    <xdr:cxnSp macro="">
      <xdr:nvCxnSpPr>
        <xdr:cNvPr id="427" name="直線コネクタ 426"/>
        <xdr:cNvCxnSpPr/>
      </xdr:nvCxnSpPr>
      <xdr:spPr>
        <a:xfrm flipV="1">
          <a:off x="14782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54611</xdr:rowOff>
    </xdr:to>
    <xdr:cxnSp macro="">
      <xdr:nvCxnSpPr>
        <xdr:cNvPr id="430" name="直線コネクタ 429"/>
        <xdr:cNvCxnSpPr/>
      </xdr:nvCxnSpPr>
      <xdr:spPr>
        <a:xfrm flipV="1">
          <a:off x="13893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73661</xdr:rowOff>
    </xdr:to>
    <xdr:cxnSp macro="">
      <xdr:nvCxnSpPr>
        <xdr:cNvPr id="433" name="直線コネクタ 432"/>
        <xdr:cNvCxnSpPr/>
      </xdr:nvCxnSpPr>
      <xdr:spPr>
        <a:xfrm flipV="1">
          <a:off x="13004800" y="13256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5" name="テキスト ボックス 434"/>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7" name="テキスト ボックス 436"/>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3" name="楕円 44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4"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45" name="楕円 444"/>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6366</xdr:rowOff>
    </xdr:from>
    <xdr:ext cx="736600" cy="259045"/>
    <xdr:sp macro="" textlink="">
      <xdr:nvSpPr>
        <xdr:cNvPr id="446" name="テキスト ボックス 445"/>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47" name="楕円 446"/>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55897</xdr:rowOff>
    </xdr:from>
    <xdr:ext cx="762000" cy="259045"/>
    <xdr:sp macro="" textlink="">
      <xdr:nvSpPr>
        <xdr:cNvPr id="448" name="テキスト ボックス 447"/>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49" name="楕円 448"/>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50" name="テキスト ボックス 449"/>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51" name="楕円 450"/>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134638</xdr:rowOff>
    </xdr:from>
    <xdr:ext cx="762000" cy="259045"/>
    <xdr:sp macro="" textlink="">
      <xdr:nvSpPr>
        <xdr:cNvPr id="452" name="テキスト ボックス 451"/>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120278</xdr:rowOff>
    </xdr:from>
    <xdr:to>
      <xdr:col>29</xdr:col>
      <xdr:colOff>127000</xdr:colOff>
      <xdr:row>18</xdr:row>
      <xdr:rowOff>153448</xdr:rowOff>
    </xdr:to>
    <xdr:cxnSp macro="">
      <xdr:nvCxnSpPr>
        <xdr:cNvPr id="48" name="直線コネクタ 47"/>
        <xdr:cNvCxnSpPr/>
      </xdr:nvCxnSpPr>
      <xdr:spPr bwMode="auto">
        <a:xfrm flipV="1">
          <a:off x="5003800" y="3254003"/>
          <a:ext cx="647700" cy="3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153448</xdr:rowOff>
    </xdr:from>
    <xdr:to>
      <xdr:col>26</xdr:col>
      <xdr:colOff>50800</xdr:colOff>
      <xdr:row>19</xdr:row>
      <xdr:rowOff>5420</xdr:rowOff>
    </xdr:to>
    <xdr:cxnSp macro="">
      <xdr:nvCxnSpPr>
        <xdr:cNvPr id="51" name="直線コネクタ 50"/>
        <xdr:cNvCxnSpPr/>
      </xdr:nvCxnSpPr>
      <xdr:spPr bwMode="auto">
        <a:xfrm flipV="1">
          <a:off x="4305300" y="3287173"/>
          <a:ext cx="698500" cy="2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147742</xdr:rowOff>
    </xdr:from>
    <xdr:to>
      <xdr:col>22</xdr:col>
      <xdr:colOff>114300</xdr:colOff>
      <xdr:row>19</xdr:row>
      <xdr:rowOff>5420</xdr:rowOff>
    </xdr:to>
    <xdr:cxnSp macro="">
      <xdr:nvCxnSpPr>
        <xdr:cNvPr id="54" name="直線コネクタ 53"/>
        <xdr:cNvCxnSpPr/>
      </xdr:nvCxnSpPr>
      <xdr:spPr bwMode="auto">
        <a:xfrm>
          <a:off x="3606800" y="3281467"/>
          <a:ext cx="698500" cy="2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147742</xdr:rowOff>
    </xdr:from>
    <xdr:to>
      <xdr:col>18</xdr:col>
      <xdr:colOff>177800</xdr:colOff>
      <xdr:row>19</xdr:row>
      <xdr:rowOff>14824</xdr:rowOff>
    </xdr:to>
    <xdr:cxnSp macro="">
      <xdr:nvCxnSpPr>
        <xdr:cNvPr id="57" name="直線コネクタ 56"/>
        <xdr:cNvCxnSpPr/>
      </xdr:nvCxnSpPr>
      <xdr:spPr bwMode="auto">
        <a:xfrm flipV="1">
          <a:off x="2908300" y="3281467"/>
          <a:ext cx="698500" cy="38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67478</xdr:rowOff>
    </xdr:from>
    <xdr:ext cx="762000" cy="259045"/>
    <xdr:sp macro="" textlink="">
      <xdr:nvSpPr>
        <xdr:cNvPr id="59" name="テキスト ボックス 58"/>
        <xdr:cNvSpPr txBox="1"/>
      </xdr:nvSpPr>
      <xdr:spPr>
        <a:xfrm>
          <a:off x="3225800" y="337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91234</xdr:rowOff>
    </xdr:from>
    <xdr:ext cx="762000" cy="259045"/>
    <xdr:sp macro="" textlink="">
      <xdr:nvSpPr>
        <xdr:cNvPr id="61" name="テキスト ボックス 60"/>
        <xdr:cNvSpPr txBox="1"/>
      </xdr:nvSpPr>
      <xdr:spPr>
        <a:xfrm>
          <a:off x="2527300" y="339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69478</xdr:rowOff>
    </xdr:from>
    <xdr:to>
      <xdr:col>29</xdr:col>
      <xdr:colOff>177800</xdr:colOff>
      <xdr:row>18</xdr:row>
      <xdr:rowOff>171078</xdr:rowOff>
    </xdr:to>
    <xdr:sp macro="" textlink="">
      <xdr:nvSpPr>
        <xdr:cNvPr id="67" name="楕円 66"/>
        <xdr:cNvSpPr/>
      </xdr:nvSpPr>
      <xdr:spPr bwMode="auto">
        <a:xfrm>
          <a:off x="5600700" y="320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41555</xdr:rowOff>
    </xdr:from>
    <xdr:ext cx="762000" cy="259045"/>
    <xdr:sp macro="" textlink="">
      <xdr:nvSpPr>
        <xdr:cNvPr id="68" name="人口1人当たり決算額の推移該当値テキスト130"/>
        <xdr:cNvSpPr txBox="1"/>
      </xdr:nvSpPr>
      <xdr:spPr>
        <a:xfrm>
          <a:off x="5740400" y="317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102647</xdr:rowOff>
    </xdr:from>
    <xdr:to>
      <xdr:col>26</xdr:col>
      <xdr:colOff>101600</xdr:colOff>
      <xdr:row>19</xdr:row>
      <xdr:rowOff>32797</xdr:rowOff>
    </xdr:to>
    <xdr:sp macro="" textlink="">
      <xdr:nvSpPr>
        <xdr:cNvPr id="69" name="楕円 68"/>
        <xdr:cNvSpPr/>
      </xdr:nvSpPr>
      <xdr:spPr bwMode="auto">
        <a:xfrm>
          <a:off x="4953000" y="323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17575</xdr:rowOff>
    </xdr:from>
    <xdr:ext cx="736600" cy="259045"/>
    <xdr:sp macro="" textlink="">
      <xdr:nvSpPr>
        <xdr:cNvPr id="70" name="テキスト ボックス 69"/>
        <xdr:cNvSpPr txBox="1"/>
      </xdr:nvSpPr>
      <xdr:spPr>
        <a:xfrm>
          <a:off x="4622800" y="332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126070</xdr:rowOff>
    </xdr:from>
    <xdr:to>
      <xdr:col>22</xdr:col>
      <xdr:colOff>165100</xdr:colOff>
      <xdr:row>19</xdr:row>
      <xdr:rowOff>56220</xdr:rowOff>
    </xdr:to>
    <xdr:sp macro="" textlink="">
      <xdr:nvSpPr>
        <xdr:cNvPr id="71" name="楕円 70"/>
        <xdr:cNvSpPr/>
      </xdr:nvSpPr>
      <xdr:spPr bwMode="auto">
        <a:xfrm>
          <a:off x="4254500" y="325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40997</xdr:rowOff>
    </xdr:from>
    <xdr:ext cx="762000" cy="259045"/>
    <xdr:sp macro="" textlink="">
      <xdr:nvSpPr>
        <xdr:cNvPr id="72" name="テキスト ボックス 71"/>
        <xdr:cNvSpPr txBox="1"/>
      </xdr:nvSpPr>
      <xdr:spPr>
        <a:xfrm>
          <a:off x="3924300" y="334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96942</xdr:rowOff>
    </xdr:from>
    <xdr:to>
      <xdr:col>19</xdr:col>
      <xdr:colOff>38100</xdr:colOff>
      <xdr:row>19</xdr:row>
      <xdr:rowOff>27091</xdr:rowOff>
    </xdr:to>
    <xdr:sp macro="" textlink="">
      <xdr:nvSpPr>
        <xdr:cNvPr id="73" name="楕円 72"/>
        <xdr:cNvSpPr/>
      </xdr:nvSpPr>
      <xdr:spPr bwMode="auto">
        <a:xfrm>
          <a:off x="3556000" y="323066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37269</xdr:rowOff>
    </xdr:from>
    <xdr:ext cx="762000" cy="259045"/>
    <xdr:sp macro="" textlink="">
      <xdr:nvSpPr>
        <xdr:cNvPr id="74" name="テキスト ボックス 73"/>
        <xdr:cNvSpPr txBox="1"/>
      </xdr:nvSpPr>
      <xdr:spPr>
        <a:xfrm>
          <a:off x="3225800" y="299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135474</xdr:rowOff>
    </xdr:from>
    <xdr:to>
      <xdr:col>15</xdr:col>
      <xdr:colOff>101600</xdr:colOff>
      <xdr:row>19</xdr:row>
      <xdr:rowOff>65624</xdr:rowOff>
    </xdr:to>
    <xdr:sp macro="" textlink="">
      <xdr:nvSpPr>
        <xdr:cNvPr id="75" name="楕円 74"/>
        <xdr:cNvSpPr/>
      </xdr:nvSpPr>
      <xdr:spPr bwMode="auto">
        <a:xfrm>
          <a:off x="2857500" y="326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75801</xdr:rowOff>
    </xdr:from>
    <xdr:ext cx="762000" cy="259045"/>
    <xdr:sp macro="" textlink="">
      <xdr:nvSpPr>
        <xdr:cNvPr id="76" name="テキスト ボックス 75"/>
        <xdr:cNvSpPr txBox="1"/>
      </xdr:nvSpPr>
      <xdr:spPr>
        <a:xfrm>
          <a:off x="2527300" y="30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303838</xdr:rowOff>
    </xdr:from>
    <xdr:to>
      <xdr:col>29</xdr:col>
      <xdr:colOff>127000</xdr:colOff>
      <xdr:row>36</xdr:row>
      <xdr:rowOff>5695</xdr:rowOff>
    </xdr:to>
    <xdr:cxnSp macro="">
      <xdr:nvCxnSpPr>
        <xdr:cNvPr id="112" name="直線コネクタ 111"/>
        <xdr:cNvCxnSpPr/>
      </xdr:nvCxnSpPr>
      <xdr:spPr bwMode="auto">
        <a:xfrm>
          <a:off x="5003800" y="6914188"/>
          <a:ext cx="647700" cy="4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303838</xdr:rowOff>
    </xdr:from>
    <xdr:to>
      <xdr:col>26</xdr:col>
      <xdr:colOff>50800</xdr:colOff>
      <xdr:row>35</xdr:row>
      <xdr:rowOff>331238</xdr:rowOff>
    </xdr:to>
    <xdr:cxnSp macro="">
      <xdr:nvCxnSpPr>
        <xdr:cNvPr id="115" name="直線コネクタ 114"/>
        <xdr:cNvCxnSpPr/>
      </xdr:nvCxnSpPr>
      <xdr:spPr bwMode="auto">
        <a:xfrm flipV="1">
          <a:off x="4305300" y="6914188"/>
          <a:ext cx="6985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331238</xdr:rowOff>
    </xdr:from>
    <xdr:to>
      <xdr:col>22</xdr:col>
      <xdr:colOff>114300</xdr:colOff>
      <xdr:row>35</xdr:row>
      <xdr:rowOff>336512</xdr:rowOff>
    </xdr:to>
    <xdr:cxnSp macro="">
      <xdr:nvCxnSpPr>
        <xdr:cNvPr id="118" name="直線コネクタ 117"/>
        <xdr:cNvCxnSpPr/>
      </xdr:nvCxnSpPr>
      <xdr:spPr bwMode="auto">
        <a:xfrm flipV="1">
          <a:off x="3606800" y="6941588"/>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336512</xdr:rowOff>
    </xdr:from>
    <xdr:to>
      <xdr:col>18</xdr:col>
      <xdr:colOff>177800</xdr:colOff>
      <xdr:row>36</xdr:row>
      <xdr:rowOff>89624</xdr:rowOff>
    </xdr:to>
    <xdr:cxnSp macro="">
      <xdr:nvCxnSpPr>
        <xdr:cNvPr id="121" name="直線コネクタ 120"/>
        <xdr:cNvCxnSpPr/>
      </xdr:nvCxnSpPr>
      <xdr:spPr bwMode="auto">
        <a:xfrm flipV="1">
          <a:off x="2908300" y="6946862"/>
          <a:ext cx="698500" cy="96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137970</xdr:rowOff>
    </xdr:from>
    <xdr:ext cx="762000" cy="259045"/>
    <xdr:sp macro="" textlink="">
      <xdr:nvSpPr>
        <xdr:cNvPr id="123" name="テキスト ボックス 122"/>
        <xdr:cNvSpPr txBox="1"/>
      </xdr:nvSpPr>
      <xdr:spPr>
        <a:xfrm>
          <a:off x="32258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163181</xdr:rowOff>
    </xdr:from>
    <xdr:ext cx="762000" cy="259045"/>
    <xdr:sp macro="" textlink="">
      <xdr:nvSpPr>
        <xdr:cNvPr id="125" name="テキスト ボックス 124"/>
        <xdr:cNvSpPr txBox="1"/>
      </xdr:nvSpPr>
      <xdr:spPr>
        <a:xfrm>
          <a:off x="2527300" y="711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297795</xdr:rowOff>
    </xdr:from>
    <xdr:to>
      <xdr:col>29</xdr:col>
      <xdr:colOff>177800</xdr:colOff>
      <xdr:row>36</xdr:row>
      <xdr:rowOff>56495</xdr:rowOff>
    </xdr:to>
    <xdr:sp macro="" textlink="">
      <xdr:nvSpPr>
        <xdr:cNvPr id="131" name="楕円 130"/>
        <xdr:cNvSpPr/>
      </xdr:nvSpPr>
      <xdr:spPr bwMode="auto">
        <a:xfrm>
          <a:off x="5600700" y="690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269872</xdr:rowOff>
    </xdr:from>
    <xdr:ext cx="762000" cy="259045"/>
    <xdr:sp macro="" textlink="">
      <xdr:nvSpPr>
        <xdr:cNvPr id="132" name="人口1人当たり決算額の推移該当値テキスト445"/>
        <xdr:cNvSpPr txBox="1"/>
      </xdr:nvSpPr>
      <xdr:spPr>
        <a:xfrm>
          <a:off x="5740400" y="688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253038</xdr:rowOff>
    </xdr:from>
    <xdr:to>
      <xdr:col>26</xdr:col>
      <xdr:colOff>101600</xdr:colOff>
      <xdr:row>36</xdr:row>
      <xdr:rowOff>11738</xdr:rowOff>
    </xdr:to>
    <xdr:sp macro="" textlink="">
      <xdr:nvSpPr>
        <xdr:cNvPr id="133" name="楕円 132"/>
        <xdr:cNvSpPr/>
      </xdr:nvSpPr>
      <xdr:spPr bwMode="auto">
        <a:xfrm>
          <a:off x="4953000" y="686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339415</xdr:rowOff>
    </xdr:from>
    <xdr:ext cx="736600" cy="259045"/>
    <xdr:sp macro="" textlink="">
      <xdr:nvSpPr>
        <xdr:cNvPr id="134" name="テキスト ボックス 133"/>
        <xdr:cNvSpPr txBox="1"/>
      </xdr:nvSpPr>
      <xdr:spPr>
        <a:xfrm>
          <a:off x="4622800" y="694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280438</xdr:rowOff>
    </xdr:from>
    <xdr:to>
      <xdr:col>22</xdr:col>
      <xdr:colOff>165100</xdr:colOff>
      <xdr:row>36</xdr:row>
      <xdr:rowOff>39138</xdr:rowOff>
    </xdr:to>
    <xdr:sp macro="" textlink="">
      <xdr:nvSpPr>
        <xdr:cNvPr id="135" name="楕円 134"/>
        <xdr:cNvSpPr/>
      </xdr:nvSpPr>
      <xdr:spPr bwMode="auto">
        <a:xfrm>
          <a:off x="4254500" y="689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49315</xdr:rowOff>
    </xdr:from>
    <xdr:ext cx="762000" cy="259045"/>
    <xdr:sp macro="" textlink="">
      <xdr:nvSpPr>
        <xdr:cNvPr id="136" name="テキスト ボックス 135"/>
        <xdr:cNvSpPr txBox="1"/>
      </xdr:nvSpPr>
      <xdr:spPr>
        <a:xfrm>
          <a:off x="3924300" y="66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285712</xdr:rowOff>
    </xdr:from>
    <xdr:to>
      <xdr:col>19</xdr:col>
      <xdr:colOff>38100</xdr:colOff>
      <xdr:row>36</xdr:row>
      <xdr:rowOff>44412</xdr:rowOff>
    </xdr:to>
    <xdr:sp macro="" textlink="">
      <xdr:nvSpPr>
        <xdr:cNvPr id="137" name="楕円 136"/>
        <xdr:cNvSpPr/>
      </xdr:nvSpPr>
      <xdr:spPr bwMode="auto">
        <a:xfrm>
          <a:off x="3556000" y="689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54589</xdr:rowOff>
    </xdr:from>
    <xdr:ext cx="762000" cy="259045"/>
    <xdr:sp macro="" textlink="">
      <xdr:nvSpPr>
        <xdr:cNvPr id="138" name="テキスト ボックス 137"/>
        <xdr:cNvSpPr txBox="1"/>
      </xdr:nvSpPr>
      <xdr:spPr>
        <a:xfrm>
          <a:off x="3225800" y="666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38824</xdr:rowOff>
    </xdr:from>
    <xdr:to>
      <xdr:col>15</xdr:col>
      <xdr:colOff>101600</xdr:colOff>
      <xdr:row>36</xdr:row>
      <xdr:rowOff>140424</xdr:rowOff>
    </xdr:to>
    <xdr:sp macro="" textlink="">
      <xdr:nvSpPr>
        <xdr:cNvPr id="139" name="楕円 138"/>
        <xdr:cNvSpPr/>
      </xdr:nvSpPr>
      <xdr:spPr bwMode="auto">
        <a:xfrm>
          <a:off x="2857500" y="699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150601</xdr:rowOff>
    </xdr:from>
    <xdr:ext cx="762000" cy="259045"/>
    <xdr:sp macro="" textlink="">
      <xdr:nvSpPr>
        <xdr:cNvPr id="140" name="テキスト ボックス 139"/>
        <xdr:cNvSpPr txBox="1"/>
      </xdr:nvSpPr>
      <xdr:spPr>
        <a:xfrm>
          <a:off x="2527300" y="676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9,937
216.34
9,989,808
9,662,663
245,647
4,847,078
13,929,768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16582</xdr:rowOff>
    </xdr:from>
    <xdr:to>
      <xdr:col>24</xdr:col>
      <xdr:colOff>63500</xdr:colOff>
      <xdr:row>38</xdr:row>
      <xdr:rowOff>31441</xdr:rowOff>
    </xdr:to>
    <xdr:cxnSp macro="">
      <xdr:nvCxnSpPr>
        <xdr:cNvPr id="57" name="直線コネクタ 56"/>
        <xdr:cNvCxnSpPr/>
      </xdr:nvCxnSpPr>
      <xdr:spPr>
        <a:xfrm flipV="1">
          <a:off x="3797300" y="653168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18959</xdr:rowOff>
    </xdr:from>
    <xdr:to>
      <xdr:col>19</xdr:col>
      <xdr:colOff>177800</xdr:colOff>
      <xdr:row>38</xdr:row>
      <xdr:rowOff>31441</xdr:rowOff>
    </xdr:to>
    <xdr:cxnSp macro="">
      <xdr:nvCxnSpPr>
        <xdr:cNvPr id="60" name="直線コネクタ 59"/>
        <xdr:cNvCxnSpPr/>
      </xdr:nvCxnSpPr>
      <xdr:spPr>
        <a:xfrm>
          <a:off x="2908300" y="6534059"/>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18959</xdr:rowOff>
    </xdr:from>
    <xdr:to>
      <xdr:col>15</xdr:col>
      <xdr:colOff>50800</xdr:colOff>
      <xdr:row>38</xdr:row>
      <xdr:rowOff>31361</xdr:rowOff>
    </xdr:to>
    <xdr:cxnSp macro="">
      <xdr:nvCxnSpPr>
        <xdr:cNvPr id="63" name="直線コネクタ 62"/>
        <xdr:cNvCxnSpPr/>
      </xdr:nvCxnSpPr>
      <xdr:spPr>
        <a:xfrm flipV="1">
          <a:off x="2019300" y="6534059"/>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31361</xdr:rowOff>
    </xdr:from>
    <xdr:to>
      <xdr:col>10</xdr:col>
      <xdr:colOff>114300</xdr:colOff>
      <xdr:row>38</xdr:row>
      <xdr:rowOff>33635</xdr:rowOff>
    </xdr:to>
    <xdr:cxnSp macro="">
      <xdr:nvCxnSpPr>
        <xdr:cNvPr id="66" name="直線コネクタ 65"/>
        <xdr:cNvCxnSpPr/>
      </xdr:nvCxnSpPr>
      <xdr:spPr>
        <a:xfrm flipV="1">
          <a:off x="1130300" y="6546461"/>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97288</xdr:rowOff>
    </xdr:from>
    <xdr:ext cx="534377" cy="259045"/>
    <xdr:sp macro="" textlink="">
      <xdr:nvSpPr>
        <xdr:cNvPr id="68" name="テキスト ボックス 67"/>
        <xdr:cNvSpPr txBox="1"/>
      </xdr:nvSpPr>
      <xdr:spPr>
        <a:xfrm>
          <a:off x="1752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94748</xdr:rowOff>
    </xdr:from>
    <xdr:ext cx="534377" cy="259045"/>
    <xdr:sp macro="" textlink="">
      <xdr:nvSpPr>
        <xdr:cNvPr id="70" name="テキスト ボックス 69"/>
        <xdr:cNvSpPr txBox="1"/>
      </xdr:nvSpPr>
      <xdr:spPr>
        <a:xfrm>
          <a:off x="863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137232</xdr:rowOff>
    </xdr:from>
    <xdr:to>
      <xdr:col>24</xdr:col>
      <xdr:colOff>114300</xdr:colOff>
      <xdr:row>38</xdr:row>
      <xdr:rowOff>67382</xdr:rowOff>
    </xdr:to>
    <xdr:sp macro="" textlink="">
      <xdr:nvSpPr>
        <xdr:cNvPr id="76" name="楕円 75"/>
        <xdr:cNvSpPr/>
      </xdr:nvSpPr>
      <xdr:spPr>
        <a:xfrm>
          <a:off x="4584700" y="64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52159</xdr:rowOff>
    </xdr:from>
    <xdr:ext cx="599010" cy="259045"/>
    <xdr:sp macro="" textlink="">
      <xdr:nvSpPr>
        <xdr:cNvPr id="77" name="人件費該当値テキスト"/>
        <xdr:cNvSpPr txBox="1"/>
      </xdr:nvSpPr>
      <xdr:spPr>
        <a:xfrm>
          <a:off x="4686300" y="639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152091</xdr:rowOff>
    </xdr:from>
    <xdr:to>
      <xdr:col>20</xdr:col>
      <xdr:colOff>38100</xdr:colOff>
      <xdr:row>38</xdr:row>
      <xdr:rowOff>82241</xdr:rowOff>
    </xdr:to>
    <xdr:sp macro="" textlink="">
      <xdr:nvSpPr>
        <xdr:cNvPr id="78" name="楕円 77"/>
        <xdr:cNvSpPr/>
      </xdr:nvSpPr>
      <xdr:spPr>
        <a:xfrm>
          <a:off x="3746500" y="64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73368</xdr:rowOff>
    </xdr:from>
    <xdr:ext cx="534377" cy="259045"/>
    <xdr:sp macro="" textlink="">
      <xdr:nvSpPr>
        <xdr:cNvPr id="79" name="テキスト ボックス 78"/>
        <xdr:cNvSpPr txBox="1"/>
      </xdr:nvSpPr>
      <xdr:spPr>
        <a:xfrm>
          <a:off x="3530111" y="6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139609</xdr:rowOff>
    </xdr:from>
    <xdr:to>
      <xdr:col>15</xdr:col>
      <xdr:colOff>101600</xdr:colOff>
      <xdr:row>38</xdr:row>
      <xdr:rowOff>69759</xdr:rowOff>
    </xdr:to>
    <xdr:sp macro="" textlink="">
      <xdr:nvSpPr>
        <xdr:cNvPr id="80" name="楕円 79"/>
        <xdr:cNvSpPr/>
      </xdr:nvSpPr>
      <xdr:spPr>
        <a:xfrm>
          <a:off x="2857500" y="6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60886</xdr:rowOff>
    </xdr:from>
    <xdr:ext cx="599010" cy="259045"/>
    <xdr:sp macro="" textlink="">
      <xdr:nvSpPr>
        <xdr:cNvPr id="81" name="テキスト ボックス 80"/>
        <xdr:cNvSpPr txBox="1"/>
      </xdr:nvSpPr>
      <xdr:spPr>
        <a:xfrm>
          <a:off x="2608795" y="65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152011</xdr:rowOff>
    </xdr:from>
    <xdr:to>
      <xdr:col>10</xdr:col>
      <xdr:colOff>165100</xdr:colOff>
      <xdr:row>38</xdr:row>
      <xdr:rowOff>82161</xdr:rowOff>
    </xdr:to>
    <xdr:sp macro="" textlink="">
      <xdr:nvSpPr>
        <xdr:cNvPr id="82" name="楕円 81"/>
        <xdr:cNvSpPr/>
      </xdr:nvSpPr>
      <xdr:spPr>
        <a:xfrm>
          <a:off x="1968500" y="6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73288</xdr:rowOff>
    </xdr:from>
    <xdr:ext cx="534377" cy="259045"/>
    <xdr:sp macro="" textlink="">
      <xdr:nvSpPr>
        <xdr:cNvPr id="83" name="テキスト ボックス 82"/>
        <xdr:cNvSpPr txBox="1"/>
      </xdr:nvSpPr>
      <xdr:spPr>
        <a:xfrm>
          <a:off x="1752111" y="65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154285</xdr:rowOff>
    </xdr:from>
    <xdr:to>
      <xdr:col>6</xdr:col>
      <xdr:colOff>38100</xdr:colOff>
      <xdr:row>38</xdr:row>
      <xdr:rowOff>84435</xdr:rowOff>
    </xdr:to>
    <xdr:sp macro="" textlink="">
      <xdr:nvSpPr>
        <xdr:cNvPr id="84" name="楕円 83"/>
        <xdr:cNvSpPr/>
      </xdr:nvSpPr>
      <xdr:spPr>
        <a:xfrm>
          <a:off x="1079500" y="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100962</xdr:rowOff>
    </xdr:from>
    <xdr:ext cx="534377" cy="259045"/>
    <xdr:sp macro="" textlink="">
      <xdr:nvSpPr>
        <xdr:cNvPr id="85" name="テキスト ボックス 84"/>
        <xdr:cNvSpPr txBox="1"/>
      </xdr:nvSpPr>
      <xdr:spPr>
        <a:xfrm>
          <a:off x="863111" y="62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127656</xdr:rowOff>
    </xdr:from>
    <xdr:to>
      <xdr:col>24</xdr:col>
      <xdr:colOff>63500</xdr:colOff>
      <xdr:row>59</xdr:row>
      <xdr:rowOff>37388</xdr:rowOff>
    </xdr:to>
    <xdr:cxnSp macro="">
      <xdr:nvCxnSpPr>
        <xdr:cNvPr id="117" name="直線コネクタ 116"/>
        <xdr:cNvCxnSpPr/>
      </xdr:nvCxnSpPr>
      <xdr:spPr>
        <a:xfrm flipV="1">
          <a:off x="3797300" y="10071756"/>
          <a:ext cx="838200" cy="8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37388</xdr:rowOff>
    </xdr:from>
    <xdr:to>
      <xdr:col>19</xdr:col>
      <xdr:colOff>177800</xdr:colOff>
      <xdr:row>59</xdr:row>
      <xdr:rowOff>80604</xdr:rowOff>
    </xdr:to>
    <xdr:cxnSp macro="">
      <xdr:nvCxnSpPr>
        <xdr:cNvPr id="120" name="直線コネクタ 119"/>
        <xdr:cNvCxnSpPr/>
      </xdr:nvCxnSpPr>
      <xdr:spPr>
        <a:xfrm flipV="1">
          <a:off x="2908300" y="10152938"/>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80604</xdr:rowOff>
    </xdr:from>
    <xdr:to>
      <xdr:col>15</xdr:col>
      <xdr:colOff>50800</xdr:colOff>
      <xdr:row>59</xdr:row>
      <xdr:rowOff>123003</xdr:rowOff>
    </xdr:to>
    <xdr:cxnSp macro="">
      <xdr:nvCxnSpPr>
        <xdr:cNvPr id="123" name="直線コネクタ 122"/>
        <xdr:cNvCxnSpPr/>
      </xdr:nvCxnSpPr>
      <xdr:spPr>
        <a:xfrm flipV="1">
          <a:off x="2019300" y="10196154"/>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123003</xdr:rowOff>
    </xdr:from>
    <xdr:to>
      <xdr:col>10</xdr:col>
      <xdr:colOff>114300</xdr:colOff>
      <xdr:row>59</xdr:row>
      <xdr:rowOff>127257</xdr:rowOff>
    </xdr:to>
    <xdr:cxnSp macro="">
      <xdr:nvCxnSpPr>
        <xdr:cNvPr id="126" name="直線コネクタ 125"/>
        <xdr:cNvCxnSpPr/>
      </xdr:nvCxnSpPr>
      <xdr:spPr>
        <a:xfrm flipV="1">
          <a:off x="1130300" y="10238553"/>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3753</xdr:rowOff>
    </xdr:from>
    <xdr:to>
      <xdr:col>10</xdr:col>
      <xdr:colOff>165100</xdr:colOff>
      <xdr:row>59</xdr:row>
      <xdr:rowOff>105353</xdr:rowOff>
    </xdr:to>
    <xdr:sp macro="" textlink="">
      <xdr:nvSpPr>
        <xdr:cNvPr id="127" name="フローチャート: 判断 126"/>
        <xdr:cNvSpPr/>
      </xdr:nvSpPr>
      <xdr:spPr>
        <a:xfrm>
          <a:off x="1968500" y="101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121880</xdr:rowOff>
    </xdr:from>
    <xdr:ext cx="599010" cy="259045"/>
    <xdr:sp macro="" textlink="">
      <xdr:nvSpPr>
        <xdr:cNvPr id="128" name="テキスト ボックス 127"/>
        <xdr:cNvSpPr txBox="1"/>
      </xdr:nvSpPr>
      <xdr:spPr>
        <a:xfrm>
          <a:off x="1719795" y="989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32789</xdr:rowOff>
    </xdr:from>
    <xdr:to>
      <xdr:col>6</xdr:col>
      <xdr:colOff>38100</xdr:colOff>
      <xdr:row>59</xdr:row>
      <xdr:rowOff>134389</xdr:rowOff>
    </xdr:to>
    <xdr:sp macro="" textlink="">
      <xdr:nvSpPr>
        <xdr:cNvPr id="129" name="フローチャート: 判断 128"/>
        <xdr:cNvSpPr/>
      </xdr:nvSpPr>
      <xdr:spPr>
        <a:xfrm>
          <a:off x="1079500" y="1014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150916</xdr:rowOff>
    </xdr:from>
    <xdr:ext cx="599010" cy="259045"/>
    <xdr:sp macro="" textlink="">
      <xdr:nvSpPr>
        <xdr:cNvPr id="130" name="テキスト ボックス 129"/>
        <xdr:cNvSpPr txBox="1"/>
      </xdr:nvSpPr>
      <xdr:spPr>
        <a:xfrm>
          <a:off x="830795" y="99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76856</xdr:rowOff>
    </xdr:from>
    <xdr:to>
      <xdr:col>24</xdr:col>
      <xdr:colOff>114300</xdr:colOff>
      <xdr:row>59</xdr:row>
      <xdr:rowOff>7006</xdr:rowOff>
    </xdr:to>
    <xdr:sp macro="" textlink="">
      <xdr:nvSpPr>
        <xdr:cNvPr id="136" name="楕円 135"/>
        <xdr:cNvSpPr/>
      </xdr:nvSpPr>
      <xdr:spPr>
        <a:xfrm>
          <a:off x="4584700" y="10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55283</xdr:rowOff>
    </xdr:from>
    <xdr:ext cx="599010" cy="259045"/>
    <xdr:sp macro="" textlink="">
      <xdr:nvSpPr>
        <xdr:cNvPr id="137" name="物件費該当値テキスト"/>
        <xdr:cNvSpPr txBox="1"/>
      </xdr:nvSpPr>
      <xdr:spPr>
        <a:xfrm>
          <a:off x="4686300" y="999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158038</xdr:rowOff>
    </xdr:from>
    <xdr:to>
      <xdr:col>20</xdr:col>
      <xdr:colOff>38100</xdr:colOff>
      <xdr:row>59</xdr:row>
      <xdr:rowOff>88188</xdr:rowOff>
    </xdr:to>
    <xdr:sp macro="" textlink="">
      <xdr:nvSpPr>
        <xdr:cNvPr id="138" name="楕円 137"/>
        <xdr:cNvSpPr/>
      </xdr:nvSpPr>
      <xdr:spPr>
        <a:xfrm>
          <a:off x="3746500" y="101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79315</xdr:rowOff>
    </xdr:from>
    <xdr:ext cx="599010" cy="259045"/>
    <xdr:sp macro="" textlink="">
      <xdr:nvSpPr>
        <xdr:cNvPr id="139" name="テキスト ボックス 138"/>
        <xdr:cNvSpPr txBox="1"/>
      </xdr:nvSpPr>
      <xdr:spPr>
        <a:xfrm>
          <a:off x="3497795" y="1019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29804</xdr:rowOff>
    </xdr:from>
    <xdr:to>
      <xdr:col>15</xdr:col>
      <xdr:colOff>101600</xdr:colOff>
      <xdr:row>59</xdr:row>
      <xdr:rowOff>131404</xdr:rowOff>
    </xdr:to>
    <xdr:sp macro="" textlink="">
      <xdr:nvSpPr>
        <xdr:cNvPr id="140" name="楕円 139"/>
        <xdr:cNvSpPr/>
      </xdr:nvSpPr>
      <xdr:spPr>
        <a:xfrm>
          <a:off x="2857500" y="101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122531</xdr:rowOff>
    </xdr:from>
    <xdr:ext cx="599010" cy="259045"/>
    <xdr:sp macro="" textlink="">
      <xdr:nvSpPr>
        <xdr:cNvPr id="141" name="テキスト ボックス 140"/>
        <xdr:cNvSpPr txBox="1"/>
      </xdr:nvSpPr>
      <xdr:spPr>
        <a:xfrm>
          <a:off x="2608795" y="1023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72203</xdr:rowOff>
    </xdr:from>
    <xdr:to>
      <xdr:col>10</xdr:col>
      <xdr:colOff>165100</xdr:colOff>
      <xdr:row>60</xdr:row>
      <xdr:rowOff>2353</xdr:rowOff>
    </xdr:to>
    <xdr:sp macro="" textlink="">
      <xdr:nvSpPr>
        <xdr:cNvPr id="142" name="楕円 141"/>
        <xdr:cNvSpPr/>
      </xdr:nvSpPr>
      <xdr:spPr>
        <a:xfrm>
          <a:off x="1968500" y="101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164930</xdr:rowOff>
    </xdr:from>
    <xdr:ext cx="534377" cy="259045"/>
    <xdr:sp macro="" textlink="">
      <xdr:nvSpPr>
        <xdr:cNvPr id="143" name="テキスト ボックス 142"/>
        <xdr:cNvSpPr txBox="1"/>
      </xdr:nvSpPr>
      <xdr:spPr>
        <a:xfrm>
          <a:off x="1752111" y="102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76457</xdr:rowOff>
    </xdr:from>
    <xdr:to>
      <xdr:col>6</xdr:col>
      <xdr:colOff>38100</xdr:colOff>
      <xdr:row>60</xdr:row>
      <xdr:rowOff>6607</xdr:rowOff>
    </xdr:to>
    <xdr:sp macro="" textlink="">
      <xdr:nvSpPr>
        <xdr:cNvPr id="144" name="楕円 143"/>
        <xdr:cNvSpPr/>
      </xdr:nvSpPr>
      <xdr:spPr>
        <a:xfrm>
          <a:off x="1079500" y="101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169184</xdr:rowOff>
    </xdr:from>
    <xdr:ext cx="534377" cy="259045"/>
    <xdr:sp macro="" textlink="">
      <xdr:nvSpPr>
        <xdr:cNvPr id="145" name="テキスト ボックス 144"/>
        <xdr:cNvSpPr txBox="1"/>
      </xdr:nvSpPr>
      <xdr:spPr>
        <a:xfrm>
          <a:off x="863111" y="102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154369</xdr:rowOff>
    </xdr:from>
    <xdr:to>
      <xdr:col>24</xdr:col>
      <xdr:colOff>63500</xdr:colOff>
      <xdr:row>76</xdr:row>
      <xdr:rowOff>110840</xdr:rowOff>
    </xdr:to>
    <xdr:cxnSp macro="">
      <xdr:nvCxnSpPr>
        <xdr:cNvPr id="174" name="直線コネクタ 173"/>
        <xdr:cNvCxnSpPr/>
      </xdr:nvCxnSpPr>
      <xdr:spPr>
        <a:xfrm>
          <a:off x="3797300" y="13013119"/>
          <a:ext cx="838200" cy="1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154369</xdr:rowOff>
    </xdr:from>
    <xdr:to>
      <xdr:col>19</xdr:col>
      <xdr:colOff>177800</xdr:colOff>
      <xdr:row>76</xdr:row>
      <xdr:rowOff>79826</xdr:rowOff>
    </xdr:to>
    <xdr:cxnSp macro="">
      <xdr:nvCxnSpPr>
        <xdr:cNvPr id="177" name="直線コネクタ 176"/>
        <xdr:cNvCxnSpPr/>
      </xdr:nvCxnSpPr>
      <xdr:spPr>
        <a:xfrm flipV="1">
          <a:off x="2908300" y="13013119"/>
          <a:ext cx="8890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79826</xdr:rowOff>
    </xdr:from>
    <xdr:to>
      <xdr:col>15</xdr:col>
      <xdr:colOff>50800</xdr:colOff>
      <xdr:row>78</xdr:row>
      <xdr:rowOff>28466</xdr:rowOff>
    </xdr:to>
    <xdr:cxnSp macro="">
      <xdr:nvCxnSpPr>
        <xdr:cNvPr id="180" name="直線コネクタ 179"/>
        <xdr:cNvCxnSpPr/>
      </xdr:nvCxnSpPr>
      <xdr:spPr>
        <a:xfrm flipV="1">
          <a:off x="2019300" y="13110026"/>
          <a:ext cx="889000" cy="2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94456</xdr:rowOff>
    </xdr:from>
    <xdr:to>
      <xdr:col>10</xdr:col>
      <xdr:colOff>114300</xdr:colOff>
      <xdr:row>78</xdr:row>
      <xdr:rowOff>28466</xdr:rowOff>
    </xdr:to>
    <xdr:cxnSp macro="">
      <xdr:nvCxnSpPr>
        <xdr:cNvPr id="183" name="直線コネクタ 182"/>
        <xdr:cNvCxnSpPr/>
      </xdr:nvCxnSpPr>
      <xdr:spPr>
        <a:xfrm>
          <a:off x="1130300" y="13296106"/>
          <a:ext cx="889000" cy="1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4" name="フローチャート: 判断 183"/>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70508</xdr:rowOff>
    </xdr:from>
    <xdr:ext cx="469744" cy="259045"/>
    <xdr:sp macro="" textlink="">
      <xdr:nvSpPr>
        <xdr:cNvPr id="185" name="テキスト ボックス 184"/>
        <xdr:cNvSpPr txBox="1"/>
      </xdr:nvSpPr>
      <xdr:spPr>
        <a:xfrm>
          <a:off x="1784428" y="134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6" name="フローチャート: 判断 185"/>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34123</xdr:rowOff>
    </xdr:from>
    <xdr:ext cx="534377" cy="259045"/>
    <xdr:sp macro="" textlink="">
      <xdr:nvSpPr>
        <xdr:cNvPr id="187" name="テキスト ボックス 186"/>
        <xdr:cNvSpPr txBox="1"/>
      </xdr:nvSpPr>
      <xdr:spPr>
        <a:xfrm>
          <a:off x="863111" y="134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60040</xdr:rowOff>
    </xdr:from>
    <xdr:to>
      <xdr:col>24</xdr:col>
      <xdr:colOff>114300</xdr:colOff>
      <xdr:row>76</xdr:row>
      <xdr:rowOff>161640</xdr:rowOff>
    </xdr:to>
    <xdr:sp macro="" textlink="">
      <xdr:nvSpPr>
        <xdr:cNvPr id="193" name="楕円 192"/>
        <xdr:cNvSpPr/>
      </xdr:nvSpPr>
      <xdr:spPr>
        <a:xfrm>
          <a:off x="4584700" y="13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82916</xdr:rowOff>
    </xdr:from>
    <xdr:ext cx="534377" cy="259045"/>
    <xdr:sp macro="" textlink="">
      <xdr:nvSpPr>
        <xdr:cNvPr id="194" name="維持補修費該当値テキスト"/>
        <xdr:cNvSpPr txBox="1"/>
      </xdr:nvSpPr>
      <xdr:spPr>
        <a:xfrm>
          <a:off x="4686300" y="129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103569</xdr:rowOff>
    </xdr:from>
    <xdr:to>
      <xdr:col>20</xdr:col>
      <xdr:colOff>38100</xdr:colOff>
      <xdr:row>76</xdr:row>
      <xdr:rowOff>33719</xdr:rowOff>
    </xdr:to>
    <xdr:sp macro="" textlink="">
      <xdr:nvSpPr>
        <xdr:cNvPr id="195" name="楕円 194"/>
        <xdr:cNvSpPr/>
      </xdr:nvSpPr>
      <xdr:spPr>
        <a:xfrm>
          <a:off x="3746500" y="129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50246</xdr:rowOff>
    </xdr:from>
    <xdr:ext cx="534377" cy="259045"/>
    <xdr:sp macro="" textlink="">
      <xdr:nvSpPr>
        <xdr:cNvPr id="196" name="テキスト ボックス 195"/>
        <xdr:cNvSpPr txBox="1"/>
      </xdr:nvSpPr>
      <xdr:spPr>
        <a:xfrm>
          <a:off x="3530111" y="127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29026</xdr:rowOff>
    </xdr:from>
    <xdr:to>
      <xdr:col>15</xdr:col>
      <xdr:colOff>101600</xdr:colOff>
      <xdr:row>76</xdr:row>
      <xdr:rowOff>130626</xdr:rowOff>
    </xdr:to>
    <xdr:sp macro="" textlink="">
      <xdr:nvSpPr>
        <xdr:cNvPr id="197" name="楕円 196"/>
        <xdr:cNvSpPr/>
      </xdr:nvSpPr>
      <xdr:spPr>
        <a:xfrm>
          <a:off x="2857500" y="130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147153</xdr:rowOff>
    </xdr:from>
    <xdr:ext cx="534377" cy="259045"/>
    <xdr:sp macro="" textlink="">
      <xdr:nvSpPr>
        <xdr:cNvPr id="198" name="テキスト ボックス 197"/>
        <xdr:cNvSpPr txBox="1"/>
      </xdr:nvSpPr>
      <xdr:spPr>
        <a:xfrm>
          <a:off x="2641111" y="12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149116</xdr:rowOff>
    </xdr:from>
    <xdr:to>
      <xdr:col>10</xdr:col>
      <xdr:colOff>165100</xdr:colOff>
      <xdr:row>78</xdr:row>
      <xdr:rowOff>79266</xdr:rowOff>
    </xdr:to>
    <xdr:sp macro="" textlink="">
      <xdr:nvSpPr>
        <xdr:cNvPr id="199" name="楕円 198"/>
        <xdr:cNvSpPr/>
      </xdr:nvSpPr>
      <xdr:spPr>
        <a:xfrm>
          <a:off x="1968500" y="133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95793</xdr:rowOff>
    </xdr:from>
    <xdr:ext cx="469744" cy="259045"/>
    <xdr:sp macro="" textlink="">
      <xdr:nvSpPr>
        <xdr:cNvPr id="200" name="テキスト ボックス 199"/>
        <xdr:cNvSpPr txBox="1"/>
      </xdr:nvSpPr>
      <xdr:spPr>
        <a:xfrm>
          <a:off x="1784428" y="1312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201" name="楕円 200"/>
        <xdr:cNvSpPr/>
      </xdr:nvSpPr>
      <xdr:spPr>
        <a:xfrm>
          <a:off x="1079500" y="132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161783</xdr:rowOff>
    </xdr:from>
    <xdr:ext cx="534377" cy="259045"/>
    <xdr:sp macro="" textlink="">
      <xdr:nvSpPr>
        <xdr:cNvPr id="202" name="テキスト ボックス 201"/>
        <xdr:cNvSpPr txBox="1"/>
      </xdr:nvSpPr>
      <xdr:spPr>
        <a:xfrm>
          <a:off x="863111" y="130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64229</xdr:rowOff>
    </xdr:from>
    <xdr:to>
      <xdr:col>24</xdr:col>
      <xdr:colOff>63500</xdr:colOff>
      <xdr:row>95</xdr:row>
      <xdr:rowOff>36</xdr:rowOff>
    </xdr:to>
    <xdr:cxnSp macro="">
      <xdr:nvCxnSpPr>
        <xdr:cNvPr id="234" name="直線コネクタ 233"/>
        <xdr:cNvCxnSpPr/>
      </xdr:nvCxnSpPr>
      <xdr:spPr>
        <a:xfrm>
          <a:off x="3797300" y="16180529"/>
          <a:ext cx="838200" cy="10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64229</xdr:rowOff>
    </xdr:from>
    <xdr:to>
      <xdr:col>19</xdr:col>
      <xdr:colOff>177800</xdr:colOff>
      <xdr:row>95</xdr:row>
      <xdr:rowOff>157727</xdr:rowOff>
    </xdr:to>
    <xdr:cxnSp macro="">
      <xdr:nvCxnSpPr>
        <xdr:cNvPr id="237" name="直線コネクタ 236"/>
        <xdr:cNvCxnSpPr/>
      </xdr:nvCxnSpPr>
      <xdr:spPr>
        <a:xfrm flipV="1">
          <a:off x="2908300" y="16180529"/>
          <a:ext cx="8890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157727</xdr:rowOff>
    </xdr:from>
    <xdr:to>
      <xdr:col>15</xdr:col>
      <xdr:colOff>50800</xdr:colOff>
      <xdr:row>96</xdr:row>
      <xdr:rowOff>25705</xdr:rowOff>
    </xdr:to>
    <xdr:cxnSp macro="">
      <xdr:nvCxnSpPr>
        <xdr:cNvPr id="240" name="直線コネクタ 239"/>
        <xdr:cNvCxnSpPr/>
      </xdr:nvCxnSpPr>
      <xdr:spPr>
        <a:xfrm flipV="1">
          <a:off x="2019300" y="16445477"/>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25705</xdr:rowOff>
    </xdr:from>
    <xdr:to>
      <xdr:col>10</xdr:col>
      <xdr:colOff>114300</xdr:colOff>
      <xdr:row>96</xdr:row>
      <xdr:rowOff>72286</xdr:rowOff>
    </xdr:to>
    <xdr:cxnSp macro="">
      <xdr:nvCxnSpPr>
        <xdr:cNvPr id="243" name="直線コネクタ 242"/>
        <xdr:cNvCxnSpPr/>
      </xdr:nvCxnSpPr>
      <xdr:spPr>
        <a:xfrm flipV="1">
          <a:off x="1130300" y="16484905"/>
          <a:ext cx="889000" cy="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24783</xdr:rowOff>
    </xdr:from>
    <xdr:to>
      <xdr:col>10</xdr:col>
      <xdr:colOff>165100</xdr:colOff>
      <xdr:row>96</xdr:row>
      <xdr:rowOff>126383</xdr:rowOff>
    </xdr:to>
    <xdr:sp macro="" textlink="">
      <xdr:nvSpPr>
        <xdr:cNvPr id="244" name="フローチャート: 判断 243"/>
        <xdr:cNvSpPr/>
      </xdr:nvSpPr>
      <xdr:spPr>
        <a:xfrm>
          <a:off x="1968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117510</xdr:rowOff>
    </xdr:from>
    <xdr:ext cx="534377" cy="259045"/>
    <xdr:sp macro="" textlink="">
      <xdr:nvSpPr>
        <xdr:cNvPr id="245" name="テキスト ボックス 244"/>
        <xdr:cNvSpPr txBox="1"/>
      </xdr:nvSpPr>
      <xdr:spPr>
        <a:xfrm>
          <a:off x="1752111" y="165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34570</xdr:rowOff>
    </xdr:from>
    <xdr:to>
      <xdr:col>6</xdr:col>
      <xdr:colOff>38100</xdr:colOff>
      <xdr:row>96</xdr:row>
      <xdr:rowOff>136170</xdr:rowOff>
    </xdr:to>
    <xdr:sp macro="" textlink="">
      <xdr:nvSpPr>
        <xdr:cNvPr id="246" name="フローチャート: 判断 245"/>
        <xdr:cNvSpPr/>
      </xdr:nvSpPr>
      <xdr:spPr>
        <a:xfrm>
          <a:off x="107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127297</xdr:rowOff>
    </xdr:from>
    <xdr:ext cx="534377" cy="259045"/>
    <xdr:sp macro="" textlink="">
      <xdr:nvSpPr>
        <xdr:cNvPr id="247" name="テキスト ボックス 246"/>
        <xdr:cNvSpPr txBox="1"/>
      </xdr:nvSpPr>
      <xdr:spPr>
        <a:xfrm>
          <a:off x="863111" y="165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120686</xdr:rowOff>
    </xdr:from>
    <xdr:to>
      <xdr:col>24</xdr:col>
      <xdr:colOff>114300</xdr:colOff>
      <xdr:row>95</xdr:row>
      <xdr:rowOff>50836</xdr:rowOff>
    </xdr:to>
    <xdr:sp macro="" textlink="">
      <xdr:nvSpPr>
        <xdr:cNvPr id="253" name="楕円 252"/>
        <xdr:cNvSpPr/>
      </xdr:nvSpPr>
      <xdr:spPr>
        <a:xfrm>
          <a:off x="4584700" y="162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143563</xdr:rowOff>
    </xdr:from>
    <xdr:ext cx="599010" cy="259045"/>
    <xdr:sp macro="" textlink="">
      <xdr:nvSpPr>
        <xdr:cNvPr id="254" name="扶助費該当値テキスト"/>
        <xdr:cNvSpPr txBox="1"/>
      </xdr:nvSpPr>
      <xdr:spPr>
        <a:xfrm>
          <a:off x="4686300" y="1608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13429</xdr:rowOff>
    </xdr:from>
    <xdr:to>
      <xdr:col>20</xdr:col>
      <xdr:colOff>38100</xdr:colOff>
      <xdr:row>94</xdr:row>
      <xdr:rowOff>115029</xdr:rowOff>
    </xdr:to>
    <xdr:sp macro="" textlink="">
      <xdr:nvSpPr>
        <xdr:cNvPr id="255" name="楕円 254"/>
        <xdr:cNvSpPr/>
      </xdr:nvSpPr>
      <xdr:spPr>
        <a:xfrm>
          <a:off x="3746500" y="161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131556</xdr:rowOff>
    </xdr:from>
    <xdr:ext cx="599010" cy="259045"/>
    <xdr:sp macro="" textlink="">
      <xdr:nvSpPr>
        <xdr:cNvPr id="256" name="テキスト ボックス 255"/>
        <xdr:cNvSpPr txBox="1"/>
      </xdr:nvSpPr>
      <xdr:spPr>
        <a:xfrm>
          <a:off x="3497795" y="1590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106927</xdr:rowOff>
    </xdr:from>
    <xdr:to>
      <xdr:col>15</xdr:col>
      <xdr:colOff>101600</xdr:colOff>
      <xdr:row>96</xdr:row>
      <xdr:rowOff>37077</xdr:rowOff>
    </xdr:to>
    <xdr:sp macro="" textlink="">
      <xdr:nvSpPr>
        <xdr:cNvPr id="257" name="楕円 256"/>
        <xdr:cNvSpPr/>
      </xdr:nvSpPr>
      <xdr:spPr>
        <a:xfrm>
          <a:off x="2857500" y="163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53604</xdr:rowOff>
    </xdr:from>
    <xdr:ext cx="534377" cy="259045"/>
    <xdr:sp macro="" textlink="">
      <xdr:nvSpPr>
        <xdr:cNvPr id="258" name="テキスト ボックス 257"/>
        <xdr:cNvSpPr txBox="1"/>
      </xdr:nvSpPr>
      <xdr:spPr>
        <a:xfrm>
          <a:off x="2641111" y="161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146355</xdr:rowOff>
    </xdr:from>
    <xdr:to>
      <xdr:col>10</xdr:col>
      <xdr:colOff>165100</xdr:colOff>
      <xdr:row>96</xdr:row>
      <xdr:rowOff>76505</xdr:rowOff>
    </xdr:to>
    <xdr:sp macro="" textlink="">
      <xdr:nvSpPr>
        <xdr:cNvPr id="259" name="楕円 258"/>
        <xdr:cNvSpPr/>
      </xdr:nvSpPr>
      <xdr:spPr>
        <a:xfrm>
          <a:off x="1968500" y="1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93032</xdr:rowOff>
    </xdr:from>
    <xdr:ext cx="534377" cy="259045"/>
    <xdr:sp macro="" textlink="">
      <xdr:nvSpPr>
        <xdr:cNvPr id="260" name="テキスト ボックス 259"/>
        <xdr:cNvSpPr txBox="1"/>
      </xdr:nvSpPr>
      <xdr:spPr>
        <a:xfrm>
          <a:off x="1752111" y="162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21486</xdr:rowOff>
    </xdr:from>
    <xdr:to>
      <xdr:col>6</xdr:col>
      <xdr:colOff>38100</xdr:colOff>
      <xdr:row>96</xdr:row>
      <xdr:rowOff>123086</xdr:rowOff>
    </xdr:to>
    <xdr:sp macro="" textlink="">
      <xdr:nvSpPr>
        <xdr:cNvPr id="261" name="楕円 260"/>
        <xdr:cNvSpPr/>
      </xdr:nvSpPr>
      <xdr:spPr>
        <a:xfrm>
          <a:off x="1079500" y="164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139613</xdr:rowOff>
    </xdr:from>
    <xdr:ext cx="534377" cy="259045"/>
    <xdr:sp macro="" textlink="">
      <xdr:nvSpPr>
        <xdr:cNvPr id="262" name="テキスト ボックス 261"/>
        <xdr:cNvSpPr txBox="1"/>
      </xdr:nvSpPr>
      <xdr:spPr>
        <a:xfrm>
          <a:off x="863111" y="1625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56064</xdr:rowOff>
    </xdr:from>
    <xdr:to>
      <xdr:col>55</xdr:col>
      <xdr:colOff>0</xdr:colOff>
      <xdr:row>37</xdr:row>
      <xdr:rowOff>88713</xdr:rowOff>
    </xdr:to>
    <xdr:cxnSp macro="">
      <xdr:nvCxnSpPr>
        <xdr:cNvPr id="290" name="直線コネクタ 289"/>
        <xdr:cNvCxnSpPr/>
      </xdr:nvCxnSpPr>
      <xdr:spPr>
        <a:xfrm>
          <a:off x="9639300" y="6228264"/>
          <a:ext cx="838200" cy="20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168106</xdr:rowOff>
    </xdr:from>
    <xdr:to>
      <xdr:col>50</xdr:col>
      <xdr:colOff>114300</xdr:colOff>
      <xdr:row>36</xdr:row>
      <xdr:rowOff>56064</xdr:rowOff>
    </xdr:to>
    <xdr:cxnSp macro="">
      <xdr:nvCxnSpPr>
        <xdr:cNvPr id="293" name="直線コネクタ 292"/>
        <xdr:cNvCxnSpPr/>
      </xdr:nvCxnSpPr>
      <xdr:spPr>
        <a:xfrm>
          <a:off x="8750300" y="5997406"/>
          <a:ext cx="889000" cy="2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168106</xdr:rowOff>
    </xdr:from>
    <xdr:to>
      <xdr:col>45</xdr:col>
      <xdr:colOff>177800</xdr:colOff>
      <xdr:row>38</xdr:row>
      <xdr:rowOff>62205</xdr:rowOff>
    </xdr:to>
    <xdr:cxnSp macro="">
      <xdr:nvCxnSpPr>
        <xdr:cNvPr id="296" name="直線コネクタ 295"/>
        <xdr:cNvCxnSpPr/>
      </xdr:nvCxnSpPr>
      <xdr:spPr>
        <a:xfrm flipV="1">
          <a:off x="7861300" y="5997406"/>
          <a:ext cx="889000" cy="57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62205</xdr:rowOff>
    </xdr:from>
    <xdr:to>
      <xdr:col>41</xdr:col>
      <xdr:colOff>50800</xdr:colOff>
      <xdr:row>38</xdr:row>
      <xdr:rowOff>96353</xdr:rowOff>
    </xdr:to>
    <xdr:cxnSp macro="">
      <xdr:nvCxnSpPr>
        <xdr:cNvPr id="299" name="直線コネクタ 298"/>
        <xdr:cNvCxnSpPr/>
      </xdr:nvCxnSpPr>
      <xdr:spPr>
        <a:xfrm flipV="1">
          <a:off x="6972300" y="6577305"/>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136257</xdr:rowOff>
    </xdr:from>
    <xdr:to>
      <xdr:col>41</xdr:col>
      <xdr:colOff>101600</xdr:colOff>
      <xdr:row>38</xdr:row>
      <xdr:rowOff>66407</xdr:rowOff>
    </xdr:to>
    <xdr:sp macro="" textlink="">
      <xdr:nvSpPr>
        <xdr:cNvPr id="300" name="フローチャート: 判断 299"/>
        <xdr:cNvSpPr/>
      </xdr:nvSpPr>
      <xdr:spPr>
        <a:xfrm>
          <a:off x="7810500" y="64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82934</xdr:rowOff>
    </xdr:from>
    <xdr:ext cx="599010" cy="259045"/>
    <xdr:sp macro="" textlink="">
      <xdr:nvSpPr>
        <xdr:cNvPr id="301" name="テキスト ボックス 300"/>
        <xdr:cNvSpPr txBox="1"/>
      </xdr:nvSpPr>
      <xdr:spPr>
        <a:xfrm>
          <a:off x="7561795" y="625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107878</xdr:rowOff>
    </xdr:from>
    <xdr:to>
      <xdr:col>36</xdr:col>
      <xdr:colOff>165100</xdr:colOff>
      <xdr:row>38</xdr:row>
      <xdr:rowOff>38029</xdr:rowOff>
    </xdr:to>
    <xdr:sp macro="" textlink="">
      <xdr:nvSpPr>
        <xdr:cNvPr id="302" name="フローチャート: 判断 301"/>
        <xdr:cNvSpPr/>
      </xdr:nvSpPr>
      <xdr:spPr>
        <a:xfrm>
          <a:off x="6921500" y="6451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54555</xdr:rowOff>
    </xdr:from>
    <xdr:ext cx="599010" cy="259045"/>
    <xdr:sp macro="" textlink="">
      <xdr:nvSpPr>
        <xdr:cNvPr id="303" name="テキスト ボックス 302"/>
        <xdr:cNvSpPr txBox="1"/>
      </xdr:nvSpPr>
      <xdr:spPr>
        <a:xfrm>
          <a:off x="6672795" y="62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37913</xdr:rowOff>
    </xdr:from>
    <xdr:to>
      <xdr:col>55</xdr:col>
      <xdr:colOff>50800</xdr:colOff>
      <xdr:row>37</xdr:row>
      <xdr:rowOff>139513</xdr:rowOff>
    </xdr:to>
    <xdr:sp macro="" textlink="">
      <xdr:nvSpPr>
        <xdr:cNvPr id="309" name="楕円 308"/>
        <xdr:cNvSpPr/>
      </xdr:nvSpPr>
      <xdr:spPr>
        <a:xfrm>
          <a:off x="10426700" y="63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16340</xdr:rowOff>
    </xdr:from>
    <xdr:ext cx="599010" cy="259045"/>
    <xdr:sp macro="" textlink="">
      <xdr:nvSpPr>
        <xdr:cNvPr id="310" name="補助費等該当値テキスト"/>
        <xdr:cNvSpPr txBox="1"/>
      </xdr:nvSpPr>
      <xdr:spPr>
        <a:xfrm>
          <a:off x="10528300" y="63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5264</xdr:rowOff>
    </xdr:from>
    <xdr:to>
      <xdr:col>50</xdr:col>
      <xdr:colOff>165100</xdr:colOff>
      <xdr:row>36</xdr:row>
      <xdr:rowOff>106864</xdr:rowOff>
    </xdr:to>
    <xdr:sp macro="" textlink="">
      <xdr:nvSpPr>
        <xdr:cNvPr id="311" name="楕円 310"/>
        <xdr:cNvSpPr/>
      </xdr:nvSpPr>
      <xdr:spPr>
        <a:xfrm>
          <a:off x="9588500" y="61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123391</xdr:rowOff>
    </xdr:from>
    <xdr:ext cx="599010" cy="259045"/>
    <xdr:sp macro="" textlink="">
      <xdr:nvSpPr>
        <xdr:cNvPr id="312" name="テキスト ボックス 311"/>
        <xdr:cNvSpPr txBox="1"/>
      </xdr:nvSpPr>
      <xdr:spPr>
        <a:xfrm>
          <a:off x="9339795" y="595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117306</xdr:rowOff>
    </xdr:from>
    <xdr:to>
      <xdr:col>46</xdr:col>
      <xdr:colOff>38100</xdr:colOff>
      <xdr:row>35</xdr:row>
      <xdr:rowOff>47456</xdr:rowOff>
    </xdr:to>
    <xdr:sp macro="" textlink="">
      <xdr:nvSpPr>
        <xdr:cNvPr id="313" name="楕円 312"/>
        <xdr:cNvSpPr/>
      </xdr:nvSpPr>
      <xdr:spPr>
        <a:xfrm>
          <a:off x="8699500" y="59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38583</xdr:rowOff>
    </xdr:from>
    <xdr:ext cx="599010" cy="259045"/>
    <xdr:sp macro="" textlink="">
      <xdr:nvSpPr>
        <xdr:cNvPr id="314" name="テキスト ボックス 313"/>
        <xdr:cNvSpPr txBox="1"/>
      </xdr:nvSpPr>
      <xdr:spPr>
        <a:xfrm>
          <a:off x="8450795" y="603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11405</xdr:rowOff>
    </xdr:from>
    <xdr:to>
      <xdr:col>41</xdr:col>
      <xdr:colOff>101600</xdr:colOff>
      <xdr:row>38</xdr:row>
      <xdr:rowOff>113005</xdr:rowOff>
    </xdr:to>
    <xdr:sp macro="" textlink="">
      <xdr:nvSpPr>
        <xdr:cNvPr id="315" name="楕円 314"/>
        <xdr:cNvSpPr/>
      </xdr:nvSpPr>
      <xdr:spPr>
        <a:xfrm>
          <a:off x="7810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104132</xdr:rowOff>
    </xdr:from>
    <xdr:ext cx="599010" cy="259045"/>
    <xdr:sp macro="" textlink="">
      <xdr:nvSpPr>
        <xdr:cNvPr id="316" name="テキスト ボックス 315"/>
        <xdr:cNvSpPr txBox="1"/>
      </xdr:nvSpPr>
      <xdr:spPr>
        <a:xfrm>
          <a:off x="7561795" y="661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45553</xdr:rowOff>
    </xdr:from>
    <xdr:to>
      <xdr:col>36</xdr:col>
      <xdr:colOff>165100</xdr:colOff>
      <xdr:row>38</xdr:row>
      <xdr:rowOff>147153</xdr:rowOff>
    </xdr:to>
    <xdr:sp macro="" textlink="">
      <xdr:nvSpPr>
        <xdr:cNvPr id="317" name="楕円 316"/>
        <xdr:cNvSpPr/>
      </xdr:nvSpPr>
      <xdr:spPr>
        <a:xfrm>
          <a:off x="6921500" y="65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138280</xdr:rowOff>
    </xdr:from>
    <xdr:ext cx="599010" cy="259045"/>
    <xdr:sp macro="" textlink="">
      <xdr:nvSpPr>
        <xdr:cNvPr id="318" name="テキスト ボックス 317"/>
        <xdr:cNvSpPr txBox="1"/>
      </xdr:nvSpPr>
      <xdr:spPr>
        <a:xfrm>
          <a:off x="6672795" y="66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49014</xdr:rowOff>
    </xdr:from>
    <xdr:to>
      <xdr:col>55</xdr:col>
      <xdr:colOff>0</xdr:colOff>
      <xdr:row>56</xdr:row>
      <xdr:rowOff>166474</xdr:rowOff>
    </xdr:to>
    <xdr:cxnSp macro="">
      <xdr:nvCxnSpPr>
        <xdr:cNvPr id="345" name="直線コネクタ 344"/>
        <xdr:cNvCxnSpPr/>
      </xdr:nvCxnSpPr>
      <xdr:spPr>
        <a:xfrm>
          <a:off x="9639300" y="9478764"/>
          <a:ext cx="838200" cy="28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49014</xdr:rowOff>
    </xdr:from>
    <xdr:to>
      <xdr:col>50</xdr:col>
      <xdr:colOff>114300</xdr:colOff>
      <xdr:row>57</xdr:row>
      <xdr:rowOff>95756</xdr:rowOff>
    </xdr:to>
    <xdr:cxnSp macro="">
      <xdr:nvCxnSpPr>
        <xdr:cNvPr id="348" name="直線コネクタ 347"/>
        <xdr:cNvCxnSpPr/>
      </xdr:nvCxnSpPr>
      <xdr:spPr>
        <a:xfrm flipV="1">
          <a:off x="8750300" y="9478764"/>
          <a:ext cx="889000" cy="3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95756</xdr:rowOff>
    </xdr:from>
    <xdr:to>
      <xdr:col>45</xdr:col>
      <xdr:colOff>177800</xdr:colOff>
      <xdr:row>57</xdr:row>
      <xdr:rowOff>136085</xdr:rowOff>
    </xdr:to>
    <xdr:cxnSp macro="">
      <xdr:nvCxnSpPr>
        <xdr:cNvPr id="351" name="直線コネクタ 350"/>
        <xdr:cNvCxnSpPr/>
      </xdr:nvCxnSpPr>
      <xdr:spPr>
        <a:xfrm flipV="1">
          <a:off x="7861300" y="9868406"/>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136085</xdr:rowOff>
    </xdr:from>
    <xdr:to>
      <xdr:col>41</xdr:col>
      <xdr:colOff>50800</xdr:colOff>
      <xdr:row>58</xdr:row>
      <xdr:rowOff>946</xdr:rowOff>
    </xdr:to>
    <xdr:cxnSp macro="">
      <xdr:nvCxnSpPr>
        <xdr:cNvPr id="354" name="直線コネクタ 353"/>
        <xdr:cNvCxnSpPr/>
      </xdr:nvCxnSpPr>
      <xdr:spPr>
        <a:xfrm flipV="1">
          <a:off x="6972300" y="9908735"/>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5" name="フローチャート: 判断 354"/>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108153</xdr:rowOff>
    </xdr:from>
    <xdr:ext cx="599010" cy="259045"/>
    <xdr:sp macro="" textlink="">
      <xdr:nvSpPr>
        <xdr:cNvPr id="356" name="テキスト ボックス 355"/>
        <xdr:cNvSpPr txBox="1"/>
      </xdr:nvSpPr>
      <xdr:spPr>
        <a:xfrm>
          <a:off x="7561795" y="953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7" name="フローチャート: 判断 356"/>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115473</xdr:rowOff>
    </xdr:from>
    <xdr:ext cx="599010" cy="259045"/>
    <xdr:sp macro="" textlink="">
      <xdr:nvSpPr>
        <xdr:cNvPr id="358" name="テキスト ボックス 357"/>
        <xdr:cNvSpPr txBox="1"/>
      </xdr:nvSpPr>
      <xdr:spPr>
        <a:xfrm>
          <a:off x="6672795" y="95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115674</xdr:rowOff>
    </xdr:from>
    <xdr:to>
      <xdr:col>55</xdr:col>
      <xdr:colOff>50800</xdr:colOff>
      <xdr:row>57</xdr:row>
      <xdr:rowOff>45824</xdr:rowOff>
    </xdr:to>
    <xdr:sp macro="" textlink="">
      <xdr:nvSpPr>
        <xdr:cNvPr id="364" name="楕円 363"/>
        <xdr:cNvSpPr/>
      </xdr:nvSpPr>
      <xdr:spPr>
        <a:xfrm>
          <a:off x="10426700" y="97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94101</xdr:rowOff>
    </xdr:from>
    <xdr:ext cx="599010" cy="259045"/>
    <xdr:sp macro="" textlink="">
      <xdr:nvSpPr>
        <xdr:cNvPr id="365" name="普通建設事業費該当値テキスト"/>
        <xdr:cNvSpPr txBox="1"/>
      </xdr:nvSpPr>
      <xdr:spPr>
        <a:xfrm>
          <a:off x="10528300" y="969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169664</xdr:rowOff>
    </xdr:from>
    <xdr:to>
      <xdr:col>50</xdr:col>
      <xdr:colOff>165100</xdr:colOff>
      <xdr:row>55</xdr:row>
      <xdr:rowOff>99814</xdr:rowOff>
    </xdr:to>
    <xdr:sp macro="" textlink="">
      <xdr:nvSpPr>
        <xdr:cNvPr id="366" name="楕円 365"/>
        <xdr:cNvSpPr/>
      </xdr:nvSpPr>
      <xdr:spPr>
        <a:xfrm>
          <a:off x="9588500" y="94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116341</xdr:rowOff>
    </xdr:from>
    <xdr:ext cx="599010" cy="259045"/>
    <xdr:sp macro="" textlink="">
      <xdr:nvSpPr>
        <xdr:cNvPr id="367" name="テキスト ボックス 366"/>
        <xdr:cNvSpPr txBox="1"/>
      </xdr:nvSpPr>
      <xdr:spPr>
        <a:xfrm>
          <a:off x="9339795" y="920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44956</xdr:rowOff>
    </xdr:from>
    <xdr:to>
      <xdr:col>46</xdr:col>
      <xdr:colOff>38100</xdr:colOff>
      <xdr:row>57</xdr:row>
      <xdr:rowOff>146556</xdr:rowOff>
    </xdr:to>
    <xdr:sp macro="" textlink="">
      <xdr:nvSpPr>
        <xdr:cNvPr id="368" name="楕円 367"/>
        <xdr:cNvSpPr/>
      </xdr:nvSpPr>
      <xdr:spPr>
        <a:xfrm>
          <a:off x="8699500" y="9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137683</xdr:rowOff>
    </xdr:from>
    <xdr:ext cx="534377" cy="259045"/>
    <xdr:sp macro="" textlink="">
      <xdr:nvSpPr>
        <xdr:cNvPr id="369" name="テキスト ボックス 368"/>
        <xdr:cNvSpPr txBox="1"/>
      </xdr:nvSpPr>
      <xdr:spPr>
        <a:xfrm>
          <a:off x="8483111" y="991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85285</xdr:rowOff>
    </xdr:from>
    <xdr:to>
      <xdr:col>41</xdr:col>
      <xdr:colOff>101600</xdr:colOff>
      <xdr:row>58</xdr:row>
      <xdr:rowOff>15435</xdr:rowOff>
    </xdr:to>
    <xdr:sp macro="" textlink="">
      <xdr:nvSpPr>
        <xdr:cNvPr id="370" name="楕円 369"/>
        <xdr:cNvSpPr/>
      </xdr:nvSpPr>
      <xdr:spPr>
        <a:xfrm>
          <a:off x="7810500" y="98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6562</xdr:rowOff>
    </xdr:from>
    <xdr:ext cx="534377" cy="259045"/>
    <xdr:sp macro="" textlink="">
      <xdr:nvSpPr>
        <xdr:cNvPr id="371" name="テキスト ボックス 370"/>
        <xdr:cNvSpPr txBox="1"/>
      </xdr:nvSpPr>
      <xdr:spPr>
        <a:xfrm>
          <a:off x="7594111" y="99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121596</xdr:rowOff>
    </xdr:from>
    <xdr:to>
      <xdr:col>36</xdr:col>
      <xdr:colOff>165100</xdr:colOff>
      <xdr:row>58</xdr:row>
      <xdr:rowOff>51746</xdr:rowOff>
    </xdr:to>
    <xdr:sp macro="" textlink="">
      <xdr:nvSpPr>
        <xdr:cNvPr id="372" name="楕円 371"/>
        <xdr:cNvSpPr/>
      </xdr:nvSpPr>
      <xdr:spPr>
        <a:xfrm>
          <a:off x="6921500" y="98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42873</xdr:rowOff>
    </xdr:from>
    <xdr:ext cx="534377" cy="259045"/>
    <xdr:sp macro="" textlink="">
      <xdr:nvSpPr>
        <xdr:cNvPr id="373" name="テキスト ボックス 372"/>
        <xdr:cNvSpPr txBox="1"/>
      </xdr:nvSpPr>
      <xdr:spPr>
        <a:xfrm>
          <a:off x="6705111" y="99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56109</xdr:rowOff>
    </xdr:from>
    <xdr:to>
      <xdr:col>55</xdr:col>
      <xdr:colOff>0</xdr:colOff>
      <xdr:row>77</xdr:row>
      <xdr:rowOff>13177</xdr:rowOff>
    </xdr:to>
    <xdr:cxnSp macro="">
      <xdr:nvCxnSpPr>
        <xdr:cNvPr id="402" name="直線コネクタ 401"/>
        <xdr:cNvCxnSpPr/>
      </xdr:nvCxnSpPr>
      <xdr:spPr>
        <a:xfrm>
          <a:off x="9639300" y="12743409"/>
          <a:ext cx="838200" cy="4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56109</xdr:rowOff>
    </xdr:from>
    <xdr:to>
      <xdr:col>50</xdr:col>
      <xdr:colOff>114300</xdr:colOff>
      <xdr:row>78</xdr:row>
      <xdr:rowOff>6228</xdr:rowOff>
    </xdr:to>
    <xdr:cxnSp macro="">
      <xdr:nvCxnSpPr>
        <xdr:cNvPr id="405" name="直線コネクタ 404"/>
        <xdr:cNvCxnSpPr/>
      </xdr:nvCxnSpPr>
      <xdr:spPr>
        <a:xfrm flipV="1">
          <a:off x="8750300" y="12743409"/>
          <a:ext cx="889000" cy="6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6228</xdr:rowOff>
    </xdr:from>
    <xdr:to>
      <xdr:col>45</xdr:col>
      <xdr:colOff>177800</xdr:colOff>
      <xdr:row>78</xdr:row>
      <xdr:rowOff>77623</xdr:rowOff>
    </xdr:to>
    <xdr:cxnSp macro="">
      <xdr:nvCxnSpPr>
        <xdr:cNvPr id="408" name="直線コネクタ 407"/>
        <xdr:cNvCxnSpPr/>
      </xdr:nvCxnSpPr>
      <xdr:spPr>
        <a:xfrm flipV="1">
          <a:off x="7861300" y="13379328"/>
          <a:ext cx="889000" cy="7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77623</xdr:rowOff>
    </xdr:from>
    <xdr:to>
      <xdr:col>41</xdr:col>
      <xdr:colOff>50800</xdr:colOff>
      <xdr:row>78</xdr:row>
      <xdr:rowOff>121740</xdr:rowOff>
    </xdr:to>
    <xdr:cxnSp macro="">
      <xdr:nvCxnSpPr>
        <xdr:cNvPr id="411" name="直線コネクタ 410"/>
        <xdr:cNvCxnSpPr/>
      </xdr:nvCxnSpPr>
      <xdr:spPr>
        <a:xfrm flipV="1">
          <a:off x="6972300" y="13450723"/>
          <a:ext cx="889000" cy="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12" name="フローチャート: 判断 411"/>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170204</xdr:rowOff>
    </xdr:from>
    <xdr:ext cx="534377" cy="259045"/>
    <xdr:sp macro="" textlink="">
      <xdr:nvSpPr>
        <xdr:cNvPr id="413" name="テキスト ボックス 412"/>
        <xdr:cNvSpPr txBox="1"/>
      </xdr:nvSpPr>
      <xdr:spPr>
        <a:xfrm>
          <a:off x="7594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4" name="フローチャート: 判断 413"/>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163284</xdr:rowOff>
    </xdr:from>
    <xdr:ext cx="534377" cy="259045"/>
    <xdr:sp macro="" textlink="">
      <xdr:nvSpPr>
        <xdr:cNvPr id="415" name="テキスト ボックス 414"/>
        <xdr:cNvSpPr txBox="1"/>
      </xdr:nvSpPr>
      <xdr:spPr>
        <a:xfrm>
          <a:off x="6705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133827</xdr:rowOff>
    </xdr:from>
    <xdr:to>
      <xdr:col>55</xdr:col>
      <xdr:colOff>50800</xdr:colOff>
      <xdr:row>77</xdr:row>
      <xdr:rowOff>63977</xdr:rowOff>
    </xdr:to>
    <xdr:sp macro="" textlink="">
      <xdr:nvSpPr>
        <xdr:cNvPr id="421" name="楕円 420"/>
        <xdr:cNvSpPr/>
      </xdr:nvSpPr>
      <xdr:spPr>
        <a:xfrm>
          <a:off x="10426700" y="131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156704</xdr:rowOff>
    </xdr:from>
    <xdr:ext cx="534377" cy="259045"/>
    <xdr:sp macro="" textlink="">
      <xdr:nvSpPr>
        <xdr:cNvPr id="422" name="普通建設事業費 （ うち新規整備　）該当値テキスト"/>
        <xdr:cNvSpPr txBox="1"/>
      </xdr:nvSpPr>
      <xdr:spPr>
        <a:xfrm>
          <a:off x="10528300" y="130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5309</xdr:rowOff>
    </xdr:from>
    <xdr:to>
      <xdr:col>50</xdr:col>
      <xdr:colOff>165100</xdr:colOff>
      <xdr:row>74</xdr:row>
      <xdr:rowOff>106909</xdr:rowOff>
    </xdr:to>
    <xdr:sp macro="" textlink="">
      <xdr:nvSpPr>
        <xdr:cNvPr id="423" name="楕円 422"/>
        <xdr:cNvSpPr/>
      </xdr:nvSpPr>
      <xdr:spPr>
        <a:xfrm>
          <a:off x="9588500" y="126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123436</xdr:rowOff>
    </xdr:from>
    <xdr:ext cx="599010" cy="259045"/>
    <xdr:sp macro="" textlink="">
      <xdr:nvSpPr>
        <xdr:cNvPr id="424" name="テキスト ボックス 423"/>
        <xdr:cNvSpPr txBox="1"/>
      </xdr:nvSpPr>
      <xdr:spPr>
        <a:xfrm>
          <a:off x="9339795" y="1246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126878</xdr:rowOff>
    </xdr:from>
    <xdr:to>
      <xdr:col>46</xdr:col>
      <xdr:colOff>38100</xdr:colOff>
      <xdr:row>78</xdr:row>
      <xdr:rowOff>57028</xdr:rowOff>
    </xdr:to>
    <xdr:sp macro="" textlink="">
      <xdr:nvSpPr>
        <xdr:cNvPr id="425" name="楕円 424"/>
        <xdr:cNvSpPr/>
      </xdr:nvSpPr>
      <xdr:spPr>
        <a:xfrm>
          <a:off x="8699500" y="133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73555</xdr:rowOff>
    </xdr:from>
    <xdr:ext cx="534377" cy="259045"/>
    <xdr:sp macro="" textlink="">
      <xdr:nvSpPr>
        <xdr:cNvPr id="426" name="テキスト ボックス 425"/>
        <xdr:cNvSpPr txBox="1"/>
      </xdr:nvSpPr>
      <xdr:spPr>
        <a:xfrm>
          <a:off x="8483111" y="131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26823</xdr:rowOff>
    </xdr:from>
    <xdr:to>
      <xdr:col>41</xdr:col>
      <xdr:colOff>101600</xdr:colOff>
      <xdr:row>78</xdr:row>
      <xdr:rowOff>128423</xdr:rowOff>
    </xdr:to>
    <xdr:sp macro="" textlink="">
      <xdr:nvSpPr>
        <xdr:cNvPr id="427" name="楕円 426"/>
        <xdr:cNvSpPr/>
      </xdr:nvSpPr>
      <xdr:spPr>
        <a:xfrm>
          <a:off x="7810500" y="133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144950</xdr:rowOff>
    </xdr:from>
    <xdr:ext cx="534377" cy="259045"/>
    <xdr:sp macro="" textlink="">
      <xdr:nvSpPr>
        <xdr:cNvPr id="428" name="テキスト ボックス 427"/>
        <xdr:cNvSpPr txBox="1"/>
      </xdr:nvSpPr>
      <xdr:spPr>
        <a:xfrm>
          <a:off x="7594111" y="131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70940</xdr:rowOff>
    </xdr:from>
    <xdr:to>
      <xdr:col>36</xdr:col>
      <xdr:colOff>165100</xdr:colOff>
      <xdr:row>79</xdr:row>
      <xdr:rowOff>1090</xdr:rowOff>
    </xdr:to>
    <xdr:sp macro="" textlink="">
      <xdr:nvSpPr>
        <xdr:cNvPr id="429" name="楕円 428"/>
        <xdr:cNvSpPr/>
      </xdr:nvSpPr>
      <xdr:spPr>
        <a:xfrm>
          <a:off x="6921500" y="134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163667</xdr:rowOff>
    </xdr:from>
    <xdr:ext cx="534377" cy="259045"/>
    <xdr:sp macro="" textlink="">
      <xdr:nvSpPr>
        <xdr:cNvPr id="430" name="テキスト ボックス 429"/>
        <xdr:cNvSpPr txBox="1"/>
      </xdr:nvSpPr>
      <xdr:spPr>
        <a:xfrm>
          <a:off x="6705111" y="1353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104091</xdr:rowOff>
    </xdr:from>
    <xdr:to>
      <xdr:col>55</xdr:col>
      <xdr:colOff>0</xdr:colOff>
      <xdr:row>98</xdr:row>
      <xdr:rowOff>109987</xdr:rowOff>
    </xdr:to>
    <xdr:cxnSp macro="">
      <xdr:nvCxnSpPr>
        <xdr:cNvPr id="457" name="直線コネクタ 456"/>
        <xdr:cNvCxnSpPr/>
      </xdr:nvCxnSpPr>
      <xdr:spPr>
        <a:xfrm>
          <a:off x="9639300" y="16906191"/>
          <a:ext cx="8382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101823</xdr:rowOff>
    </xdr:from>
    <xdr:to>
      <xdr:col>50</xdr:col>
      <xdr:colOff>114300</xdr:colOff>
      <xdr:row>98</xdr:row>
      <xdr:rowOff>104091</xdr:rowOff>
    </xdr:to>
    <xdr:cxnSp macro="">
      <xdr:nvCxnSpPr>
        <xdr:cNvPr id="460" name="直線コネクタ 459"/>
        <xdr:cNvCxnSpPr/>
      </xdr:nvCxnSpPr>
      <xdr:spPr>
        <a:xfrm>
          <a:off x="8750300" y="16903923"/>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98166</xdr:rowOff>
    </xdr:from>
    <xdr:to>
      <xdr:col>45</xdr:col>
      <xdr:colOff>177800</xdr:colOff>
      <xdr:row>98</xdr:row>
      <xdr:rowOff>101823</xdr:rowOff>
    </xdr:to>
    <xdr:cxnSp macro="">
      <xdr:nvCxnSpPr>
        <xdr:cNvPr id="463" name="直線コネクタ 462"/>
        <xdr:cNvCxnSpPr/>
      </xdr:nvCxnSpPr>
      <xdr:spPr>
        <a:xfrm>
          <a:off x="7861300" y="1690026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98166</xdr:rowOff>
    </xdr:from>
    <xdr:to>
      <xdr:col>41</xdr:col>
      <xdr:colOff>50800</xdr:colOff>
      <xdr:row>98</xdr:row>
      <xdr:rowOff>109330</xdr:rowOff>
    </xdr:to>
    <xdr:cxnSp macro="">
      <xdr:nvCxnSpPr>
        <xdr:cNvPr id="466" name="直線コネクタ 465"/>
        <xdr:cNvCxnSpPr/>
      </xdr:nvCxnSpPr>
      <xdr:spPr>
        <a:xfrm flipV="1">
          <a:off x="6972300" y="1690026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7" name="フローチャート: 判断 466"/>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42783</xdr:rowOff>
    </xdr:from>
    <xdr:ext cx="534377" cy="259045"/>
    <xdr:sp macro="" textlink="">
      <xdr:nvSpPr>
        <xdr:cNvPr id="468" name="テキスト ボックス 467"/>
        <xdr:cNvSpPr txBox="1"/>
      </xdr:nvSpPr>
      <xdr:spPr>
        <a:xfrm>
          <a:off x="7594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69" name="フローチャート: 判断 468"/>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59252</xdr:rowOff>
    </xdr:from>
    <xdr:ext cx="534377" cy="259045"/>
    <xdr:sp macro="" textlink="">
      <xdr:nvSpPr>
        <xdr:cNvPr id="470" name="テキスト ボックス 469"/>
        <xdr:cNvSpPr txBox="1"/>
      </xdr:nvSpPr>
      <xdr:spPr>
        <a:xfrm>
          <a:off x="6705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59187</xdr:rowOff>
    </xdr:from>
    <xdr:to>
      <xdr:col>55</xdr:col>
      <xdr:colOff>50800</xdr:colOff>
      <xdr:row>98</xdr:row>
      <xdr:rowOff>160787</xdr:rowOff>
    </xdr:to>
    <xdr:sp macro="" textlink="">
      <xdr:nvSpPr>
        <xdr:cNvPr id="476" name="楕円 475"/>
        <xdr:cNvSpPr/>
      </xdr:nvSpPr>
      <xdr:spPr>
        <a:xfrm>
          <a:off x="10426700" y="16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145564</xdr:rowOff>
    </xdr:from>
    <xdr:ext cx="534377" cy="259045"/>
    <xdr:sp macro="" textlink="">
      <xdr:nvSpPr>
        <xdr:cNvPr id="477" name="普通建設事業費 （ うち更新整備　）該当値テキスト"/>
        <xdr:cNvSpPr txBox="1"/>
      </xdr:nvSpPr>
      <xdr:spPr>
        <a:xfrm>
          <a:off x="10528300" y="167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53291</xdr:rowOff>
    </xdr:from>
    <xdr:to>
      <xdr:col>50</xdr:col>
      <xdr:colOff>165100</xdr:colOff>
      <xdr:row>98</xdr:row>
      <xdr:rowOff>154891</xdr:rowOff>
    </xdr:to>
    <xdr:sp macro="" textlink="">
      <xdr:nvSpPr>
        <xdr:cNvPr id="478" name="楕円 477"/>
        <xdr:cNvSpPr/>
      </xdr:nvSpPr>
      <xdr:spPr>
        <a:xfrm>
          <a:off x="9588500" y="168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146018</xdr:rowOff>
    </xdr:from>
    <xdr:ext cx="534377" cy="259045"/>
    <xdr:sp macro="" textlink="">
      <xdr:nvSpPr>
        <xdr:cNvPr id="479" name="テキスト ボックス 478"/>
        <xdr:cNvSpPr txBox="1"/>
      </xdr:nvSpPr>
      <xdr:spPr>
        <a:xfrm>
          <a:off x="9372111" y="169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51023</xdr:rowOff>
    </xdr:from>
    <xdr:to>
      <xdr:col>46</xdr:col>
      <xdr:colOff>38100</xdr:colOff>
      <xdr:row>98</xdr:row>
      <xdr:rowOff>152623</xdr:rowOff>
    </xdr:to>
    <xdr:sp macro="" textlink="">
      <xdr:nvSpPr>
        <xdr:cNvPr id="480" name="楕円 479"/>
        <xdr:cNvSpPr/>
      </xdr:nvSpPr>
      <xdr:spPr>
        <a:xfrm>
          <a:off x="8699500" y="168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143750</xdr:rowOff>
    </xdr:from>
    <xdr:ext cx="534377" cy="259045"/>
    <xdr:sp macro="" textlink="">
      <xdr:nvSpPr>
        <xdr:cNvPr id="481" name="テキスト ボックス 480"/>
        <xdr:cNvSpPr txBox="1"/>
      </xdr:nvSpPr>
      <xdr:spPr>
        <a:xfrm>
          <a:off x="8483111" y="169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47366</xdr:rowOff>
    </xdr:from>
    <xdr:to>
      <xdr:col>41</xdr:col>
      <xdr:colOff>101600</xdr:colOff>
      <xdr:row>98</xdr:row>
      <xdr:rowOff>148966</xdr:rowOff>
    </xdr:to>
    <xdr:sp macro="" textlink="">
      <xdr:nvSpPr>
        <xdr:cNvPr id="482" name="楕円 481"/>
        <xdr:cNvSpPr/>
      </xdr:nvSpPr>
      <xdr:spPr>
        <a:xfrm>
          <a:off x="7810500" y="168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140093</xdr:rowOff>
    </xdr:from>
    <xdr:ext cx="534377" cy="259045"/>
    <xdr:sp macro="" textlink="">
      <xdr:nvSpPr>
        <xdr:cNvPr id="483" name="テキスト ボックス 482"/>
        <xdr:cNvSpPr txBox="1"/>
      </xdr:nvSpPr>
      <xdr:spPr>
        <a:xfrm>
          <a:off x="7594111" y="169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58530</xdr:rowOff>
    </xdr:from>
    <xdr:to>
      <xdr:col>36</xdr:col>
      <xdr:colOff>165100</xdr:colOff>
      <xdr:row>98</xdr:row>
      <xdr:rowOff>160130</xdr:rowOff>
    </xdr:to>
    <xdr:sp macro="" textlink="">
      <xdr:nvSpPr>
        <xdr:cNvPr id="484" name="楕円 483"/>
        <xdr:cNvSpPr/>
      </xdr:nvSpPr>
      <xdr:spPr>
        <a:xfrm>
          <a:off x="6921500" y="168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151257</xdr:rowOff>
    </xdr:from>
    <xdr:ext cx="534377" cy="259045"/>
    <xdr:sp macro="" textlink="">
      <xdr:nvSpPr>
        <xdr:cNvPr id="485" name="テキスト ボックス 484"/>
        <xdr:cNvSpPr txBox="1"/>
      </xdr:nvSpPr>
      <xdr:spPr>
        <a:xfrm>
          <a:off x="6705111" y="169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8687</xdr:rowOff>
    </xdr:from>
    <xdr:to>
      <xdr:col>85</xdr:col>
      <xdr:colOff>127000</xdr:colOff>
      <xdr:row>39</xdr:row>
      <xdr:rowOff>44450</xdr:rowOff>
    </xdr:to>
    <xdr:cxnSp macro="">
      <xdr:nvCxnSpPr>
        <xdr:cNvPr id="514" name="直線コネクタ 513"/>
        <xdr:cNvCxnSpPr/>
      </xdr:nvCxnSpPr>
      <xdr:spPr>
        <a:xfrm flipV="1">
          <a:off x="15481300" y="6523787"/>
          <a:ext cx="838200" cy="2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128537</xdr:rowOff>
    </xdr:from>
    <xdr:to>
      <xdr:col>72</xdr:col>
      <xdr:colOff>38100</xdr:colOff>
      <xdr:row>38</xdr:row>
      <xdr:rowOff>58686</xdr:rowOff>
    </xdr:to>
    <xdr:sp macro="" textlink="">
      <xdr:nvSpPr>
        <xdr:cNvPr id="524" name="フローチャート: 判断 523"/>
        <xdr:cNvSpPr/>
      </xdr:nvSpPr>
      <xdr:spPr>
        <a:xfrm>
          <a:off x="13652500" y="64721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75214</xdr:rowOff>
    </xdr:from>
    <xdr:ext cx="534377" cy="259045"/>
    <xdr:sp macro="" textlink="">
      <xdr:nvSpPr>
        <xdr:cNvPr id="525" name="テキスト ボックス 524"/>
        <xdr:cNvSpPr txBox="1"/>
      </xdr:nvSpPr>
      <xdr:spPr>
        <a:xfrm>
          <a:off x="13436111" y="62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37161</xdr:rowOff>
    </xdr:from>
    <xdr:to>
      <xdr:col>67</xdr:col>
      <xdr:colOff>101600</xdr:colOff>
      <xdr:row>38</xdr:row>
      <xdr:rowOff>138761</xdr:rowOff>
    </xdr:to>
    <xdr:sp macro="" textlink="">
      <xdr:nvSpPr>
        <xdr:cNvPr id="526" name="フローチャート: 判断 525"/>
        <xdr:cNvSpPr/>
      </xdr:nvSpPr>
      <xdr:spPr>
        <a:xfrm>
          <a:off x="12763500" y="6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155287</xdr:rowOff>
    </xdr:from>
    <xdr:ext cx="534377" cy="259045"/>
    <xdr:sp macro="" textlink="">
      <xdr:nvSpPr>
        <xdr:cNvPr id="527" name="テキスト ボックス 526"/>
        <xdr:cNvSpPr txBox="1"/>
      </xdr:nvSpPr>
      <xdr:spPr>
        <a:xfrm>
          <a:off x="12547111" y="63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129337</xdr:rowOff>
    </xdr:from>
    <xdr:to>
      <xdr:col>85</xdr:col>
      <xdr:colOff>177800</xdr:colOff>
      <xdr:row>38</xdr:row>
      <xdr:rowOff>59486</xdr:rowOff>
    </xdr:to>
    <xdr:sp macro="" textlink="">
      <xdr:nvSpPr>
        <xdr:cNvPr id="533" name="楕円 532"/>
        <xdr:cNvSpPr/>
      </xdr:nvSpPr>
      <xdr:spPr>
        <a:xfrm>
          <a:off x="16268700" y="6472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152214</xdr:rowOff>
    </xdr:from>
    <xdr:ext cx="534377" cy="259045"/>
    <xdr:sp macro="" textlink="">
      <xdr:nvSpPr>
        <xdr:cNvPr id="534" name="災害復旧事業費該当値テキスト"/>
        <xdr:cNvSpPr txBox="1"/>
      </xdr:nvSpPr>
      <xdr:spPr>
        <a:xfrm>
          <a:off x="16370300" y="63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6" name="テキスト ボックス 555"/>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8" name="テキスト ボックス 557"/>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0" name="テキスト ボックス 559"/>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6" name="フローチャート: 判断 575"/>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7" name="テキスト ボックス 576"/>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9" name="フローチャート: 判断 57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0" name="テキスト ボックス 57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1" name="フローチャート: 判断 58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2" name="テキスト ボックス 58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5" name="テキスト ボックス 59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7" name="テキスト ボックス 59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1" name="直線コネクタ 620"/>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2"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3" name="直線コネクタ 622"/>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4"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5" name="直線コネクタ 624"/>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92566</xdr:rowOff>
    </xdr:from>
    <xdr:to>
      <xdr:col>85</xdr:col>
      <xdr:colOff>127000</xdr:colOff>
      <xdr:row>76</xdr:row>
      <xdr:rowOff>107490</xdr:rowOff>
    </xdr:to>
    <xdr:cxnSp macro="">
      <xdr:nvCxnSpPr>
        <xdr:cNvPr id="626" name="直線コネクタ 625"/>
        <xdr:cNvCxnSpPr/>
      </xdr:nvCxnSpPr>
      <xdr:spPr>
        <a:xfrm flipV="1">
          <a:off x="15481300" y="13122766"/>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7"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8" name="フローチャート: 判断 627"/>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107490</xdr:rowOff>
    </xdr:from>
    <xdr:to>
      <xdr:col>81</xdr:col>
      <xdr:colOff>50800</xdr:colOff>
      <xdr:row>76</xdr:row>
      <xdr:rowOff>120555</xdr:rowOff>
    </xdr:to>
    <xdr:cxnSp macro="">
      <xdr:nvCxnSpPr>
        <xdr:cNvPr id="629" name="直線コネクタ 628"/>
        <xdr:cNvCxnSpPr/>
      </xdr:nvCxnSpPr>
      <xdr:spPr>
        <a:xfrm flipV="1">
          <a:off x="14592300" y="13137690"/>
          <a:ext cx="889000" cy="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0" name="フローチャート: 判断 629"/>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1" name="テキスト ボックス 630"/>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120555</xdr:rowOff>
    </xdr:from>
    <xdr:to>
      <xdr:col>76</xdr:col>
      <xdr:colOff>114300</xdr:colOff>
      <xdr:row>76</xdr:row>
      <xdr:rowOff>138717</xdr:rowOff>
    </xdr:to>
    <xdr:cxnSp macro="">
      <xdr:nvCxnSpPr>
        <xdr:cNvPr id="632" name="直線コネクタ 631"/>
        <xdr:cNvCxnSpPr/>
      </xdr:nvCxnSpPr>
      <xdr:spPr>
        <a:xfrm flipV="1">
          <a:off x="13703300" y="13150755"/>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3" name="フローチャート: 判断 632"/>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4" name="テキスト ボックス 633"/>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138717</xdr:rowOff>
    </xdr:from>
    <xdr:to>
      <xdr:col>71</xdr:col>
      <xdr:colOff>177800</xdr:colOff>
      <xdr:row>76</xdr:row>
      <xdr:rowOff>165410</xdr:rowOff>
    </xdr:to>
    <xdr:cxnSp macro="">
      <xdr:nvCxnSpPr>
        <xdr:cNvPr id="635" name="直線コネクタ 634"/>
        <xdr:cNvCxnSpPr/>
      </xdr:nvCxnSpPr>
      <xdr:spPr>
        <a:xfrm flipV="1">
          <a:off x="12814300" y="13168917"/>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6" name="フローチャート: 判断 635"/>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102013</xdr:rowOff>
    </xdr:from>
    <xdr:ext cx="534377" cy="259045"/>
    <xdr:sp macro="" textlink="">
      <xdr:nvSpPr>
        <xdr:cNvPr id="637" name="テキスト ボックス 636"/>
        <xdr:cNvSpPr txBox="1"/>
      </xdr:nvSpPr>
      <xdr:spPr>
        <a:xfrm>
          <a:off x="13436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38" name="フローチャート: 判断 637"/>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116739</xdr:rowOff>
    </xdr:from>
    <xdr:ext cx="534377" cy="259045"/>
    <xdr:sp macro="" textlink="">
      <xdr:nvSpPr>
        <xdr:cNvPr id="639" name="テキスト ボックス 638"/>
        <xdr:cNvSpPr txBox="1"/>
      </xdr:nvSpPr>
      <xdr:spPr>
        <a:xfrm>
          <a:off x="12547111" y="133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41766</xdr:rowOff>
    </xdr:from>
    <xdr:to>
      <xdr:col>85</xdr:col>
      <xdr:colOff>177800</xdr:colOff>
      <xdr:row>76</xdr:row>
      <xdr:rowOff>143366</xdr:rowOff>
    </xdr:to>
    <xdr:sp macro="" textlink="">
      <xdr:nvSpPr>
        <xdr:cNvPr id="645" name="楕円 644"/>
        <xdr:cNvSpPr/>
      </xdr:nvSpPr>
      <xdr:spPr>
        <a:xfrm>
          <a:off x="16268700" y="13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20193</xdr:rowOff>
    </xdr:from>
    <xdr:ext cx="599010" cy="259045"/>
    <xdr:sp macro="" textlink="">
      <xdr:nvSpPr>
        <xdr:cNvPr id="646" name="公債費該当値テキスト"/>
        <xdr:cNvSpPr txBox="1"/>
      </xdr:nvSpPr>
      <xdr:spPr>
        <a:xfrm>
          <a:off x="16370300" y="130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56690</xdr:rowOff>
    </xdr:from>
    <xdr:to>
      <xdr:col>81</xdr:col>
      <xdr:colOff>101600</xdr:colOff>
      <xdr:row>76</xdr:row>
      <xdr:rowOff>158290</xdr:rowOff>
    </xdr:to>
    <xdr:sp macro="" textlink="">
      <xdr:nvSpPr>
        <xdr:cNvPr id="647" name="楕円 646"/>
        <xdr:cNvSpPr/>
      </xdr:nvSpPr>
      <xdr:spPr>
        <a:xfrm>
          <a:off x="15430500" y="130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149417</xdr:rowOff>
    </xdr:from>
    <xdr:ext cx="599010" cy="259045"/>
    <xdr:sp macro="" textlink="">
      <xdr:nvSpPr>
        <xdr:cNvPr id="648" name="テキスト ボックス 647"/>
        <xdr:cNvSpPr txBox="1"/>
      </xdr:nvSpPr>
      <xdr:spPr>
        <a:xfrm>
          <a:off x="15181795" y="1317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69755</xdr:rowOff>
    </xdr:from>
    <xdr:to>
      <xdr:col>76</xdr:col>
      <xdr:colOff>165100</xdr:colOff>
      <xdr:row>76</xdr:row>
      <xdr:rowOff>171355</xdr:rowOff>
    </xdr:to>
    <xdr:sp macro="" textlink="">
      <xdr:nvSpPr>
        <xdr:cNvPr id="649" name="楕円 648"/>
        <xdr:cNvSpPr/>
      </xdr:nvSpPr>
      <xdr:spPr>
        <a:xfrm>
          <a:off x="14541500" y="130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16432</xdr:rowOff>
    </xdr:from>
    <xdr:ext cx="599010" cy="259045"/>
    <xdr:sp macro="" textlink="">
      <xdr:nvSpPr>
        <xdr:cNvPr id="650" name="テキスト ボックス 649"/>
        <xdr:cNvSpPr txBox="1"/>
      </xdr:nvSpPr>
      <xdr:spPr>
        <a:xfrm>
          <a:off x="14292795" y="128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87917</xdr:rowOff>
    </xdr:from>
    <xdr:to>
      <xdr:col>72</xdr:col>
      <xdr:colOff>38100</xdr:colOff>
      <xdr:row>77</xdr:row>
      <xdr:rowOff>18067</xdr:rowOff>
    </xdr:to>
    <xdr:sp macro="" textlink="">
      <xdr:nvSpPr>
        <xdr:cNvPr id="651" name="楕円 650"/>
        <xdr:cNvSpPr/>
      </xdr:nvSpPr>
      <xdr:spPr>
        <a:xfrm>
          <a:off x="13652500" y="1311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34594</xdr:rowOff>
    </xdr:from>
    <xdr:ext cx="599010" cy="259045"/>
    <xdr:sp macro="" textlink="">
      <xdr:nvSpPr>
        <xdr:cNvPr id="652" name="テキスト ボックス 651"/>
        <xdr:cNvSpPr txBox="1"/>
      </xdr:nvSpPr>
      <xdr:spPr>
        <a:xfrm>
          <a:off x="13403795" y="1289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114610</xdr:rowOff>
    </xdr:from>
    <xdr:to>
      <xdr:col>67</xdr:col>
      <xdr:colOff>101600</xdr:colOff>
      <xdr:row>77</xdr:row>
      <xdr:rowOff>44760</xdr:rowOff>
    </xdr:to>
    <xdr:sp macro="" textlink="">
      <xdr:nvSpPr>
        <xdr:cNvPr id="653" name="楕円 652"/>
        <xdr:cNvSpPr/>
      </xdr:nvSpPr>
      <xdr:spPr>
        <a:xfrm>
          <a:off x="12763500" y="131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61287</xdr:rowOff>
    </xdr:from>
    <xdr:ext cx="599010" cy="259045"/>
    <xdr:sp macro="" textlink="">
      <xdr:nvSpPr>
        <xdr:cNvPr id="654" name="テキスト ボックス 653"/>
        <xdr:cNvSpPr txBox="1"/>
      </xdr:nvSpPr>
      <xdr:spPr>
        <a:xfrm>
          <a:off x="12514795" y="1292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0" name="直線コネクタ 679"/>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1"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2" name="直線コネクタ 681"/>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3"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4" name="直線コネクタ 683"/>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77139</xdr:rowOff>
    </xdr:from>
    <xdr:to>
      <xdr:col>85</xdr:col>
      <xdr:colOff>127000</xdr:colOff>
      <xdr:row>97</xdr:row>
      <xdr:rowOff>127124</xdr:rowOff>
    </xdr:to>
    <xdr:cxnSp macro="">
      <xdr:nvCxnSpPr>
        <xdr:cNvPr id="685" name="直線コネクタ 684"/>
        <xdr:cNvCxnSpPr/>
      </xdr:nvCxnSpPr>
      <xdr:spPr>
        <a:xfrm>
          <a:off x="15481300" y="16707789"/>
          <a:ext cx="838200" cy="4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6" name="積立金平均値テキスト"/>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7" name="フローチャート: 判断 686"/>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77139</xdr:rowOff>
    </xdr:from>
    <xdr:to>
      <xdr:col>81</xdr:col>
      <xdr:colOff>50800</xdr:colOff>
      <xdr:row>98</xdr:row>
      <xdr:rowOff>36860</xdr:rowOff>
    </xdr:to>
    <xdr:cxnSp macro="">
      <xdr:nvCxnSpPr>
        <xdr:cNvPr id="688" name="直線コネクタ 687"/>
        <xdr:cNvCxnSpPr/>
      </xdr:nvCxnSpPr>
      <xdr:spPr>
        <a:xfrm flipV="1">
          <a:off x="14592300" y="16707789"/>
          <a:ext cx="889000" cy="1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9" name="フローチャート: 判断 688"/>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0" name="テキスト ボックス 689"/>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36860</xdr:rowOff>
    </xdr:from>
    <xdr:to>
      <xdr:col>76</xdr:col>
      <xdr:colOff>114300</xdr:colOff>
      <xdr:row>99</xdr:row>
      <xdr:rowOff>34407</xdr:rowOff>
    </xdr:to>
    <xdr:cxnSp macro="">
      <xdr:nvCxnSpPr>
        <xdr:cNvPr id="691" name="直線コネクタ 690"/>
        <xdr:cNvCxnSpPr/>
      </xdr:nvCxnSpPr>
      <xdr:spPr>
        <a:xfrm flipV="1">
          <a:off x="13703300" y="16838960"/>
          <a:ext cx="889000" cy="1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2" name="フローチャート: 判断 691"/>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3" name="テキスト ボックス 692"/>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32826</xdr:rowOff>
    </xdr:from>
    <xdr:to>
      <xdr:col>71</xdr:col>
      <xdr:colOff>177800</xdr:colOff>
      <xdr:row>99</xdr:row>
      <xdr:rowOff>34407</xdr:rowOff>
    </xdr:to>
    <xdr:cxnSp macro="">
      <xdr:nvCxnSpPr>
        <xdr:cNvPr id="694" name="直線コネクタ 693"/>
        <xdr:cNvCxnSpPr/>
      </xdr:nvCxnSpPr>
      <xdr:spPr>
        <a:xfrm>
          <a:off x="12814300" y="1700637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90376</xdr:rowOff>
    </xdr:from>
    <xdr:to>
      <xdr:col>72</xdr:col>
      <xdr:colOff>38100</xdr:colOff>
      <xdr:row>99</xdr:row>
      <xdr:rowOff>20526</xdr:rowOff>
    </xdr:to>
    <xdr:sp macro="" textlink="">
      <xdr:nvSpPr>
        <xdr:cNvPr id="695" name="フローチャート: 判断 694"/>
        <xdr:cNvSpPr/>
      </xdr:nvSpPr>
      <xdr:spPr>
        <a:xfrm>
          <a:off x="13652500" y="168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37053</xdr:rowOff>
    </xdr:from>
    <xdr:ext cx="534377" cy="259045"/>
    <xdr:sp macro="" textlink="">
      <xdr:nvSpPr>
        <xdr:cNvPr id="696" name="テキスト ボックス 695"/>
        <xdr:cNvSpPr txBox="1"/>
      </xdr:nvSpPr>
      <xdr:spPr>
        <a:xfrm>
          <a:off x="13436111" y="16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71924</xdr:rowOff>
    </xdr:from>
    <xdr:to>
      <xdr:col>67</xdr:col>
      <xdr:colOff>101600</xdr:colOff>
      <xdr:row>99</xdr:row>
      <xdr:rowOff>2074</xdr:rowOff>
    </xdr:to>
    <xdr:sp macro="" textlink="">
      <xdr:nvSpPr>
        <xdr:cNvPr id="697" name="フローチャート: 判断 696"/>
        <xdr:cNvSpPr/>
      </xdr:nvSpPr>
      <xdr:spPr>
        <a:xfrm>
          <a:off x="12763500" y="1687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18601</xdr:rowOff>
    </xdr:from>
    <xdr:ext cx="534377" cy="259045"/>
    <xdr:sp macro="" textlink="">
      <xdr:nvSpPr>
        <xdr:cNvPr id="698" name="テキスト ボックス 697"/>
        <xdr:cNvSpPr txBox="1"/>
      </xdr:nvSpPr>
      <xdr:spPr>
        <a:xfrm>
          <a:off x="12547111" y="166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76324</xdr:rowOff>
    </xdr:from>
    <xdr:to>
      <xdr:col>85</xdr:col>
      <xdr:colOff>177800</xdr:colOff>
      <xdr:row>98</xdr:row>
      <xdr:rowOff>6474</xdr:rowOff>
    </xdr:to>
    <xdr:sp macro="" textlink="">
      <xdr:nvSpPr>
        <xdr:cNvPr id="704" name="楕円 703"/>
        <xdr:cNvSpPr/>
      </xdr:nvSpPr>
      <xdr:spPr>
        <a:xfrm>
          <a:off x="16268700" y="16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99201</xdr:rowOff>
    </xdr:from>
    <xdr:ext cx="534377" cy="259045"/>
    <xdr:sp macro="" textlink="">
      <xdr:nvSpPr>
        <xdr:cNvPr id="705" name="積立金該当値テキスト"/>
        <xdr:cNvSpPr txBox="1"/>
      </xdr:nvSpPr>
      <xdr:spPr>
        <a:xfrm>
          <a:off x="16370300" y="165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26339</xdr:rowOff>
    </xdr:from>
    <xdr:to>
      <xdr:col>81</xdr:col>
      <xdr:colOff>101600</xdr:colOff>
      <xdr:row>97</xdr:row>
      <xdr:rowOff>127939</xdr:rowOff>
    </xdr:to>
    <xdr:sp macro="" textlink="">
      <xdr:nvSpPr>
        <xdr:cNvPr id="706" name="楕円 705"/>
        <xdr:cNvSpPr/>
      </xdr:nvSpPr>
      <xdr:spPr>
        <a:xfrm>
          <a:off x="15430500" y="166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119066</xdr:rowOff>
    </xdr:from>
    <xdr:ext cx="599010" cy="259045"/>
    <xdr:sp macro="" textlink="">
      <xdr:nvSpPr>
        <xdr:cNvPr id="707" name="テキスト ボックス 706"/>
        <xdr:cNvSpPr txBox="1"/>
      </xdr:nvSpPr>
      <xdr:spPr>
        <a:xfrm>
          <a:off x="15181795" y="167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157510</xdr:rowOff>
    </xdr:from>
    <xdr:to>
      <xdr:col>76</xdr:col>
      <xdr:colOff>165100</xdr:colOff>
      <xdr:row>98</xdr:row>
      <xdr:rowOff>87660</xdr:rowOff>
    </xdr:to>
    <xdr:sp macro="" textlink="">
      <xdr:nvSpPr>
        <xdr:cNvPr id="708" name="楕円 707"/>
        <xdr:cNvSpPr/>
      </xdr:nvSpPr>
      <xdr:spPr>
        <a:xfrm>
          <a:off x="14541500" y="167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78787</xdr:rowOff>
    </xdr:from>
    <xdr:ext cx="534377" cy="259045"/>
    <xdr:sp macro="" textlink="">
      <xdr:nvSpPr>
        <xdr:cNvPr id="709" name="テキスト ボックス 708"/>
        <xdr:cNvSpPr txBox="1"/>
      </xdr:nvSpPr>
      <xdr:spPr>
        <a:xfrm>
          <a:off x="14325111" y="1688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155057</xdr:rowOff>
    </xdr:from>
    <xdr:to>
      <xdr:col>72</xdr:col>
      <xdr:colOff>38100</xdr:colOff>
      <xdr:row>99</xdr:row>
      <xdr:rowOff>85207</xdr:rowOff>
    </xdr:to>
    <xdr:sp macro="" textlink="">
      <xdr:nvSpPr>
        <xdr:cNvPr id="710" name="楕円 709"/>
        <xdr:cNvSpPr/>
      </xdr:nvSpPr>
      <xdr:spPr>
        <a:xfrm>
          <a:off x="13652500" y="169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76334</xdr:rowOff>
    </xdr:from>
    <xdr:ext cx="534377" cy="259045"/>
    <xdr:sp macro="" textlink="">
      <xdr:nvSpPr>
        <xdr:cNvPr id="711" name="テキスト ボックス 710"/>
        <xdr:cNvSpPr txBox="1"/>
      </xdr:nvSpPr>
      <xdr:spPr>
        <a:xfrm>
          <a:off x="13436111" y="170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153476</xdr:rowOff>
    </xdr:from>
    <xdr:to>
      <xdr:col>67</xdr:col>
      <xdr:colOff>101600</xdr:colOff>
      <xdr:row>99</xdr:row>
      <xdr:rowOff>83626</xdr:rowOff>
    </xdr:to>
    <xdr:sp macro="" textlink="">
      <xdr:nvSpPr>
        <xdr:cNvPr id="712" name="楕円 711"/>
        <xdr:cNvSpPr/>
      </xdr:nvSpPr>
      <xdr:spPr>
        <a:xfrm>
          <a:off x="12763500" y="169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74753</xdr:rowOff>
    </xdr:from>
    <xdr:ext cx="534377" cy="259045"/>
    <xdr:sp macro="" textlink="">
      <xdr:nvSpPr>
        <xdr:cNvPr id="713" name="テキスト ボックス 712"/>
        <xdr:cNvSpPr txBox="1"/>
      </xdr:nvSpPr>
      <xdr:spPr>
        <a:xfrm>
          <a:off x="12547111" y="170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7" name="直線コネクタ 736"/>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0"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1" name="直線コネクタ 740"/>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42240</xdr:rowOff>
    </xdr:from>
    <xdr:to>
      <xdr:col>116</xdr:col>
      <xdr:colOff>63500</xdr:colOff>
      <xdr:row>39</xdr:row>
      <xdr:rowOff>42316</xdr:rowOff>
    </xdr:to>
    <xdr:cxnSp macro="">
      <xdr:nvCxnSpPr>
        <xdr:cNvPr id="742" name="直線コネクタ 741"/>
        <xdr:cNvCxnSpPr/>
      </xdr:nvCxnSpPr>
      <xdr:spPr>
        <a:xfrm>
          <a:off x="21323300" y="672879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3"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4" name="フローチャート: 判断 743"/>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42240</xdr:rowOff>
    </xdr:from>
    <xdr:to>
      <xdr:col>111</xdr:col>
      <xdr:colOff>177800</xdr:colOff>
      <xdr:row>39</xdr:row>
      <xdr:rowOff>42278</xdr:rowOff>
    </xdr:to>
    <xdr:cxnSp macro="">
      <xdr:nvCxnSpPr>
        <xdr:cNvPr id="745" name="直線コネクタ 744"/>
        <xdr:cNvCxnSpPr/>
      </xdr:nvCxnSpPr>
      <xdr:spPr>
        <a:xfrm flipV="1">
          <a:off x="20434300" y="67287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6" name="フローチャート: 判断 745"/>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7" name="テキスト ボックス 746"/>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40945</xdr:rowOff>
    </xdr:from>
    <xdr:to>
      <xdr:col>107</xdr:col>
      <xdr:colOff>50800</xdr:colOff>
      <xdr:row>39</xdr:row>
      <xdr:rowOff>42278</xdr:rowOff>
    </xdr:to>
    <xdr:cxnSp macro="">
      <xdr:nvCxnSpPr>
        <xdr:cNvPr id="748" name="直線コネクタ 747"/>
        <xdr:cNvCxnSpPr/>
      </xdr:nvCxnSpPr>
      <xdr:spPr>
        <a:xfrm>
          <a:off x="19545300" y="672749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9" name="フローチャート: 判断 748"/>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0" name="テキスト ボックス 749"/>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40945</xdr:rowOff>
    </xdr:from>
    <xdr:to>
      <xdr:col>102</xdr:col>
      <xdr:colOff>114300</xdr:colOff>
      <xdr:row>39</xdr:row>
      <xdr:rowOff>43040</xdr:rowOff>
    </xdr:to>
    <xdr:cxnSp macro="">
      <xdr:nvCxnSpPr>
        <xdr:cNvPr id="751" name="直線コネクタ 750"/>
        <xdr:cNvCxnSpPr/>
      </xdr:nvCxnSpPr>
      <xdr:spPr>
        <a:xfrm flipV="1">
          <a:off x="18656300" y="672749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98730</xdr:rowOff>
    </xdr:from>
    <xdr:to>
      <xdr:col>102</xdr:col>
      <xdr:colOff>165100</xdr:colOff>
      <xdr:row>39</xdr:row>
      <xdr:rowOff>28880</xdr:rowOff>
    </xdr:to>
    <xdr:sp macro="" textlink="">
      <xdr:nvSpPr>
        <xdr:cNvPr id="752" name="フローチャート: 判断 751"/>
        <xdr:cNvSpPr/>
      </xdr:nvSpPr>
      <xdr:spPr>
        <a:xfrm>
          <a:off x="19494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45407</xdr:rowOff>
    </xdr:from>
    <xdr:ext cx="469744" cy="259045"/>
    <xdr:sp macro="" textlink="">
      <xdr:nvSpPr>
        <xdr:cNvPr id="753" name="テキスト ボックス 752"/>
        <xdr:cNvSpPr txBox="1"/>
      </xdr:nvSpPr>
      <xdr:spPr>
        <a:xfrm>
          <a:off x="19310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39408</xdr:rowOff>
    </xdr:from>
    <xdr:to>
      <xdr:col>98</xdr:col>
      <xdr:colOff>38100</xdr:colOff>
      <xdr:row>38</xdr:row>
      <xdr:rowOff>141008</xdr:rowOff>
    </xdr:to>
    <xdr:sp macro="" textlink="">
      <xdr:nvSpPr>
        <xdr:cNvPr id="754" name="フローチャート: 判断 753"/>
        <xdr:cNvSpPr/>
      </xdr:nvSpPr>
      <xdr:spPr>
        <a:xfrm>
          <a:off x="18605500" y="65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157535</xdr:rowOff>
    </xdr:from>
    <xdr:ext cx="469744" cy="259045"/>
    <xdr:sp macro="" textlink="">
      <xdr:nvSpPr>
        <xdr:cNvPr id="755" name="テキスト ボックス 754"/>
        <xdr:cNvSpPr txBox="1"/>
      </xdr:nvSpPr>
      <xdr:spPr>
        <a:xfrm>
          <a:off x="18421428" y="6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162966</xdr:rowOff>
    </xdr:from>
    <xdr:to>
      <xdr:col>116</xdr:col>
      <xdr:colOff>114300</xdr:colOff>
      <xdr:row>39</xdr:row>
      <xdr:rowOff>93116</xdr:rowOff>
    </xdr:to>
    <xdr:sp macro="" textlink="">
      <xdr:nvSpPr>
        <xdr:cNvPr id="761" name="楕円 760"/>
        <xdr:cNvSpPr/>
      </xdr:nvSpPr>
      <xdr:spPr>
        <a:xfrm>
          <a:off x="221107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77893</xdr:rowOff>
    </xdr:from>
    <xdr:ext cx="313932" cy="259045"/>
    <xdr:sp macro="" textlink="">
      <xdr:nvSpPr>
        <xdr:cNvPr id="762" name="投資及び出資金該当値テキスト"/>
        <xdr:cNvSpPr txBox="1"/>
      </xdr:nvSpPr>
      <xdr:spPr>
        <a:xfrm>
          <a:off x="22212300" y="6592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162890</xdr:rowOff>
    </xdr:from>
    <xdr:to>
      <xdr:col>112</xdr:col>
      <xdr:colOff>38100</xdr:colOff>
      <xdr:row>39</xdr:row>
      <xdr:rowOff>93040</xdr:rowOff>
    </xdr:to>
    <xdr:sp macro="" textlink="">
      <xdr:nvSpPr>
        <xdr:cNvPr id="763" name="楕円 762"/>
        <xdr:cNvSpPr/>
      </xdr:nvSpPr>
      <xdr:spPr>
        <a:xfrm>
          <a:off x="21272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84167</xdr:rowOff>
    </xdr:from>
    <xdr:ext cx="313932" cy="259045"/>
    <xdr:sp macro="" textlink="">
      <xdr:nvSpPr>
        <xdr:cNvPr id="764" name="テキスト ボックス 763"/>
        <xdr:cNvSpPr txBox="1"/>
      </xdr:nvSpPr>
      <xdr:spPr>
        <a:xfrm>
          <a:off x="21166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162928</xdr:rowOff>
    </xdr:from>
    <xdr:to>
      <xdr:col>107</xdr:col>
      <xdr:colOff>101600</xdr:colOff>
      <xdr:row>39</xdr:row>
      <xdr:rowOff>93078</xdr:rowOff>
    </xdr:to>
    <xdr:sp macro="" textlink="">
      <xdr:nvSpPr>
        <xdr:cNvPr id="765" name="楕円 764"/>
        <xdr:cNvSpPr/>
      </xdr:nvSpPr>
      <xdr:spPr>
        <a:xfrm>
          <a:off x="20383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84205</xdr:rowOff>
    </xdr:from>
    <xdr:ext cx="313932" cy="259045"/>
    <xdr:sp macro="" textlink="">
      <xdr:nvSpPr>
        <xdr:cNvPr id="766" name="テキスト ボックス 765"/>
        <xdr:cNvSpPr txBox="1"/>
      </xdr:nvSpPr>
      <xdr:spPr>
        <a:xfrm>
          <a:off x="20277333" y="677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161595</xdr:rowOff>
    </xdr:from>
    <xdr:to>
      <xdr:col>102</xdr:col>
      <xdr:colOff>165100</xdr:colOff>
      <xdr:row>39</xdr:row>
      <xdr:rowOff>91745</xdr:rowOff>
    </xdr:to>
    <xdr:sp macro="" textlink="">
      <xdr:nvSpPr>
        <xdr:cNvPr id="767" name="楕円 766"/>
        <xdr:cNvSpPr/>
      </xdr:nvSpPr>
      <xdr:spPr>
        <a:xfrm>
          <a:off x="19494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82872</xdr:rowOff>
    </xdr:from>
    <xdr:ext cx="313932" cy="259045"/>
    <xdr:sp macro="" textlink="">
      <xdr:nvSpPr>
        <xdr:cNvPr id="768" name="テキスト ボックス 767"/>
        <xdr:cNvSpPr txBox="1"/>
      </xdr:nvSpPr>
      <xdr:spPr>
        <a:xfrm>
          <a:off x="19388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163690</xdr:rowOff>
    </xdr:from>
    <xdr:to>
      <xdr:col>98</xdr:col>
      <xdr:colOff>38100</xdr:colOff>
      <xdr:row>39</xdr:row>
      <xdr:rowOff>93840</xdr:rowOff>
    </xdr:to>
    <xdr:sp macro="" textlink="">
      <xdr:nvSpPr>
        <xdr:cNvPr id="769" name="楕円 768"/>
        <xdr:cNvSpPr/>
      </xdr:nvSpPr>
      <xdr:spPr>
        <a:xfrm>
          <a:off x="18605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84967</xdr:rowOff>
    </xdr:from>
    <xdr:ext cx="313932" cy="259045"/>
    <xdr:sp macro="" textlink="">
      <xdr:nvSpPr>
        <xdr:cNvPr id="770" name="テキスト ボックス 769"/>
        <xdr:cNvSpPr txBox="1"/>
      </xdr:nvSpPr>
      <xdr:spPr>
        <a:xfrm>
          <a:off x="18499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6" name="直線コネクタ 795"/>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9"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0" name="直線コネクタ 799"/>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96217</xdr:rowOff>
    </xdr:from>
    <xdr:to>
      <xdr:col>116</xdr:col>
      <xdr:colOff>63500</xdr:colOff>
      <xdr:row>59</xdr:row>
      <xdr:rowOff>97736</xdr:rowOff>
    </xdr:to>
    <xdr:cxnSp macro="">
      <xdr:nvCxnSpPr>
        <xdr:cNvPr id="801" name="直線コネクタ 800"/>
        <xdr:cNvCxnSpPr/>
      </xdr:nvCxnSpPr>
      <xdr:spPr>
        <a:xfrm>
          <a:off x="21323300" y="10211767"/>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2"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3" name="フローチャート: 判断 802"/>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96005</xdr:rowOff>
    </xdr:from>
    <xdr:to>
      <xdr:col>111</xdr:col>
      <xdr:colOff>177800</xdr:colOff>
      <xdr:row>59</xdr:row>
      <xdr:rowOff>96217</xdr:rowOff>
    </xdr:to>
    <xdr:cxnSp macro="">
      <xdr:nvCxnSpPr>
        <xdr:cNvPr id="804" name="直線コネクタ 803"/>
        <xdr:cNvCxnSpPr/>
      </xdr:nvCxnSpPr>
      <xdr:spPr>
        <a:xfrm>
          <a:off x="20434300" y="10211555"/>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5" name="フローチャート: 判断 804"/>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6" name="テキスト ボックス 805"/>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95989</xdr:rowOff>
    </xdr:from>
    <xdr:to>
      <xdr:col>107</xdr:col>
      <xdr:colOff>50800</xdr:colOff>
      <xdr:row>59</xdr:row>
      <xdr:rowOff>96005</xdr:rowOff>
    </xdr:to>
    <xdr:cxnSp macro="">
      <xdr:nvCxnSpPr>
        <xdr:cNvPr id="807" name="直線コネクタ 806"/>
        <xdr:cNvCxnSpPr/>
      </xdr:nvCxnSpPr>
      <xdr:spPr>
        <a:xfrm>
          <a:off x="19545300" y="1021153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8" name="フローチャート: 判断 807"/>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09" name="テキスト ボックス 808"/>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95172</xdr:rowOff>
    </xdr:from>
    <xdr:to>
      <xdr:col>102</xdr:col>
      <xdr:colOff>114300</xdr:colOff>
      <xdr:row>59</xdr:row>
      <xdr:rowOff>95989</xdr:rowOff>
    </xdr:to>
    <xdr:cxnSp macro="">
      <xdr:nvCxnSpPr>
        <xdr:cNvPr id="810" name="直線コネクタ 809"/>
        <xdr:cNvCxnSpPr/>
      </xdr:nvCxnSpPr>
      <xdr:spPr>
        <a:xfrm>
          <a:off x="18656300" y="1021072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11" name="フローチャート: 判断 810"/>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62421</xdr:rowOff>
    </xdr:from>
    <xdr:ext cx="469744" cy="259045"/>
    <xdr:sp macro="" textlink="">
      <xdr:nvSpPr>
        <xdr:cNvPr id="812" name="テキスト ボックス 811"/>
        <xdr:cNvSpPr txBox="1"/>
      </xdr:nvSpPr>
      <xdr:spPr>
        <a:xfrm>
          <a:off x="19310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3" name="フローチャート: 判断 812"/>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94033</xdr:rowOff>
    </xdr:from>
    <xdr:ext cx="469744" cy="259045"/>
    <xdr:sp macro="" textlink="">
      <xdr:nvSpPr>
        <xdr:cNvPr id="814" name="テキスト ボックス 813"/>
        <xdr:cNvSpPr txBox="1"/>
      </xdr:nvSpPr>
      <xdr:spPr>
        <a:xfrm>
          <a:off x="18421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46936</xdr:rowOff>
    </xdr:from>
    <xdr:to>
      <xdr:col>116</xdr:col>
      <xdr:colOff>114300</xdr:colOff>
      <xdr:row>59</xdr:row>
      <xdr:rowOff>148536</xdr:rowOff>
    </xdr:to>
    <xdr:sp macro="" textlink="">
      <xdr:nvSpPr>
        <xdr:cNvPr id="820" name="楕円 819"/>
        <xdr:cNvSpPr/>
      </xdr:nvSpPr>
      <xdr:spPr>
        <a:xfrm>
          <a:off x="221107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133313</xdr:rowOff>
    </xdr:from>
    <xdr:ext cx="313932" cy="259045"/>
    <xdr:sp macro="" textlink="">
      <xdr:nvSpPr>
        <xdr:cNvPr id="821" name="貸付金該当値テキスト"/>
        <xdr:cNvSpPr txBox="1"/>
      </xdr:nvSpPr>
      <xdr:spPr>
        <a:xfrm>
          <a:off x="22212300" y="10077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45417</xdr:rowOff>
    </xdr:from>
    <xdr:to>
      <xdr:col>112</xdr:col>
      <xdr:colOff>38100</xdr:colOff>
      <xdr:row>59</xdr:row>
      <xdr:rowOff>147017</xdr:rowOff>
    </xdr:to>
    <xdr:sp macro="" textlink="">
      <xdr:nvSpPr>
        <xdr:cNvPr id="822" name="楕円 821"/>
        <xdr:cNvSpPr/>
      </xdr:nvSpPr>
      <xdr:spPr>
        <a:xfrm>
          <a:off x="21272500" y="101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138144</xdr:rowOff>
    </xdr:from>
    <xdr:ext cx="378565" cy="259045"/>
    <xdr:sp macro="" textlink="">
      <xdr:nvSpPr>
        <xdr:cNvPr id="823" name="テキスト ボックス 822"/>
        <xdr:cNvSpPr txBox="1"/>
      </xdr:nvSpPr>
      <xdr:spPr>
        <a:xfrm>
          <a:off x="21134017" y="1025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45205</xdr:rowOff>
    </xdr:from>
    <xdr:to>
      <xdr:col>107</xdr:col>
      <xdr:colOff>101600</xdr:colOff>
      <xdr:row>59</xdr:row>
      <xdr:rowOff>146805</xdr:rowOff>
    </xdr:to>
    <xdr:sp macro="" textlink="">
      <xdr:nvSpPr>
        <xdr:cNvPr id="824" name="楕円 823"/>
        <xdr:cNvSpPr/>
      </xdr:nvSpPr>
      <xdr:spPr>
        <a:xfrm>
          <a:off x="20383500" y="101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137932</xdr:rowOff>
    </xdr:from>
    <xdr:ext cx="378565" cy="259045"/>
    <xdr:sp macro="" textlink="">
      <xdr:nvSpPr>
        <xdr:cNvPr id="825" name="テキスト ボックス 824"/>
        <xdr:cNvSpPr txBox="1"/>
      </xdr:nvSpPr>
      <xdr:spPr>
        <a:xfrm>
          <a:off x="20245017" y="1025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45189</xdr:rowOff>
    </xdr:from>
    <xdr:to>
      <xdr:col>102</xdr:col>
      <xdr:colOff>165100</xdr:colOff>
      <xdr:row>59</xdr:row>
      <xdr:rowOff>146789</xdr:rowOff>
    </xdr:to>
    <xdr:sp macro="" textlink="">
      <xdr:nvSpPr>
        <xdr:cNvPr id="826" name="楕円 825"/>
        <xdr:cNvSpPr/>
      </xdr:nvSpPr>
      <xdr:spPr>
        <a:xfrm>
          <a:off x="19494500" y="101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137916</xdr:rowOff>
    </xdr:from>
    <xdr:ext cx="378565" cy="259045"/>
    <xdr:sp macro="" textlink="">
      <xdr:nvSpPr>
        <xdr:cNvPr id="827" name="テキスト ボックス 826"/>
        <xdr:cNvSpPr txBox="1"/>
      </xdr:nvSpPr>
      <xdr:spPr>
        <a:xfrm>
          <a:off x="19356017" y="1025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44372</xdr:rowOff>
    </xdr:from>
    <xdr:to>
      <xdr:col>98</xdr:col>
      <xdr:colOff>38100</xdr:colOff>
      <xdr:row>59</xdr:row>
      <xdr:rowOff>145972</xdr:rowOff>
    </xdr:to>
    <xdr:sp macro="" textlink="">
      <xdr:nvSpPr>
        <xdr:cNvPr id="828" name="楕円 827"/>
        <xdr:cNvSpPr/>
      </xdr:nvSpPr>
      <xdr:spPr>
        <a:xfrm>
          <a:off x="18605500" y="101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137099</xdr:rowOff>
    </xdr:from>
    <xdr:ext cx="378565" cy="259045"/>
    <xdr:sp macro="" textlink="">
      <xdr:nvSpPr>
        <xdr:cNvPr id="829" name="テキスト ボックス 828"/>
        <xdr:cNvSpPr txBox="1"/>
      </xdr:nvSpPr>
      <xdr:spPr>
        <a:xfrm>
          <a:off x="18467017" y="1025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4" name="直線コネクタ 853"/>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5"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6" name="直線コネクタ 855"/>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7"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8" name="直線コネクタ 857"/>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8420</xdr:rowOff>
    </xdr:from>
    <xdr:to>
      <xdr:col>116</xdr:col>
      <xdr:colOff>63500</xdr:colOff>
      <xdr:row>76</xdr:row>
      <xdr:rowOff>62281</xdr:rowOff>
    </xdr:to>
    <xdr:cxnSp macro="">
      <xdr:nvCxnSpPr>
        <xdr:cNvPr id="859" name="直線コネクタ 858"/>
        <xdr:cNvCxnSpPr/>
      </xdr:nvCxnSpPr>
      <xdr:spPr>
        <a:xfrm flipV="1">
          <a:off x="21323300" y="13038620"/>
          <a:ext cx="838200" cy="5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0"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1" name="フローチャート: 判断 860"/>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62281</xdr:rowOff>
    </xdr:from>
    <xdr:to>
      <xdr:col>111</xdr:col>
      <xdr:colOff>177800</xdr:colOff>
      <xdr:row>76</xdr:row>
      <xdr:rowOff>81001</xdr:rowOff>
    </xdr:to>
    <xdr:cxnSp macro="">
      <xdr:nvCxnSpPr>
        <xdr:cNvPr id="862" name="直線コネクタ 861"/>
        <xdr:cNvCxnSpPr/>
      </xdr:nvCxnSpPr>
      <xdr:spPr>
        <a:xfrm flipV="1">
          <a:off x="20434300" y="13092481"/>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3" name="フローチャート: 判断 862"/>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4" name="テキスト ボックス 863"/>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81001</xdr:rowOff>
    </xdr:from>
    <xdr:to>
      <xdr:col>107</xdr:col>
      <xdr:colOff>50800</xdr:colOff>
      <xdr:row>76</xdr:row>
      <xdr:rowOff>115557</xdr:rowOff>
    </xdr:to>
    <xdr:cxnSp macro="">
      <xdr:nvCxnSpPr>
        <xdr:cNvPr id="865" name="直線コネクタ 864"/>
        <xdr:cNvCxnSpPr/>
      </xdr:nvCxnSpPr>
      <xdr:spPr>
        <a:xfrm flipV="1">
          <a:off x="19545300" y="13111201"/>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6" name="フローチャート: 判断 865"/>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7" name="テキスト ボックス 866"/>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115557</xdr:rowOff>
    </xdr:from>
    <xdr:to>
      <xdr:col>102</xdr:col>
      <xdr:colOff>114300</xdr:colOff>
      <xdr:row>76</xdr:row>
      <xdr:rowOff>151003</xdr:rowOff>
    </xdr:to>
    <xdr:cxnSp macro="">
      <xdr:nvCxnSpPr>
        <xdr:cNvPr id="868" name="直線コネクタ 867"/>
        <xdr:cNvCxnSpPr/>
      </xdr:nvCxnSpPr>
      <xdr:spPr>
        <a:xfrm flipV="1">
          <a:off x="18656300" y="13145757"/>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69" name="フローチャート: 判断 868"/>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107078</xdr:rowOff>
    </xdr:from>
    <xdr:ext cx="534377" cy="259045"/>
    <xdr:sp macro="" textlink="">
      <xdr:nvSpPr>
        <xdr:cNvPr id="870" name="テキスト ボックス 869"/>
        <xdr:cNvSpPr txBox="1"/>
      </xdr:nvSpPr>
      <xdr:spPr>
        <a:xfrm>
          <a:off x="19278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71" name="フローチャート: 判断 870"/>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2" name="テキスト ボックス 871"/>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129070</xdr:rowOff>
    </xdr:from>
    <xdr:to>
      <xdr:col>116</xdr:col>
      <xdr:colOff>114300</xdr:colOff>
      <xdr:row>76</xdr:row>
      <xdr:rowOff>59221</xdr:rowOff>
    </xdr:to>
    <xdr:sp macro="" textlink="">
      <xdr:nvSpPr>
        <xdr:cNvPr id="878" name="楕円 877"/>
        <xdr:cNvSpPr/>
      </xdr:nvSpPr>
      <xdr:spPr>
        <a:xfrm>
          <a:off x="22110700" y="129878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107497</xdr:rowOff>
    </xdr:from>
    <xdr:ext cx="534377" cy="259045"/>
    <xdr:sp macro="" textlink="">
      <xdr:nvSpPr>
        <xdr:cNvPr id="879" name="繰出金該当値テキスト"/>
        <xdr:cNvSpPr txBox="1"/>
      </xdr:nvSpPr>
      <xdr:spPr>
        <a:xfrm>
          <a:off x="22212300" y="129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11481</xdr:rowOff>
    </xdr:from>
    <xdr:to>
      <xdr:col>112</xdr:col>
      <xdr:colOff>38100</xdr:colOff>
      <xdr:row>76</xdr:row>
      <xdr:rowOff>113081</xdr:rowOff>
    </xdr:to>
    <xdr:sp macro="" textlink="">
      <xdr:nvSpPr>
        <xdr:cNvPr id="880" name="楕円 879"/>
        <xdr:cNvSpPr/>
      </xdr:nvSpPr>
      <xdr:spPr>
        <a:xfrm>
          <a:off x="21272500" y="13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104208</xdr:rowOff>
    </xdr:from>
    <xdr:ext cx="534377" cy="259045"/>
    <xdr:sp macro="" textlink="">
      <xdr:nvSpPr>
        <xdr:cNvPr id="881" name="テキスト ボックス 880"/>
        <xdr:cNvSpPr txBox="1"/>
      </xdr:nvSpPr>
      <xdr:spPr>
        <a:xfrm>
          <a:off x="21056111" y="13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30201</xdr:rowOff>
    </xdr:from>
    <xdr:to>
      <xdr:col>107</xdr:col>
      <xdr:colOff>101600</xdr:colOff>
      <xdr:row>76</xdr:row>
      <xdr:rowOff>131801</xdr:rowOff>
    </xdr:to>
    <xdr:sp macro="" textlink="">
      <xdr:nvSpPr>
        <xdr:cNvPr id="882" name="楕円 881"/>
        <xdr:cNvSpPr/>
      </xdr:nvSpPr>
      <xdr:spPr>
        <a:xfrm>
          <a:off x="20383500" y="130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122928</xdr:rowOff>
    </xdr:from>
    <xdr:ext cx="534377" cy="259045"/>
    <xdr:sp macro="" textlink="">
      <xdr:nvSpPr>
        <xdr:cNvPr id="883" name="テキスト ボックス 882"/>
        <xdr:cNvSpPr txBox="1"/>
      </xdr:nvSpPr>
      <xdr:spPr>
        <a:xfrm>
          <a:off x="20167111" y="131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64757</xdr:rowOff>
    </xdr:from>
    <xdr:to>
      <xdr:col>102</xdr:col>
      <xdr:colOff>165100</xdr:colOff>
      <xdr:row>76</xdr:row>
      <xdr:rowOff>166357</xdr:rowOff>
    </xdr:to>
    <xdr:sp macro="" textlink="">
      <xdr:nvSpPr>
        <xdr:cNvPr id="884" name="楕円 883"/>
        <xdr:cNvSpPr/>
      </xdr:nvSpPr>
      <xdr:spPr>
        <a:xfrm>
          <a:off x="19494500" y="130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157484</xdr:rowOff>
    </xdr:from>
    <xdr:ext cx="534377" cy="259045"/>
    <xdr:sp macro="" textlink="">
      <xdr:nvSpPr>
        <xdr:cNvPr id="885" name="テキスト ボックス 884"/>
        <xdr:cNvSpPr txBox="1"/>
      </xdr:nvSpPr>
      <xdr:spPr>
        <a:xfrm>
          <a:off x="19278111" y="131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100203</xdr:rowOff>
    </xdr:from>
    <xdr:to>
      <xdr:col>98</xdr:col>
      <xdr:colOff>38100</xdr:colOff>
      <xdr:row>77</xdr:row>
      <xdr:rowOff>30353</xdr:rowOff>
    </xdr:to>
    <xdr:sp macro="" textlink="">
      <xdr:nvSpPr>
        <xdr:cNvPr id="886" name="楕円 885"/>
        <xdr:cNvSpPr/>
      </xdr:nvSpPr>
      <xdr:spPr>
        <a:xfrm>
          <a:off x="18605500" y="131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21480</xdr:rowOff>
    </xdr:from>
    <xdr:ext cx="534377" cy="259045"/>
    <xdr:sp macro="" textlink="">
      <xdr:nvSpPr>
        <xdr:cNvPr id="887" name="テキスト ボックス 886"/>
        <xdr:cNvSpPr txBox="1"/>
      </xdr:nvSpPr>
      <xdr:spPr>
        <a:xfrm>
          <a:off x="18389111" y="132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人件費は定員適正化、アウトソーシングにより、住民千人当たり職員数は類似団体と比較して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人下回り、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65,455</a:t>
          </a:r>
          <a:r>
            <a:rPr kumimoji="1" lang="ja-JP" altLang="en-US" sz="1300">
              <a:latin typeface="ＭＳ Ｐゴシック" panose="020B0600070205080204" pitchFamily="50" charset="-128"/>
              <a:ea typeface="ＭＳ Ｐゴシック" panose="020B0600070205080204" pitchFamily="50" charset="-128"/>
            </a:rPr>
            <a:t>円下回った。物件費は、物価高騰の影響や業務のアウトソーシングにより委託料が増えたが、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143,688</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28,729</a:t>
          </a:r>
          <a:r>
            <a:rPr kumimoji="1" lang="ja-JP" altLang="en-US" sz="1300">
              <a:latin typeface="ＭＳ Ｐゴシック" panose="020B0600070205080204" pitchFamily="50" charset="-128"/>
              <a:ea typeface="ＭＳ Ｐゴシック" panose="020B0600070205080204" pitchFamily="50" charset="-128"/>
            </a:rPr>
            <a:t>円下回った。維持補修費は積雪量に係る除雪経費を主な要因として減ったものの、類似団体を</a:t>
          </a:r>
          <a:r>
            <a:rPr kumimoji="1" lang="en-US" altLang="ja-JP" sz="1300">
              <a:latin typeface="ＭＳ Ｐゴシック" panose="020B0600070205080204" pitchFamily="50" charset="-128"/>
              <a:ea typeface="ＭＳ Ｐゴシック" panose="020B0600070205080204" pitchFamily="50" charset="-128"/>
            </a:rPr>
            <a:t>1,914</a:t>
          </a:r>
          <a:r>
            <a:rPr kumimoji="1" lang="ja-JP" altLang="en-US" sz="1300">
              <a:latin typeface="ＭＳ Ｐゴシック" panose="020B0600070205080204" pitchFamily="50" charset="-128"/>
              <a:ea typeface="ＭＳ Ｐゴシック" panose="020B0600070205080204" pitchFamily="50" charset="-128"/>
            </a:rPr>
            <a:t>円上回った。扶助費は、コロナ対策等の給付金により高い水準で推移しているものの、前年度を</a:t>
          </a:r>
          <a:r>
            <a:rPr kumimoji="1" lang="en-US" altLang="ja-JP" sz="1300">
              <a:latin typeface="ＭＳ Ｐゴシック" panose="020B0600070205080204" pitchFamily="50" charset="-128"/>
              <a:ea typeface="ＭＳ Ｐゴシック" panose="020B0600070205080204" pitchFamily="50" charset="-128"/>
            </a:rPr>
            <a:t>9,853</a:t>
          </a:r>
          <a:r>
            <a:rPr kumimoji="1" lang="ja-JP" altLang="en-US" sz="1300">
              <a:latin typeface="ＭＳ Ｐゴシック" panose="020B0600070205080204" pitchFamily="50" charset="-128"/>
              <a:ea typeface="ＭＳ Ｐゴシック" panose="020B0600070205080204" pitchFamily="50" charset="-128"/>
            </a:rPr>
            <a:t>円下回っている。補助費等は統合消防署整備事業の負担金が減少したことで前年度比</a:t>
          </a:r>
          <a:r>
            <a:rPr kumimoji="1" lang="en-US" altLang="ja-JP" sz="1300">
              <a:latin typeface="ＭＳ Ｐゴシック" panose="020B0600070205080204" pitchFamily="50" charset="-128"/>
              <a:ea typeface="ＭＳ Ｐゴシック" panose="020B0600070205080204" pitchFamily="50" charset="-128"/>
            </a:rPr>
            <a:t>44,641</a:t>
          </a:r>
          <a:r>
            <a:rPr kumimoji="1" lang="ja-JP" altLang="en-US" sz="1300">
              <a:latin typeface="ＭＳ Ｐゴシック" panose="020B0600070205080204" pitchFamily="50" charset="-128"/>
              <a:ea typeface="ＭＳ Ｐゴシック" panose="020B0600070205080204" pitchFamily="50" charset="-128"/>
            </a:rPr>
            <a:t>円減となり、類似団体平均を</a:t>
          </a:r>
          <a:r>
            <a:rPr kumimoji="1" lang="en-US" altLang="ja-JP" sz="1300">
              <a:latin typeface="ＭＳ Ｐゴシック" panose="020B0600070205080204" pitchFamily="50" charset="-128"/>
              <a:ea typeface="ＭＳ Ｐゴシック" panose="020B0600070205080204" pitchFamily="50" charset="-128"/>
            </a:rPr>
            <a:t>43,593</a:t>
          </a:r>
          <a:r>
            <a:rPr kumimoji="1" lang="ja-JP" altLang="en-US" sz="1300">
              <a:latin typeface="ＭＳ Ｐゴシック" panose="020B0600070205080204" pitchFamily="50" charset="-128"/>
              <a:ea typeface="ＭＳ Ｐゴシック" panose="020B0600070205080204" pitchFamily="50" charset="-128"/>
            </a:rPr>
            <a:t>円下回っている。普通建設事業費（新規整備）は、大型の施設整備事業が続いているものの、統合小中学校の建設事業完了を主な要因として前年度比で</a:t>
          </a:r>
          <a:r>
            <a:rPr kumimoji="1" lang="en-US" altLang="ja-JP" sz="1300">
              <a:latin typeface="ＭＳ Ｐゴシック" panose="020B0600070205080204" pitchFamily="50" charset="-128"/>
              <a:ea typeface="ＭＳ Ｐゴシック" panose="020B0600070205080204" pitchFamily="50" charset="-128"/>
            </a:rPr>
            <a:t>123,732</a:t>
          </a:r>
          <a:r>
            <a:rPr kumimoji="1" lang="ja-JP" altLang="en-US" sz="1300">
              <a:latin typeface="ＭＳ Ｐゴシック" panose="020B0600070205080204" pitchFamily="50" charset="-128"/>
              <a:ea typeface="ＭＳ Ｐゴシック" panose="020B0600070205080204" pitchFamily="50" charset="-128"/>
            </a:rPr>
            <a:t>円の減、公債費は交付税算入されるものが約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割で類似団体を</a:t>
          </a:r>
          <a:r>
            <a:rPr kumimoji="1" lang="en-US" altLang="ja-JP" sz="1300">
              <a:latin typeface="ＭＳ Ｐゴシック" panose="020B0600070205080204" pitchFamily="50" charset="-128"/>
              <a:ea typeface="ＭＳ Ｐゴシック" panose="020B0600070205080204" pitchFamily="50" charset="-128"/>
            </a:rPr>
            <a:t>7,695</a:t>
          </a:r>
          <a:r>
            <a:rPr kumimoji="1" lang="ja-JP" altLang="en-US" sz="1300">
              <a:latin typeface="ＭＳ Ｐゴシック" panose="020B0600070205080204" pitchFamily="50" charset="-128"/>
              <a:ea typeface="ＭＳ Ｐゴシック" panose="020B0600070205080204" pitchFamily="50" charset="-128"/>
            </a:rPr>
            <a:t>円下回る結果となっているが、大型投資事業実施に伴う元金償還で</a:t>
          </a:r>
          <a:r>
            <a:rPr kumimoji="1" lang="en-US" altLang="ja-JP" sz="1300">
              <a:latin typeface="ＭＳ Ｐゴシック" panose="020B0600070205080204" pitchFamily="50" charset="-128"/>
              <a:ea typeface="ＭＳ Ｐゴシック" panose="020B0600070205080204" pitchFamily="50" charset="-128"/>
            </a:rPr>
            <a:t>R7</a:t>
          </a:r>
          <a:r>
            <a:rPr kumimoji="1" lang="ja-JP" altLang="en-US" sz="1300">
              <a:latin typeface="ＭＳ Ｐゴシック" panose="020B0600070205080204" pitchFamily="50" charset="-128"/>
              <a:ea typeface="ＭＳ Ｐゴシック" panose="020B0600070205080204" pitchFamily="50" charset="-128"/>
            </a:rPr>
            <a:t>年度まで増加傾向が見込まれる。積立金は、前年度比</a:t>
          </a:r>
          <a:r>
            <a:rPr kumimoji="1" lang="en-US" altLang="ja-JP" sz="1300">
              <a:latin typeface="ＭＳ Ｐゴシック" panose="020B0600070205080204" pitchFamily="50" charset="-128"/>
              <a:ea typeface="ＭＳ Ｐゴシック" panose="020B0600070205080204" pitchFamily="50" charset="-128"/>
            </a:rPr>
            <a:t>15,306</a:t>
          </a:r>
          <a:r>
            <a:rPr kumimoji="1" lang="ja-JP" altLang="en-US" sz="1300">
              <a:latin typeface="ＭＳ Ｐゴシック" panose="020B0600070205080204" pitchFamily="50" charset="-128"/>
              <a:ea typeface="ＭＳ Ｐゴシック" panose="020B0600070205080204" pitchFamily="50" charset="-128"/>
            </a:rPr>
            <a:t>円減で類似団体を</a:t>
          </a:r>
          <a:r>
            <a:rPr kumimoji="1" lang="en-US" altLang="ja-JP" sz="1300">
              <a:latin typeface="ＭＳ Ｐゴシック" panose="020B0600070205080204" pitchFamily="50" charset="-128"/>
              <a:ea typeface="ＭＳ Ｐゴシック" panose="020B0600070205080204" pitchFamily="50" charset="-128"/>
            </a:rPr>
            <a:t>18,309</a:t>
          </a:r>
          <a:r>
            <a:rPr kumimoji="1" lang="ja-JP" altLang="en-US" sz="1300">
              <a:latin typeface="ＭＳ Ｐゴシック" panose="020B0600070205080204" pitchFamily="50" charset="-128"/>
              <a:ea typeface="ＭＳ Ｐゴシック" panose="020B0600070205080204" pitchFamily="50" charset="-128"/>
            </a:rPr>
            <a:t>円上回っており、財政調整基金残高は</a:t>
          </a:r>
          <a:r>
            <a:rPr kumimoji="1" lang="en-US" altLang="ja-JP" sz="1300">
              <a:latin typeface="ＭＳ Ｐゴシック" panose="020B0600070205080204" pitchFamily="50" charset="-128"/>
              <a:ea typeface="ＭＳ Ｐゴシック" panose="020B0600070205080204" pitchFamily="50" charset="-128"/>
            </a:rPr>
            <a:t>2,543</a:t>
          </a:r>
          <a:r>
            <a:rPr kumimoji="1" lang="ja-JP" altLang="en-US" sz="1300">
              <a:latin typeface="ＭＳ Ｐゴシック" panose="020B0600070205080204" pitchFamily="50" charset="-128"/>
              <a:ea typeface="ＭＳ Ｐゴシック" panose="020B0600070205080204" pitchFamily="50" charset="-128"/>
            </a:rPr>
            <a:t>百万円と前年度比</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百万円増となっている。繰出金は、類似団体を</a:t>
          </a:r>
          <a:r>
            <a:rPr kumimoji="1" lang="en-US" altLang="ja-JP" sz="1300">
              <a:latin typeface="ＭＳ Ｐゴシック" panose="020B0600070205080204" pitchFamily="50" charset="-128"/>
              <a:ea typeface="ＭＳ Ｐゴシック" panose="020B0600070205080204" pitchFamily="50" charset="-128"/>
            </a:rPr>
            <a:t>9,789</a:t>
          </a:r>
          <a:r>
            <a:rPr kumimoji="1" lang="ja-JP" altLang="en-US" sz="1300">
              <a:latin typeface="ＭＳ Ｐゴシック" panose="020B0600070205080204" pitchFamily="50" charset="-128"/>
              <a:ea typeface="ＭＳ Ｐゴシック" panose="020B0600070205080204" pitchFamily="50" charset="-128"/>
            </a:rPr>
            <a:t>円下回っており、今後も法定外繰出金の抑制に努める。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9,937
216.34
9,989,808
9,662,663
245,647
4,847,078
13,929,768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13335</xdr:rowOff>
    </xdr:from>
    <xdr:to>
      <xdr:col>24</xdr:col>
      <xdr:colOff>63500</xdr:colOff>
      <xdr:row>38</xdr:row>
      <xdr:rowOff>73406</xdr:rowOff>
    </xdr:to>
    <xdr:cxnSp macro="">
      <xdr:nvCxnSpPr>
        <xdr:cNvPr id="61" name="直線コネクタ 60"/>
        <xdr:cNvCxnSpPr/>
      </xdr:nvCxnSpPr>
      <xdr:spPr>
        <a:xfrm flipV="1">
          <a:off x="3797300" y="6528435"/>
          <a:ext cx="8382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73406</xdr:rowOff>
    </xdr:to>
    <xdr:cxnSp macro="">
      <xdr:nvCxnSpPr>
        <xdr:cNvPr id="64" name="直線コネクタ 63"/>
        <xdr:cNvCxnSpPr/>
      </xdr:nvCxnSpPr>
      <xdr:spPr>
        <a:xfrm>
          <a:off x="2908300" y="6560820"/>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45720</xdr:rowOff>
    </xdr:from>
    <xdr:to>
      <xdr:col>15</xdr:col>
      <xdr:colOff>50800</xdr:colOff>
      <xdr:row>38</xdr:row>
      <xdr:rowOff>52705</xdr:rowOff>
    </xdr:to>
    <xdr:cxnSp macro="">
      <xdr:nvCxnSpPr>
        <xdr:cNvPr id="67" name="直線コネクタ 66"/>
        <xdr:cNvCxnSpPr/>
      </xdr:nvCxnSpPr>
      <xdr:spPr>
        <a:xfrm flipV="1">
          <a:off x="2019300" y="6560820"/>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1270</xdr:rowOff>
    </xdr:from>
    <xdr:to>
      <xdr:col>10</xdr:col>
      <xdr:colOff>114300</xdr:colOff>
      <xdr:row>38</xdr:row>
      <xdr:rowOff>52705</xdr:rowOff>
    </xdr:to>
    <xdr:cxnSp macro="">
      <xdr:nvCxnSpPr>
        <xdr:cNvPr id="70" name="直線コネクタ 69"/>
        <xdr:cNvCxnSpPr/>
      </xdr:nvCxnSpPr>
      <xdr:spPr>
        <a:xfrm>
          <a:off x="1130300" y="6516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111015</xdr:rowOff>
    </xdr:from>
    <xdr:ext cx="469744" cy="259045"/>
    <xdr:sp macro="" textlink="">
      <xdr:nvSpPr>
        <xdr:cNvPr id="72" name="テキスト ボックス 71"/>
        <xdr:cNvSpPr txBox="1"/>
      </xdr:nvSpPr>
      <xdr:spPr>
        <a:xfrm>
          <a:off x="1784428"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91838</xdr:rowOff>
    </xdr:from>
    <xdr:ext cx="469744" cy="259045"/>
    <xdr:sp macro="" textlink="">
      <xdr:nvSpPr>
        <xdr:cNvPr id="74" name="テキスト ボックス 73"/>
        <xdr:cNvSpPr txBox="1"/>
      </xdr:nvSpPr>
      <xdr:spPr>
        <a:xfrm>
          <a:off x="895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80" name="楕円 79"/>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48912</xdr:rowOff>
    </xdr:from>
    <xdr:ext cx="469744" cy="259045"/>
    <xdr:sp macro="" textlink="">
      <xdr:nvSpPr>
        <xdr:cNvPr id="81" name="議会費該当値テキスト"/>
        <xdr:cNvSpPr txBox="1"/>
      </xdr:nvSpPr>
      <xdr:spPr>
        <a:xfrm>
          <a:off x="4686300" y="63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22606</xdr:rowOff>
    </xdr:from>
    <xdr:to>
      <xdr:col>20</xdr:col>
      <xdr:colOff>38100</xdr:colOff>
      <xdr:row>38</xdr:row>
      <xdr:rowOff>124206</xdr:rowOff>
    </xdr:to>
    <xdr:sp macro="" textlink="">
      <xdr:nvSpPr>
        <xdr:cNvPr id="82" name="楕円 81"/>
        <xdr:cNvSpPr/>
      </xdr:nvSpPr>
      <xdr:spPr>
        <a:xfrm>
          <a:off x="3746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115333</xdr:rowOff>
    </xdr:from>
    <xdr:ext cx="469744" cy="259045"/>
    <xdr:sp macro="" textlink="">
      <xdr:nvSpPr>
        <xdr:cNvPr id="83" name="テキスト ボックス 82"/>
        <xdr:cNvSpPr txBox="1"/>
      </xdr:nvSpPr>
      <xdr:spPr>
        <a:xfrm>
          <a:off x="3562428"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166370</xdr:rowOff>
    </xdr:from>
    <xdr:to>
      <xdr:col>15</xdr:col>
      <xdr:colOff>101600</xdr:colOff>
      <xdr:row>38</xdr:row>
      <xdr:rowOff>96520</xdr:rowOff>
    </xdr:to>
    <xdr:sp macro="" textlink="">
      <xdr:nvSpPr>
        <xdr:cNvPr id="84" name="楕円 83"/>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87647</xdr:rowOff>
    </xdr:from>
    <xdr:ext cx="469744" cy="259045"/>
    <xdr:sp macro="" textlink="">
      <xdr:nvSpPr>
        <xdr:cNvPr id="85" name="テキスト ボックス 84"/>
        <xdr:cNvSpPr txBox="1"/>
      </xdr:nvSpPr>
      <xdr:spPr>
        <a:xfrm>
          <a:off x="2673428"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1905</xdr:rowOff>
    </xdr:from>
    <xdr:to>
      <xdr:col>10</xdr:col>
      <xdr:colOff>165100</xdr:colOff>
      <xdr:row>38</xdr:row>
      <xdr:rowOff>103505</xdr:rowOff>
    </xdr:to>
    <xdr:sp macro="" textlink="">
      <xdr:nvSpPr>
        <xdr:cNvPr id="86" name="楕円 85"/>
        <xdr:cNvSpPr/>
      </xdr:nvSpPr>
      <xdr:spPr>
        <a:xfrm>
          <a:off x="1968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94632</xdr:rowOff>
    </xdr:from>
    <xdr:ext cx="469744" cy="259045"/>
    <xdr:sp macro="" textlink="">
      <xdr:nvSpPr>
        <xdr:cNvPr id="87" name="テキスト ボックス 86"/>
        <xdr:cNvSpPr txBox="1"/>
      </xdr:nvSpPr>
      <xdr:spPr>
        <a:xfrm>
          <a:off x="1784428" y="66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121920</xdr:rowOff>
    </xdr:from>
    <xdr:to>
      <xdr:col>6</xdr:col>
      <xdr:colOff>38100</xdr:colOff>
      <xdr:row>38</xdr:row>
      <xdr:rowOff>52070</xdr:rowOff>
    </xdr:to>
    <xdr:sp macro="" textlink="">
      <xdr:nvSpPr>
        <xdr:cNvPr id="88" name="楕円 87"/>
        <xdr:cNvSpPr/>
      </xdr:nvSpPr>
      <xdr:spPr>
        <a:xfrm>
          <a:off x="1079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68597</xdr:rowOff>
    </xdr:from>
    <xdr:ext cx="469744" cy="259045"/>
    <xdr:sp macro="" textlink="">
      <xdr:nvSpPr>
        <xdr:cNvPr id="89" name="テキスト ボックス 88"/>
        <xdr:cNvSpPr txBox="1"/>
      </xdr:nvSpPr>
      <xdr:spPr>
        <a:xfrm>
          <a:off x="895428" y="62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112564</xdr:rowOff>
    </xdr:from>
    <xdr:to>
      <xdr:col>24</xdr:col>
      <xdr:colOff>63500</xdr:colOff>
      <xdr:row>57</xdr:row>
      <xdr:rowOff>127846</xdr:rowOff>
    </xdr:to>
    <xdr:cxnSp macro="">
      <xdr:nvCxnSpPr>
        <xdr:cNvPr id="120" name="直線コネクタ 119"/>
        <xdr:cNvCxnSpPr/>
      </xdr:nvCxnSpPr>
      <xdr:spPr>
        <a:xfrm flipV="1">
          <a:off x="3797300" y="9885214"/>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25608</xdr:rowOff>
    </xdr:from>
    <xdr:to>
      <xdr:col>19</xdr:col>
      <xdr:colOff>177800</xdr:colOff>
      <xdr:row>57</xdr:row>
      <xdr:rowOff>127846</xdr:rowOff>
    </xdr:to>
    <xdr:cxnSp macro="">
      <xdr:nvCxnSpPr>
        <xdr:cNvPr id="123" name="直線コネクタ 122"/>
        <xdr:cNvCxnSpPr/>
      </xdr:nvCxnSpPr>
      <xdr:spPr>
        <a:xfrm>
          <a:off x="2908300" y="9798258"/>
          <a:ext cx="889000" cy="10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25608</xdr:rowOff>
    </xdr:from>
    <xdr:to>
      <xdr:col>15</xdr:col>
      <xdr:colOff>50800</xdr:colOff>
      <xdr:row>58</xdr:row>
      <xdr:rowOff>106369</xdr:rowOff>
    </xdr:to>
    <xdr:cxnSp macro="">
      <xdr:nvCxnSpPr>
        <xdr:cNvPr id="126" name="直線コネクタ 125"/>
        <xdr:cNvCxnSpPr/>
      </xdr:nvCxnSpPr>
      <xdr:spPr>
        <a:xfrm flipV="1">
          <a:off x="2019300" y="9798258"/>
          <a:ext cx="889000" cy="25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106369</xdr:rowOff>
    </xdr:from>
    <xdr:to>
      <xdr:col>10</xdr:col>
      <xdr:colOff>114300</xdr:colOff>
      <xdr:row>58</xdr:row>
      <xdr:rowOff>109369</xdr:rowOff>
    </xdr:to>
    <xdr:cxnSp macro="">
      <xdr:nvCxnSpPr>
        <xdr:cNvPr id="129" name="直線コネクタ 128"/>
        <xdr:cNvCxnSpPr/>
      </xdr:nvCxnSpPr>
      <xdr:spPr>
        <a:xfrm flipV="1">
          <a:off x="1130300" y="10050469"/>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168917</xdr:rowOff>
    </xdr:from>
    <xdr:to>
      <xdr:col>10</xdr:col>
      <xdr:colOff>165100</xdr:colOff>
      <xdr:row>58</xdr:row>
      <xdr:rowOff>99067</xdr:rowOff>
    </xdr:to>
    <xdr:sp macro="" textlink="">
      <xdr:nvSpPr>
        <xdr:cNvPr id="130" name="フローチャート: 判断 129"/>
        <xdr:cNvSpPr/>
      </xdr:nvSpPr>
      <xdr:spPr>
        <a:xfrm>
          <a:off x="1968500" y="99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115594</xdr:rowOff>
    </xdr:from>
    <xdr:ext cx="599010" cy="259045"/>
    <xdr:sp macro="" textlink="">
      <xdr:nvSpPr>
        <xdr:cNvPr id="131" name="テキスト ボックス 130"/>
        <xdr:cNvSpPr txBox="1"/>
      </xdr:nvSpPr>
      <xdr:spPr>
        <a:xfrm>
          <a:off x="1719795" y="97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32" name="フローチャート: 判断 131"/>
        <xdr:cNvSpPr/>
      </xdr:nvSpPr>
      <xdr:spPr>
        <a:xfrm>
          <a:off x="1079500" y="99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95052</xdr:rowOff>
    </xdr:from>
    <xdr:ext cx="599010" cy="259045"/>
    <xdr:sp macro="" textlink="">
      <xdr:nvSpPr>
        <xdr:cNvPr id="133" name="テキスト ボックス 132"/>
        <xdr:cNvSpPr txBox="1"/>
      </xdr:nvSpPr>
      <xdr:spPr>
        <a:xfrm>
          <a:off x="830795" y="969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61764</xdr:rowOff>
    </xdr:from>
    <xdr:to>
      <xdr:col>24</xdr:col>
      <xdr:colOff>114300</xdr:colOff>
      <xdr:row>57</xdr:row>
      <xdr:rowOff>163364</xdr:rowOff>
    </xdr:to>
    <xdr:sp macro="" textlink="">
      <xdr:nvSpPr>
        <xdr:cNvPr id="139" name="楕円 138"/>
        <xdr:cNvSpPr/>
      </xdr:nvSpPr>
      <xdr:spPr>
        <a:xfrm>
          <a:off x="4584700" y="98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40191</xdr:rowOff>
    </xdr:from>
    <xdr:ext cx="599010" cy="259045"/>
    <xdr:sp macro="" textlink="">
      <xdr:nvSpPr>
        <xdr:cNvPr id="140" name="総務費該当値テキスト"/>
        <xdr:cNvSpPr txBox="1"/>
      </xdr:nvSpPr>
      <xdr:spPr>
        <a:xfrm>
          <a:off x="4686300" y="98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77046</xdr:rowOff>
    </xdr:from>
    <xdr:to>
      <xdr:col>20</xdr:col>
      <xdr:colOff>38100</xdr:colOff>
      <xdr:row>58</xdr:row>
      <xdr:rowOff>7196</xdr:rowOff>
    </xdr:to>
    <xdr:sp macro="" textlink="">
      <xdr:nvSpPr>
        <xdr:cNvPr id="141" name="楕円 140"/>
        <xdr:cNvSpPr/>
      </xdr:nvSpPr>
      <xdr:spPr>
        <a:xfrm>
          <a:off x="3746500" y="98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169773</xdr:rowOff>
    </xdr:from>
    <xdr:ext cx="599010" cy="259045"/>
    <xdr:sp macro="" textlink="">
      <xdr:nvSpPr>
        <xdr:cNvPr id="142" name="テキスト ボックス 141"/>
        <xdr:cNvSpPr txBox="1"/>
      </xdr:nvSpPr>
      <xdr:spPr>
        <a:xfrm>
          <a:off x="3497795" y="994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146258</xdr:rowOff>
    </xdr:from>
    <xdr:to>
      <xdr:col>15</xdr:col>
      <xdr:colOff>101600</xdr:colOff>
      <xdr:row>57</xdr:row>
      <xdr:rowOff>76408</xdr:rowOff>
    </xdr:to>
    <xdr:sp macro="" textlink="">
      <xdr:nvSpPr>
        <xdr:cNvPr id="143" name="楕円 142"/>
        <xdr:cNvSpPr/>
      </xdr:nvSpPr>
      <xdr:spPr>
        <a:xfrm>
          <a:off x="2857500" y="97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67535</xdr:rowOff>
    </xdr:from>
    <xdr:ext cx="599010" cy="259045"/>
    <xdr:sp macro="" textlink="">
      <xdr:nvSpPr>
        <xdr:cNvPr id="144" name="テキスト ボックス 143"/>
        <xdr:cNvSpPr txBox="1"/>
      </xdr:nvSpPr>
      <xdr:spPr>
        <a:xfrm>
          <a:off x="2608795" y="98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55569</xdr:rowOff>
    </xdr:from>
    <xdr:to>
      <xdr:col>10</xdr:col>
      <xdr:colOff>165100</xdr:colOff>
      <xdr:row>58</xdr:row>
      <xdr:rowOff>157169</xdr:rowOff>
    </xdr:to>
    <xdr:sp macro="" textlink="">
      <xdr:nvSpPr>
        <xdr:cNvPr id="145" name="楕円 144"/>
        <xdr:cNvSpPr/>
      </xdr:nvSpPr>
      <xdr:spPr>
        <a:xfrm>
          <a:off x="1968500" y="99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148296</xdr:rowOff>
    </xdr:from>
    <xdr:ext cx="599010" cy="259045"/>
    <xdr:sp macro="" textlink="">
      <xdr:nvSpPr>
        <xdr:cNvPr id="146" name="テキスト ボックス 145"/>
        <xdr:cNvSpPr txBox="1"/>
      </xdr:nvSpPr>
      <xdr:spPr>
        <a:xfrm>
          <a:off x="1719795" y="100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58569</xdr:rowOff>
    </xdr:from>
    <xdr:to>
      <xdr:col>6</xdr:col>
      <xdr:colOff>38100</xdr:colOff>
      <xdr:row>58</xdr:row>
      <xdr:rowOff>160169</xdr:rowOff>
    </xdr:to>
    <xdr:sp macro="" textlink="">
      <xdr:nvSpPr>
        <xdr:cNvPr id="147" name="楕円 146"/>
        <xdr:cNvSpPr/>
      </xdr:nvSpPr>
      <xdr:spPr>
        <a:xfrm>
          <a:off x="1079500" y="100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151296</xdr:rowOff>
    </xdr:from>
    <xdr:ext cx="534377" cy="259045"/>
    <xdr:sp macro="" textlink="">
      <xdr:nvSpPr>
        <xdr:cNvPr id="148" name="テキスト ボックス 147"/>
        <xdr:cNvSpPr txBox="1"/>
      </xdr:nvSpPr>
      <xdr:spPr>
        <a:xfrm>
          <a:off x="863111" y="100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145863</xdr:rowOff>
    </xdr:from>
    <xdr:to>
      <xdr:col>24</xdr:col>
      <xdr:colOff>63500</xdr:colOff>
      <xdr:row>75</xdr:row>
      <xdr:rowOff>111646</xdr:rowOff>
    </xdr:to>
    <xdr:cxnSp macro="">
      <xdr:nvCxnSpPr>
        <xdr:cNvPr id="176" name="直線コネクタ 175"/>
        <xdr:cNvCxnSpPr/>
      </xdr:nvCxnSpPr>
      <xdr:spPr>
        <a:xfrm flipV="1">
          <a:off x="3797300" y="12661713"/>
          <a:ext cx="838200" cy="30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111646</xdr:rowOff>
    </xdr:from>
    <xdr:to>
      <xdr:col>19</xdr:col>
      <xdr:colOff>177800</xdr:colOff>
      <xdr:row>77</xdr:row>
      <xdr:rowOff>12867</xdr:rowOff>
    </xdr:to>
    <xdr:cxnSp macro="">
      <xdr:nvCxnSpPr>
        <xdr:cNvPr id="179" name="直線コネクタ 178"/>
        <xdr:cNvCxnSpPr/>
      </xdr:nvCxnSpPr>
      <xdr:spPr>
        <a:xfrm flipV="1">
          <a:off x="2908300" y="12970396"/>
          <a:ext cx="889000" cy="2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12867</xdr:rowOff>
    </xdr:from>
    <xdr:to>
      <xdr:col>15</xdr:col>
      <xdr:colOff>50800</xdr:colOff>
      <xdr:row>77</xdr:row>
      <xdr:rowOff>59398</xdr:rowOff>
    </xdr:to>
    <xdr:cxnSp macro="">
      <xdr:nvCxnSpPr>
        <xdr:cNvPr id="182" name="直線コネクタ 181"/>
        <xdr:cNvCxnSpPr/>
      </xdr:nvCxnSpPr>
      <xdr:spPr>
        <a:xfrm flipV="1">
          <a:off x="2019300" y="13214517"/>
          <a:ext cx="889000" cy="4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59398</xdr:rowOff>
    </xdr:from>
    <xdr:to>
      <xdr:col>10</xdr:col>
      <xdr:colOff>114300</xdr:colOff>
      <xdr:row>77</xdr:row>
      <xdr:rowOff>96523</xdr:rowOff>
    </xdr:to>
    <xdr:cxnSp macro="">
      <xdr:nvCxnSpPr>
        <xdr:cNvPr id="185" name="直線コネクタ 184"/>
        <xdr:cNvCxnSpPr/>
      </xdr:nvCxnSpPr>
      <xdr:spPr>
        <a:xfrm flipV="1">
          <a:off x="1130300" y="13261048"/>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104166</xdr:rowOff>
    </xdr:from>
    <xdr:to>
      <xdr:col>10</xdr:col>
      <xdr:colOff>165100</xdr:colOff>
      <xdr:row>77</xdr:row>
      <xdr:rowOff>34316</xdr:rowOff>
    </xdr:to>
    <xdr:sp macro="" textlink="">
      <xdr:nvSpPr>
        <xdr:cNvPr id="186" name="フローチャート: 判断 185"/>
        <xdr:cNvSpPr/>
      </xdr:nvSpPr>
      <xdr:spPr>
        <a:xfrm>
          <a:off x="1968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50843</xdr:rowOff>
    </xdr:from>
    <xdr:ext cx="599010" cy="259045"/>
    <xdr:sp macro="" textlink="">
      <xdr:nvSpPr>
        <xdr:cNvPr id="187" name="テキスト ボックス 186"/>
        <xdr:cNvSpPr txBox="1"/>
      </xdr:nvSpPr>
      <xdr:spPr>
        <a:xfrm>
          <a:off x="1719795" y="129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133477</xdr:rowOff>
    </xdr:from>
    <xdr:to>
      <xdr:col>6</xdr:col>
      <xdr:colOff>38100</xdr:colOff>
      <xdr:row>77</xdr:row>
      <xdr:rowOff>63627</xdr:rowOff>
    </xdr:to>
    <xdr:sp macro="" textlink="">
      <xdr:nvSpPr>
        <xdr:cNvPr id="188" name="フローチャート: 判断 187"/>
        <xdr:cNvSpPr/>
      </xdr:nvSpPr>
      <xdr:spPr>
        <a:xfrm>
          <a:off x="1079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80154</xdr:rowOff>
    </xdr:from>
    <xdr:ext cx="599010" cy="259045"/>
    <xdr:sp macro="" textlink="">
      <xdr:nvSpPr>
        <xdr:cNvPr id="189" name="テキスト ボックス 188"/>
        <xdr:cNvSpPr txBox="1"/>
      </xdr:nvSpPr>
      <xdr:spPr>
        <a:xfrm>
          <a:off x="830795" y="129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95063</xdr:rowOff>
    </xdr:from>
    <xdr:to>
      <xdr:col>24</xdr:col>
      <xdr:colOff>114300</xdr:colOff>
      <xdr:row>74</xdr:row>
      <xdr:rowOff>25213</xdr:rowOff>
    </xdr:to>
    <xdr:sp macro="" textlink="">
      <xdr:nvSpPr>
        <xdr:cNvPr id="195" name="楕円 194"/>
        <xdr:cNvSpPr/>
      </xdr:nvSpPr>
      <xdr:spPr>
        <a:xfrm>
          <a:off x="4584700" y="12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117940</xdr:rowOff>
    </xdr:from>
    <xdr:ext cx="599010" cy="259045"/>
    <xdr:sp macro="" textlink="">
      <xdr:nvSpPr>
        <xdr:cNvPr id="196" name="民生費該当値テキスト"/>
        <xdr:cNvSpPr txBox="1"/>
      </xdr:nvSpPr>
      <xdr:spPr>
        <a:xfrm>
          <a:off x="4686300" y="1246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60846</xdr:rowOff>
    </xdr:from>
    <xdr:to>
      <xdr:col>20</xdr:col>
      <xdr:colOff>38100</xdr:colOff>
      <xdr:row>75</xdr:row>
      <xdr:rowOff>162446</xdr:rowOff>
    </xdr:to>
    <xdr:sp macro="" textlink="">
      <xdr:nvSpPr>
        <xdr:cNvPr id="197" name="楕円 196"/>
        <xdr:cNvSpPr/>
      </xdr:nvSpPr>
      <xdr:spPr>
        <a:xfrm>
          <a:off x="3746500" y="129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153573</xdr:rowOff>
    </xdr:from>
    <xdr:ext cx="599010" cy="259045"/>
    <xdr:sp macro="" textlink="">
      <xdr:nvSpPr>
        <xdr:cNvPr id="198" name="テキスト ボックス 197"/>
        <xdr:cNvSpPr txBox="1"/>
      </xdr:nvSpPr>
      <xdr:spPr>
        <a:xfrm>
          <a:off x="3497795" y="1301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133517</xdr:rowOff>
    </xdr:from>
    <xdr:to>
      <xdr:col>15</xdr:col>
      <xdr:colOff>101600</xdr:colOff>
      <xdr:row>77</xdr:row>
      <xdr:rowOff>63667</xdr:rowOff>
    </xdr:to>
    <xdr:sp macro="" textlink="">
      <xdr:nvSpPr>
        <xdr:cNvPr id="199" name="楕円 198"/>
        <xdr:cNvSpPr/>
      </xdr:nvSpPr>
      <xdr:spPr>
        <a:xfrm>
          <a:off x="2857500" y="131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54794</xdr:rowOff>
    </xdr:from>
    <xdr:ext cx="599010" cy="259045"/>
    <xdr:sp macro="" textlink="">
      <xdr:nvSpPr>
        <xdr:cNvPr id="200" name="テキスト ボックス 199"/>
        <xdr:cNvSpPr txBox="1"/>
      </xdr:nvSpPr>
      <xdr:spPr>
        <a:xfrm>
          <a:off x="2608795" y="1325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8598</xdr:rowOff>
    </xdr:from>
    <xdr:to>
      <xdr:col>10</xdr:col>
      <xdr:colOff>165100</xdr:colOff>
      <xdr:row>77</xdr:row>
      <xdr:rowOff>110198</xdr:rowOff>
    </xdr:to>
    <xdr:sp macro="" textlink="">
      <xdr:nvSpPr>
        <xdr:cNvPr id="201" name="楕円 200"/>
        <xdr:cNvSpPr/>
      </xdr:nvSpPr>
      <xdr:spPr>
        <a:xfrm>
          <a:off x="1968500" y="132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101325</xdr:rowOff>
    </xdr:from>
    <xdr:ext cx="599010" cy="259045"/>
    <xdr:sp macro="" textlink="">
      <xdr:nvSpPr>
        <xdr:cNvPr id="202" name="テキスト ボックス 201"/>
        <xdr:cNvSpPr txBox="1"/>
      </xdr:nvSpPr>
      <xdr:spPr>
        <a:xfrm>
          <a:off x="1719795" y="133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45723</xdr:rowOff>
    </xdr:from>
    <xdr:to>
      <xdr:col>6</xdr:col>
      <xdr:colOff>38100</xdr:colOff>
      <xdr:row>77</xdr:row>
      <xdr:rowOff>147323</xdr:rowOff>
    </xdr:to>
    <xdr:sp macro="" textlink="">
      <xdr:nvSpPr>
        <xdr:cNvPr id="203" name="楕円 202"/>
        <xdr:cNvSpPr/>
      </xdr:nvSpPr>
      <xdr:spPr>
        <a:xfrm>
          <a:off x="1079500" y="132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138450</xdr:rowOff>
    </xdr:from>
    <xdr:ext cx="599010" cy="259045"/>
    <xdr:sp macro="" textlink="">
      <xdr:nvSpPr>
        <xdr:cNvPr id="204" name="テキスト ボックス 203"/>
        <xdr:cNvSpPr txBox="1"/>
      </xdr:nvSpPr>
      <xdr:spPr>
        <a:xfrm>
          <a:off x="830795" y="1334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123196</xdr:rowOff>
    </xdr:from>
    <xdr:to>
      <xdr:col>24</xdr:col>
      <xdr:colOff>63500</xdr:colOff>
      <xdr:row>97</xdr:row>
      <xdr:rowOff>6655</xdr:rowOff>
    </xdr:to>
    <xdr:cxnSp macro="">
      <xdr:nvCxnSpPr>
        <xdr:cNvPr id="231" name="直線コネクタ 230"/>
        <xdr:cNvCxnSpPr/>
      </xdr:nvCxnSpPr>
      <xdr:spPr>
        <a:xfrm flipV="1">
          <a:off x="3797300" y="16582396"/>
          <a:ext cx="8382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166363</xdr:rowOff>
    </xdr:from>
    <xdr:to>
      <xdr:col>19</xdr:col>
      <xdr:colOff>177800</xdr:colOff>
      <xdr:row>97</xdr:row>
      <xdr:rowOff>6655</xdr:rowOff>
    </xdr:to>
    <xdr:cxnSp macro="">
      <xdr:nvCxnSpPr>
        <xdr:cNvPr id="234" name="直線コネクタ 233"/>
        <xdr:cNvCxnSpPr/>
      </xdr:nvCxnSpPr>
      <xdr:spPr>
        <a:xfrm>
          <a:off x="2908300" y="16625563"/>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166363</xdr:rowOff>
    </xdr:from>
    <xdr:to>
      <xdr:col>15</xdr:col>
      <xdr:colOff>50800</xdr:colOff>
      <xdr:row>97</xdr:row>
      <xdr:rowOff>18236</xdr:rowOff>
    </xdr:to>
    <xdr:cxnSp macro="">
      <xdr:nvCxnSpPr>
        <xdr:cNvPr id="237" name="直線コネクタ 236"/>
        <xdr:cNvCxnSpPr/>
      </xdr:nvCxnSpPr>
      <xdr:spPr>
        <a:xfrm flipV="1">
          <a:off x="2019300" y="16625563"/>
          <a:ext cx="889000" cy="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18236</xdr:rowOff>
    </xdr:from>
    <xdr:to>
      <xdr:col>10</xdr:col>
      <xdr:colOff>114300</xdr:colOff>
      <xdr:row>97</xdr:row>
      <xdr:rowOff>45892</xdr:rowOff>
    </xdr:to>
    <xdr:cxnSp macro="">
      <xdr:nvCxnSpPr>
        <xdr:cNvPr id="240" name="直線コネクタ 239"/>
        <xdr:cNvCxnSpPr/>
      </xdr:nvCxnSpPr>
      <xdr:spPr>
        <a:xfrm flipV="1">
          <a:off x="1130300" y="16648886"/>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78815</xdr:rowOff>
    </xdr:from>
    <xdr:ext cx="534377" cy="259045"/>
    <xdr:sp macro="" textlink="">
      <xdr:nvSpPr>
        <xdr:cNvPr id="242" name="テキスト ボックス 241"/>
        <xdr:cNvSpPr txBox="1"/>
      </xdr:nvSpPr>
      <xdr:spPr>
        <a:xfrm>
          <a:off x="1752111" y="16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107587</xdr:rowOff>
    </xdr:from>
    <xdr:ext cx="534377" cy="259045"/>
    <xdr:sp macro="" textlink="">
      <xdr:nvSpPr>
        <xdr:cNvPr id="244" name="テキスト ボックス 243"/>
        <xdr:cNvSpPr txBox="1"/>
      </xdr:nvSpPr>
      <xdr:spPr>
        <a:xfrm>
          <a:off x="863111" y="163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50" name="楕円 249"/>
        <xdr:cNvSpPr/>
      </xdr:nvSpPr>
      <xdr:spPr>
        <a:xfrm>
          <a:off x="4584700" y="16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50823</xdr:rowOff>
    </xdr:from>
    <xdr:ext cx="534377" cy="259045"/>
    <xdr:sp macro="" textlink="">
      <xdr:nvSpPr>
        <xdr:cNvPr id="251" name="衛生費該当値テキスト"/>
        <xdr:cNvSpPr txBox="1"/>
      </xdr:nvSpPr>
      <xdr:spPr>
        <a:xfrm>
          <a:off x="4686300" y="165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127305</xdr:rowOff>
    </xdr:from>
    <xdr:to>
      <xdr:col>20</xdr:col>
      <xdr:colOff>38100</xdr:colOff>
      <xdr:row>97</xdr:row>
      <xdr:rowOff>57455</xdr:rowOff>
    </xdr:to>
    <xdr:sp macro="" textlink="">
      <xdr:nvSpPr>
        <xdr:cNvPr id="252" name="楕円 251"/>
        <xdr:cNvSpPr/>
      </xdr:nvSpPr>
      <xdr:spPr>
        <a:xfrm>
          <a:off x="3746500" y="165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48582</xdr:rowOff>
    </xdr:from>
    <xdr:ext cx="534377" cy="259045"/>
    <xdr:sp macro="" textlink="">
      <xdr:nvSpPr>
        <xdr:cNvPr id="253" name="テキスト ボックス 252"/>
        <xdr:cNvSpPr txBox="1"/>
      </xdr:nvSpPr>
      <xdr:spPr>
        <a:xfrm>
          <a:off x="3530111" y="166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115563</xdr:rowOff>
    </xdr:from>
    <xdr:to>
      <xdr:col>15</xdr:col>
      <xdr:colOff>101600</xdr:colOff>
      <xdr:row>97</xdr:row>
      <xdr:rowOff>45713</xdr:rowOff>
    </xdr:to>
    <xdr:sp macro="" textlink="">
      <xdr:nvSpPr>
        <xdr:cNvPr id="254" name="楕円 253"/>
        <xdr:cNvSpPr/>
      </xdr:nvSpPr>
      <xdr:spPr>
        <a:xfrm>
          <a:off x="2857500" y="165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36840</xdr:rowOff>
    </xdr:from>
    <xdr:ext cx="534377" cy="259045"/>
    <xdr:sp macro="" textlink="">
      <xdr:nvSpPr>
        <xdr:cNvPr id="255" name="テキスト ボックス 254"/>
        <xdr:cNvSpPr txBox="1"/>
      </xdr:nvSpPr>
      <xdr:spPr>
        <a:xfrm>
          <a:off x="2641111" y="1666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138886</xdr:rowOff>
    </xdr:from>
    <xdr:to>
      <xdr:col>10</xdr:col>
      <xdr:colOff>165100</xdr:colOff>
      <xdr:row>97</xdr:row>
      <xdr:rowOff>69036</xdr:rowOff>
    </xdr:to>
    <xdr:sp macro="" textlink="">
      <xdr:nvSpPr>
        <xdr:cNvPr id="256" name="楕円 255"/>
        <xdr:cNvSpPr/>
      </xdr:nvSpPr>
      <xdr:spPr>
        <a:xfrm>
          <a:off x="1968500" y="165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60163</xdr:rowOff>
    </xdr:from>
    <xdr:ext cx="534377" cy="259045"/>
    <xdr:sp macro="" textlink="">
      <xdr:nvSpPr>
        <xdr:cNvPr id="257" name="テキスト ボックス 256"/>
        <xdr:cNvSpPr txBox="1"/>
      </xdr:nvSpPr>
      <xdr:spPr>
        <a:xfrm>
          <a:off x="1752111" y="166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166542</xdr:rowOff>
    </xdr:from>
    <xdr:to>
      <xdr:col>6</xdr:col>
      <xdr:colOff>38100</xdr:colOff>
      <xdr:row>97</xdr:row>
      <xdr:rowOff>96692</xdr:rowOff>
    </xdr:to>
    <xdr:sp macro="" textlink="">
      <xdr:nvSpPr>
        <xdr:cNvPr id="258" name="楕円 257"/>
        <xdr:cNvSpPr/>
      </xdr:nvSpPr>
      <xdr:spPr>
        <a:xfrm>
          <a:off x="1079500" y="166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87819</xdr:rowOff>
    </xdr:from>
    <xdr:ext cx="534377" cy="259045"/>
    <xdr:sp macro="" textlink="">
      <xdr:nvSpPr>
        <xdr:cNvPr id="259" name="テキスト ボックス 258"/>
        <xdr:cNvSpPr txBox="1"/>
      </xdr:nvSpPr>
      <xdr:spPr>
        <a:xfrm>
          <a:off x="863111" y="167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36503</xdr:rowOff>
    </xdr:from>
    <xdr:to>
      <xdr:col>41</xdr:col>
      <xdr:colOff>50800</xdr:colOff>
      <xdr:row>39</xdr:row>
      <xdr:rowOff>98878</xdr:rowOff>
    </xdr:to>
    <xdr:cxnSp macro="">
      <xdr:nvCxnSpPr>
        <xdr:cNvPr id="299" name="直線コネクタ 298"/>
        <xdr:cNvCxnSpPr/>
      </xdr:nvCxnSpPr>
      <xdr:spPr>
        <a:xfrm>
          <a:off x="6972300" y="6551603"/>
          <a:ext cx="889000" cy="2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73459</xdr:rowOff>
    </xdr:from>
    <xdr:ext cx="378565" cy="259045"/>
    <xdr:sp macro="" textlink="">
      <xdr:nvSpPr>
        <xdr:cNvPr id="303" name="テキスト ボックス 302"/>
        <xdr:cNvSpPr txBox="1"/>
      </xdr:nvSpPr>
      <xdr:spPr>
        <a:xfrm>
          <a:off x="6783017" y="62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157154</xdr:rowOff>
    </xdr:from>
    <xdr:to>
      <xdr:col>36</xdr:col>
      <xdr:colOff>165100</xdr:colOff>
      <xdr:row>38</xdr:row>
      <xdr:rowOff>87303</xdr:rowOff>
    </xdr:to>
    <xdr:sp macro="" textlink="">
      <xdr:nvSpPr>
        <xdr:cNvPr id="317" name="楕円 316"/>
        <xdr:cNvSpPr/>
      </xdr:nvSpPr>
      <xdr:spPr>
        <a:xfrm>
          <a:off x="6921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78430</xdr:rowOff>
    </xdr:from>
    <xdr:ext cx="378565" cy="259045"/>
    <xdr:sp macro="" textlink="">
      <xdr:nvSpPr>
        <xdr:cNvPr id="318" name="テキスト ボックス 317"/>
        <xdr:cNvSpPr txBox="1"/>
      </xdr:nvSpPr>
      <xdr:spPr>
        <a:xfrm>
          <a:off x="6783017" y="6593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14019</xdr:rowOff>
    </xdr:from>
    <xdr:to>
      <xdr:col>55</xdr:col>
      <xdr:colOff>0</xdr:colOff>
      <xdr:row>58</xdr:row>
      <xdr:rowOff>14123</xdr:rowOff>
    </xdr:to>
    <xdr:cxnSp macro="">
      <xdr:nvCxnSpPr>
        <xdr:cNvPr id="349" name="直線コネクタ 348"/>
        <xdr:cNvCxnSpPr/>
      </xdr:nvCxnSpPr>
      <xdr:spPr>
        <a:xfrm flipV="1">
          <a:off x="9639300" y="9958119"/>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14123</xdr:rowOff>
    </xdr:from>
    <xdr:to>
      <xdr:col>50</xdr:col>
      <xdr:colOff>114300</xdr:colOff>
      <xdr:row>58</xdr:row>
      <xdr:rowOff>32496</xdr:rowOff>
    </xdr:to>
    <xdr:cxnSp macro="">
      <xdr:nvCxnSpPr>
        <xdr:cNvPr id="352" name="直線コネクタ 351"/>
        <xdr:cNvCxnSpPr/>
      </xdr:nvCxnSpPr>
      <xdr:spPr>
        <a:xfrm flipV="1">
          <a:off x="8750300" y="9958223"/>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32496</xdr:rowOff>
    </xdr:from>
    <xdr:to>
      <xdr:col>45</xdr:col>
      <xdr:colOff>177800</xdr:colOff>
      <xdr:row>58</xdr:row>
      <xdr:rowOff>40507</xdr:rowOff>
    </xdr:to>
    <xdr:cxnSp macro="">
      <xdr:nvCxnSpPr>
        <xdr:cNvPr id="355" name="直線コネクタ 354"/>
        <xdr:cNvCxnSpPr/>
      </xdr:nvCxnSpPr>
      <xdr:spPr>
        <a:xfrm flipV="1">
          <a:off x="7861300" y="9976596"/>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40507</xdr:rowOff>
    </xdr:from>
    <xdr:to>
      <xdr:col>41</xdr:col>
      <xdr:colOff>50800</xdr:colOff>
      <xdr:row>58</xdr:row>
      <xdr:rowOff>52153</xdr:rowOff>
    </xdr:to>
    <xdr:cxnSp macro="">
      <xdr:nvCxnSpPr>
        <xdr:cNvPr id="358" name="直線コネクタ 357"/>
        <xdr:cNvCxnSpPr/>
      </xdr:nvCxnSpPr>
      <xdr:spPr>
        <a:xfrm flipV="1">
          <a:off x="6972300" y="9984607"/>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60" name="テキスト ボックス 359"/>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103478</xdr:rowOff>
    </xdr:from>
    <xdr:ext cx="534377" cy="259045"/>
    <xdr:sp macro="" textlink="">
      <xdr:nvSpPr>
        <xdr:cNvPr id="362" name="テキスト ボックス 361"/>
        <xdr:cNvSpPr txBox="1"/>
      </xdr:nvSpPr>
      <xdr:spPr>
        <a:xfrm>
          <a:off x="6705111" y="97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134669</xdr:rowOff>
    </xdr:from>
    <xdr:to>
      <xdr:col>55</xdr:col>
      <xdr:colOff>50800</xdr:colOff>
      <xdr:row>58</xdr:row>
      <xdr:rowOff>64819</xdr:rowOff>
    </xdr:to>
    <xdr:sp macro="" textlink="">
      <xdr:nvSpPr>
        <xdr:cNvPr id="368" name="楕円 367"/>
        <xdr:cNvSpPr/>
      </xdr:nvSpPr>
      <xdr:spPr>
        <a:xfrm>
          <a:off x="10426700" y="99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113096</xdr:rowOff>
    </xdr:from>
    <xdr:ext cx="534377" cy="259045"/>
    <xdr:sp macro="" textlink="">
      <xdr:nvSpPr>
        <xdr:cNvPr id="369" name="農林水産業費該当値テキスト"/>
        <xdr:cNvSpPr txBox="1"/>
      </xdr:nvSpPr>
      <xdr:spPr>
        <a:xfrm>
          <a:off x="10528300" y="98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134773</xdr:rowOff>
    </xdr:from>
    <xdr:to>
      <xdr:col>50</xdr:col>
      <xdr:colOff>165100</xdr:colOff>
      <xdr:row>58</xdr:row>
      <xdr:rowOff>64923</xdr:rowOff>
    </xdr:to>
    <xdr:sp macro="" textlink="">
      <xdr:nvSpPr>
        <xdr:cNvPr id="370" name="楕円 369"/>
        <xdr:cNvSpPr/>
      </xdr:nvSpPr>
      <xdr:spPr>
        <a:xfrm>
          <a:off x="9588500" y="99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56050</xdr:rowOff>
    </xdr:from>
    <xdr:ext cx="534377" cy="259045"/>
    <xdr:sp macro="" textlink="">
      <xdr:nvSpPr>
        <xdr:cNvPr id="371" name="テキスト ボックス 370"/>
        <xdr:cNvSpPr txBox="1"/>
      </xdr:nvSpPr>
      <xdr:spPr>
        <a:xfrm>
          <a:off x="9372111" y="100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153146</xdr:rowOff>
    </xdr:from>
    <xdr:to>
      <xdr:col>46</xdr:col>
      <xdr:colOff>38100</xdr:colOff>
      <xdr:row>58</xdr:row>
      <xdr:rowOff>83296</xdr:rowOff>
    </xdr:to>
    <xdr:sp macro="" textlink="">
      <xdr:nvSpPr>
        <xdr:cNvPr id="372" name="楕円 371"/>
        <xdr:cNvSpPr/>
      </xdr:nvSpPr>
      <xdr:spPr>
        <a:xfrm>
          <a:off x="8699500" y="99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74423</xdr:rowOff>
    </xdr:from>
    <xdr:ext cx="534377" cy="259045"/>
    <xdr:sp macro="" textlink="">
      <xdr:nvSpPr>
        <xdr:cNvPr id="373" name="テキスト ボックス 372"/>
        <xdr:cNvSpPr txBox="1"/>
      </xdr:nvSpPr>
      <xdr:spPr>
        <a:xfrm>
          <a:off x="8483111" y="10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161157</xdr:rowOff>
    </xdr:from>
    <xdr:to>
      <xdr:col>41</xdr:col>
      <xdr:colOff>101600</xdr:colOff>
      <xdr:row>58</xdr:row>
      <xdr:rowOff>91307</xdr:rowOff>
    </xdr:to>
    <xdr:sp macro="" textlink="">
      <xdr:nvSpPr>
        <xdr:cNvPr id="374" name="楕円 373"/>
        <xdr:cNvSpPr/>
      </xdr:nvSpPr>
      <xdr:spPr>
        <a:xfrm>
          <a:off x="7810500" y="99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107834</xdr:rowOff>
    </xdr:from>
    <xdr:ext cx="534377" cy="259045"/>
    <xdr:sp macro="" textlink="">
      <xdr:nvSpPr>
        <xdr:cNvPr id="375" name="テキスト ボックス 374"/>
        <xdr:cNvSpPr txBox="1"/>
      </xdr:nvSpPr>
      <xdr:spPr>
        <a:xfrm>
          <a:off x="7594111" y="97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1353</xdr:rowOff>
    </xdr:from>
    <xdr:to>
      <xdr:col>36</xdr:col>
      <xdr:colOff>165100</xdr:colOff>
      <xdr:row>58</xdr:row>
      <xdr:rowOff>102953</xdr:rowOff>
    </xdr:to>
    <xdr:sp macro="" textlink="">
      <xdr:nvSpPr>
        <xdr:cNvPr id="376" name="楕円 375"/>
        <xdr:cNvSpPr/>
      </xdr:nvSpPr>
      <xdr:spPr>
        <a:xfrm>
          <a:off x="6921500" y="99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94080</xdr:rowOff>
    </xdr:from>
    <xdr:ext cx="534377" cy="259045"/>
    <xdr:sp macro="" textlink="">
      <xdr:nvSpPr>
        <xdr:cNvPr id="377" name="テキスト ボックス 376"/>
        <xdr:cNvSpPr txBox="1"/>
      </xdr:nvSpPr>
      <xdr:spPr>
        <a:xfrm>
          <a:off x="6705111" y="100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70955</xdr:rowOff>
    </xdr:from>
    <xdr:to>
      <xdr:col>55</xdr:col>
      <xdr:colOff>0</xdr:colOff>
      <xdr:row>78</xdr:row>
      <xdr:rowOff>73557</xdr:rowOff>
    </xdr:to>
    <xdr:cxnSp macro="">
      <xdr:nvCxnSpPr>
        <xdr:cNvPr id="404" name="直線コネクタ 403"/>
        <xdr:cNvCxnSpPr/>
      </xdr:nvCxnSpPr>
      <xdr:spPr>
        <a:xfrm>
          <a:off x="9639300" y="13444055"/>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54290</xdr:rowOff>
    </xdr:from>
    <xdr:to>
      <xdr:col>50</xdr:col>
      <xdr:colOff>114300</xdr:colOff>
      <xdr:row>78</xdr:row>
      <xdr:rowOff>70955</xdr:rowOff>
    </xdr:to>
    <xdr:cxnSp macro="">
      <xdr:nvCxnSpPr>
        <xdr:cNvPr id="407" name="直線コネクタ 406"/>
        <xdr:cNvCxnSpPr/>
      </xdr:nvCxnSpPr>
      <xdr:spPr>
        <a:xfrm>
          <a:off x="8750300" y="13427390"/>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54290</xdr:rowOff>
    </xdr:from>
    <xdr:to>
      <xdr:col>45</xdr:col>
      <xdr:colOff>177800</xdr:colOff>
      <xdr:row>78</xdr:row>
      <xdr:rowOff>104546</xdr:rowOff>
    </xdr:to>
    <xdr:cxnSp macro="">
      <xdr:nvCxnSpPr>
        <xdr:cNvPr id="410" name="直線コネクタ 409"/>
        <xdr:cNvCxnSpPr/>
      </xdr:nvCxnSpPr>
      <xdr:spPr>
        <a:xfrm flipV="1">
          <a:off x="7861300" y="13427390"/>
          <a:ext cx="889000" cy="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104546</xdr:rowOff>
    </xdr:from>
    <xdr:to>
      <xdr:col>41</xdr:col>
      <xdr:colOff>50800</xdr:colOff>
      <xdr:row>78</xdr:row>
      <xdr:rowOff>109479</xdr:rowOff>
    </xdr:to>
    <xdr:cxnSp macro="">
      <xdr:nvCxnSpPr>
        <xdr:cNvPr id="413" name="直線コネクタ 412"/>
        <xdr:cNvCxnSpPr/>
      </xdr:nvCxnSpPr>
      <xdr:spPr>
        <a:xfrm flipV="1">
          <a:off x="6972300" y="13477646"/>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79985</xdr:rowOff>
    </xdr:from>
    <xdr:ext cx="534377" cy="259045"/>
    <xdr:sp macro="" textlink="">
      <xdr:nvSpPr>
        <xdr:cNvPr id="415" name="テキスト ボックス 414"/>
        <xdr:cNvSpPr txBox="1"/>
      </xdr:nvSpPr>
      <xdr:spPr>
        <a:xfrm>
          <a:off x="7594111" y="131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97948</xdr:rowOff>
    </xdr:from>
    <xdr:ext cx="534377" cy="259045"/>
    <xdr:sp macro="" textlink="">
      <xdr:nvSpPr>
        <xdr:cNvPr id="417" name="テキスト ボックス 416"/>
        <xdr:cNvSpPr txBox="1"/>
      </xdr:nvSpPr>
      <xdr:spPr>
        <a:xfrm>
          <a:off x="6705111" y="131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22757</xdr:rowOff>
    </xdr:from>
    <xdr:to>
      <xdr:col>55</xdr:col>
      <xdr:colOff>50800</xdr:colOff>
      <xdr:row>78</xdr:row>
      <xdr:rowOff>124357</xdr:rowOff>
    </xdr:to>
    <xdr:sp macro="" textlink="">
      <xdr:nvSpPr>
        <xdr:cNvPr id="423" name="楕円 422"/>
        <xdr:cNvSpPr/>
      </xdr:nvSpPr>
      <xdr:spPr>
        <a:xfrm>
          <a:off x="10426700" y="13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109134</xdr:rowOff>
    </xdr:from>
    <xdr:ext cx="534377" cy="259045"/>
    <xdr:sp macro="" textlink="">
      <xdr:nvSpPr>
        <xdr:cNvPr id="424" name="商工費該当値テキスト"/>
        <xdr:cNvSpPr txBox="1"/>
      </xdr:nvSpPr>
      <xdr:spPr>
        <a:xfrm>
          <a:off x="10528300" y="133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20155</xdr:rowOff>
    </xdr:from>
    <xdr:to>
      <xdr:col>50</xdr:col>
      <xdr:colOff>165100</xdr:colOff>
      <xdr:row>78</xdr:row>
      <xdr:rowOff>121755</xdr:rowOff>
    </xdr:to>
    <xdr:sp macro="" textlink="">
      <xdr:nvSpPr>
        <xdr:cNvPr id="425" name="楕円 424"/>
        <xdr:cNvSpPr/>
      </xdr:nvSpPr>
      <xdr:spPr>
        <a:xfrm>
          <a:off x="9588500" y="133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112882</xdr:rowOff>
    </xdr:from>
    <xdr:ext cx="534377" cy="259045"/>
    <xdr:sp macro="" textlink="">
      <xdr:nvSpPr>
        <xdr:cNvPr id="426" name="テキスト ボックス 425"/>
        <xdr:cNvSpPr txBox="1"/>
      </xdr:nvSpPr>
      <xdr:spPr>
        <a:xfrm>
          <a:off x="9372111" y="134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3490</xdr:rowOff>
    </xdr:from>
    <xdr:to>
      <xdr:col>46</xdr:col>
      <xdr:colOff>38100</xdr:colOff>
      <xdr:row>78</xdr:row>
      <xdr:rowOff>105090</xdr:rowOff>
    </xdr:to>
    <xdr:sp macro="" textlink="">
      <xdr:nvSpPr>
        <xdr:cNvPr id="427" name="楕円 426"/>
        <xdr:cNvSpPr/>
      </xdr:nvSpPr>
      <xdr:spPr>
        <a:xfrm>
          <a:off x="8699500" y="133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96217</xdr:rowOff>
    </xdr:from>
    <xdr:ext cx="534377" cy="259045"/>
    <xdr:sp macro="" textlink="">
      <xdr:nvSpPr>
        <xdr:cNvPr id="428" name="テキスト ボックス 427"/>
        <xdr:cNvSpPr txBox="1"/>
      </xdr:nvSpPr>
      <xdr:spPr>
        <a:xfrm>
          <a:off x="8483111" y="134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53746</xdr:rowOff>
    </xdr:from>
    <xdr:to>
      <xdr:col>41</xdr:col>
      <xdr:colOff>101600</xdr:colOff>
      <xdr:row>78</xdr:row>
      <xdr:rowOff>155346</xdr:rowOff>
    </xdr:to>
    <xdr:sp macro="" textlink="">
      <xdr:nvSpPr>
        <xdr:cNvPr id="429" name="楕円 428"/>
        <xdr:cNvSpPr/>
      </xdr:nvSpPr>
      <xdr:spPr>
        <a:xfrm>
          <a:off x="7810500" y="134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146473</xdr:rowOff>
    </xdr:from>
    <xdr:ext cx="469744" cy="259045"/>
    <xdr:sp macro="" textlink="">
      <xdr:nvSpPr>
        <xdr:cNvPr id="430" name="テキスト ボックス 429"/>
        <xdr:cNvSpPr txBox="1"/>
      </xdr:nvSpPr>
      <xdr:spPr>
        <a:xfrm>
          <a:off x="7626428" y="1351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58679</xdr:rowOff>
    </xdr:from>
    <xdr:to>
      <xdr:col>36</xdr:col>
      <xdr:colOff>165100</xdr:colOff>
      <xdr:row>78</xdr:row>
      <xdr:rowOff>160279</xdr:rowOff>
    </xdr:to>
    <xdr:sp macro="" textlink="">
      <xdr:nvSpPr>
        <xdr:cNvPr id="431" name="楕円 430"/>
        <xdr:cNvSpPr/>
      </xdr:nvSpPr>
      <xdr:spPr>
        <a:xfrm>
          <a:off x="6921500" y="134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151406</xdr:rowOff>
    </xdr:from>
    <xdr:ext cx="469744" cy="259045"/>
    <xdr:sp macro="" textlink="">
      <xdr:nvSpPr>
        <xdr:cNvPr id="432" name="テキスト ボックス 431"/>
        <xdr:cNvSpPr txBox="1"/>
      </xdr:nvSpPr>
      <xdr:spPr>
        <a:xfrm>
          <a:off x="6737428" y="135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48458</xdr:rowOff>
    </xdr:from>
    <xdr:to>
      <xdr:col>55</xdr:col>
      <xdr:colOff>0</xdr:colOff>
      <xdr:row>99</xdr:row>
      <xdr:rowOff>95329</xdr:rowOff>
    </xdr:to>
    <xdr:cxnSp macro="">
      <xdr:nvCxnSpPr>
        <xdr:cNvPr id="462" name="直線コネクタ 461"/>
        <xdr:cNvCxnSpPr/>
      </xdr:nvCxnSpPr>
      <xdr:spPr>
        <a:xfrm>
          <a:off x="9639300" y="17022008"/>
          <a:ext cx="838200" cy="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30056</xdr:rowOff>
    </xdr:from>
    <xdr:to>
      <xdr:col>50</xdr:col>
      <xdr:colOff>114300</xdr:colOff>
      <xdr:row>99</xdr:row>
      <xdr:rowOff>48458</xdr:rowOff>
    </xdr:to>
    <xdr:cxnSp macro="">
      <xdr:nvCxnSpPr>
        <xdr:cNvPr id="465" name="直線コネクタ 464"/>
        <xdr:cNvCxnSpPr/>
      </xdr:nvCxnSpPr>
      <xdr:spPr>
        <a:xfrm>
          <a:off x="8750300" y="16832156"/>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30056</xdr:rowOff>
    </xdr:from>
    <xdr:to>
      <xdr:col>45</xdr:col>
      <xdr:colOff>177800</xdr:colOff>
      <xdr:row>98</xdr:row>
      <xdr:rowOff>146687</xdr:rowOff>
    </xdr:to>
    <xdr:cxnSp macro="">
      <xdr:nvCxnSpPr>
        <xdr:cNvPr id="468" name="直線コネクタ 467"/>
        <xdr:cNvCxnSpPr/>
      </xdr:nvCxnSpPr>
      <xdr:spPr>
        <a:xfrm flipV="1">
          <a:off x="7861300" y="16832156"/>
          <a:ext cx="889000" cy="1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125755</xdr:rowOff>
    </xdr:from>
    <xdr:to>
      <xdr:col>41</xdr:col>
      <xdr:colOff>50800</xdr:colOff>
      <xdr:row>98</xdr:row>
      <xdr:rowOff>146687</xdr:rowOff>
    </xdr:to>
    <xdr:cxnSp macro="">
      <xdr:nvCxnSpPr>
        <xdr:cNvPr id="471" name="直線コネクタ 470"/>
        <xdr:cNvCxnSpPr/>
      </xdr:nvCxnSpPr>
      <xdr:spPr>
        <a:xfrm>
          <a:off x="6972300" y="16927855"/>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116644</xdr:rowOff>
    </xdr:from>
    <xdr:to>
      <xdr:col>41</xdr:col>
      <xdr:colOff>101600</xdr:colOff>
      <xdr:row>98</xdr:row>
      <xdr:rowOff>46794</xdr:rowOff>
    </xdr:to>
    <xdr:sp macro="" textlink="">
      <xdr:nvSpPr>
        <xdr:cNvPr id="472" name="フローチャート: 判断 471"/>
        <xdr:cNvSpPr/>
      </xdr:nvSpPr>
      <xdr:spPr>
        <a:xfrm>
          <a:off x="7810500" y="167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63321</xdr:rowOff>
    </xdr:from>
    <xdr:ext cx="534377" cy="259045"/>
    <xdr:sp macro="" textlink="">
      <xdr:nvSpPr>
        <xdr:cNvPr id="473" name="テキスト ボックス 472"/>
        <xdr:cNvSpPr txBox="1"/>
      </xdr:nvSpPr>
      <xdr:spPr>
        <a:xfrm>
          <a:off x="7594111" y="165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150888</xdr:rowOff>
    </xdr:from>
    <xdr:to>
      <xdr:col>36</xdr:col>
      <xdr:colOff>165100</xdr:colOff>
      <xdr:row>98</xdr:row>
      <xdr:rowOff>81038</xdr:rowOff>
    </xdr:to>
    <xdr:sp macro="" textlink="">
      <xdr:nvSpPr>
        <xdr:cNvPr id="474" name="フローチャート: 判断 473"/>
        <xdr:cNvSpPr/>
      </xdr:nvSpPr>
      <xdr:spPr>
        <a:xfrm>
          <a:off x="6921500" y="167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97565</xdr:rowOff>
    </xdr:from>
    <xdr:ext cx="534377" cy="259045"/>
    <xdr:sp macro="" textlink="">
      <xdr:nvSpPr>
        <xdr:cNvPr id="475" name="テキスト ボックス 474"/>
        <xdr:cNvSpPr txBox="1"/>
      </xdr:nvSpPr>
      <xdr:spPr>
        <a:xfrm>
          <a:off x="6705111" y="165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44529</xdr:rowOff>
    </xdr:from>
    <xdr:to>
      <xdr:col>55</xdr:col>
      <xdr:colOff>50800</xdr:colOff>
      <xdr:row>99</xdr:row>
      <xdr:rowOff>146129</xdr:rowOff>
    </xdr:to>
    <xdr:sp macro="" textlink="">
      <xdr:nvSpPr>
        <xdr:cNvPr id="481" name="楕円 480"/>
        <xdr:cNvSpPr/>
      </xdr:nvSpPr>
      <xdr:spPr>
        <a:xfrm>
          <a:off x="10426700" y="170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130906</xdr:rowOff>
    </xdr:from>
    <xdr:ext cx="534377" cy="259045"/>
    <xdr:sp macro="" textlink="">
      <xdr:nvSpPr>
        <xdr:cNvPr id="482" name="土木費該当値テキスト"/>
        <xdr:cNvSpPr txBox="1"/>
      </xdr:nvSpPr>
      <xdr:spPr>
        <a:xfrm>
          <a:off x="10528300" y="1693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169108</xdr:rowOff>
    </xdr:from>
    <xdr:to>
      <xdr:col>50</xdr:col>
      <xdr:colOff>165100</xdr:colOff>
      <xdr:row>99</xdr:row>
      <xdr:rowOff>99258</xdr:rowOff>
    </xdr:to>
    <xdr:sp macro="" textlink="">
      <xdr:nvSpPr>
        <xdr:cNvPr id="483" name="楕円 482"/>
        <xdr:cNvSpPr/>
      </xdr:nvSpPr>
      <xdr:spPr>
        <a:xfrm>
          <a:off x="9588500" y="169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90385</xdr:rowOff>
    </xdr:from>
    <xdr:ext cx="534377" cy="259045"/>
    <xdr:sp macro="" textlink="">
      <xdr:nvSpPr>
        <xdr:cNvPr id="484" name="テキスト ボックス 483"/>
        <xdr:cNvSpPr txBox="1"/>
      </xdr:nvSpPr>
      <xdr:spPr>
        <a:xfrm>
          <a:off x="9372111" y="170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150706</xdr:rowOff>
    </xdr:from>
    <xdr:to>
      <xdr:col>46</xdr:col>
      <xdr:colOff>38100</xdr:colOff>
      <xdr:row>98</xdr:row>
      <xdr:rowOff>80856</xdr:rowOff>
    </xdr:to>
    <xdr:sp macro="" textlink="">
      <xdr:nvSpPr>
        <xdr:cNvPr id="485" name="楕円 484"/>
        <xdr:cNvSpPr/>
      </xdr:nvSpPr>
      <xdr:spPr>
        <a:xfrm>
          <a:off x="8699500" y="167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71983</xdr:rowOff>
    </xdr:from>
    <xdr:ext cx="534377" cy="259045"/>
    <xdr:sp macro="" textlink="">
      <xdr:nvSpPr>
        <xdr:cNvPr id="486" name="テキスト ボックス 485"/>
        <xdr:cNvSpPr txBox="1"/>
      </xdr:nvSpPr>
      <xdr:spPr>
        <a:xfrm>
          <a:off x="8483111" y="168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95887</xdr:rowOff>
    </xdr:from>
    <xdr:to>
      <xdr:col>41</xdr:col>
      <xdr:colOff>101600</xdr:colOff>
      <xdr:row>99</xdr:row>
      <xdr:rowOff>26037</xdr:rowOff>
    </xdr:to>
    <xdr:sp macro="" textlink="">
      <xdr:nvSpPr>
        <xdr:cNvPr id="487" name="楕円 486"/>
        <xdr:cNvSpPr/>
      </xdr:nvSpPr>
      <xdr:spPr>
        <a:xfrm>
          <a:off x="7810500" y="168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17164</xdr:rowOff>
    </xdr:from>
    <xdr:ext cx="534377" cy="259045"/>
    <xdr:sp macro="" textlink="">
      <xdr:nvSpPr>
        <xdr:cNvPr id="488" name="テキスト ボックス 487"/>
        <xdr:cNvSpPr txBox="1"/>
      </xdr:nvSpPr>
      <xdr:spPr>
        <a:xfrm>
          <a:off x="7594111" y="1699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74955</xdr:rowOff>
    </xdr:from>
    <xdr:to>
      <xdr:col>36</xdr:col>
      <xdr:colOff>165100</xdr:colOff>
      <xdr:row>99</xdr:row>
      <xdr:rowOff>5105</xdr:rowOff>
    </xdr:to>
    <xdr:sp macro="" textlink="">
      <xdr:nvSpPr>
        <xdr:cNvPr id="489" name="楕円 488"/>
        <xdr:cNvSpPr/>
      </xdr:nvSpPr>
      <xdr:spPr>
        <a:xfrm>
          <a:off x="6921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167682</xdr:rowOff>
    </xdr:from>
    <xdr:ext cx="534377" cy="259045"/>
    <xdr:sp macro="" textlink="">
      <xdr:nvSpPr>
        <xdr:cNvPr id="490" name="テキスト ボックス 489"/>
        <xdr:cNvSpPr txBox="1"/>
      </xdr:nvSpPr>
      <xdr:spPr>
        <a:xfrm>
          <a:off x="6705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113855</xdr:rowOff>
    </xdr:from>
    <xdr:to>
      <xdr:col>85</xdr:col>
      <xdr:colOff>126364</xdr:colOff>
      <xdr:row>37</xdr:row>
      <xdr:rowOff>119342</xdr:rowOff>
    </xdr:to>
    <xdr:cxnSp macro="">
      <xdr:nvCxnSpPr>
        <xdr:cNvPr id="514" name="直線コネクタ 513"/>
        <xdr:cNvCxnSpPr/>
      </xdr:nvCxnSpPr>
      <xdr:spPr>
        <a:xfrm flipV="1">
          <a:off x="16317595" y="5257355"/>
          <a:ext cx="1269"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123169</xdr:rowOff>
    </xdr:from>
    <xdr:ext cx="534377" cy="259045"/>
    <xdr:sp macro="" textlink="">
      <xdr:nvSpPr>
        <xdr:cNvPr id="515" name="消防費最小値テキスト"/>
        <xdr:cNvSpPr txBox="1"/>
      </xdr:nvSpPr>
      <xdr:spPr>
        <a:xfrm>
          <a:off x="16370300" y="64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119342</xdr:rowOff>
    </xdr:from>
    <xdr:to>
      <xdr:col>86</xdr:col>
      <xdr:colOff>25400</xdr:colOff>
      <xdr:row>37</xdr:row>
      <xdr:rowOff>119342</xdr:rowOff>
    </xdr:to>
    <xdr:cxnSp macro="">
      <xdr:nvCxnSpPr>
        <xdr:cNvPr id="516" name="直線コネクタ 515"/>
        <xdr:cNvCxnSpPr/>
      </xdr:nvCxnSpPr>
      <xdr:spPr>
        <a:xfrm>
          <a:off x="16230600" y="646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60532</xdr:rowOff>
    </xdr:from>
    <xdr:ext cx="599010" cy="259045"/>
    <xdr:sp macro="" textlink="">
      <xdr:nvSpPr>
        <xdr:cNvPr id="517" name="消防費最大値テキスト"/>
        <xdr:cNvSpPr txBox="1"/>
      </xdr:nvSpPr>
      <xdr:spPr>
        <a:xfrm>
          <a:off x="16370300" y="503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113855</xdr:rowOff>
    </xdr:from>
    <xdr:to>
      <xdr:col>86</xdr:col>
      <xdr:colOff>25400</xdr:colOff>
      <xdr:row>30</xdr:row>
      <xdr:rowOff>113855</xdr:rowOff>
    </xdr:to>
    <xdr:cxnSp macro="">
      <xdr:nvCxnSpPr>
        <xdr:cNvPr id="518" name="直線コネクタ 517"/>
        <xdr:cNvCxnSpPr/>
      </xdr:nvCxnSpPr>
      <xdr:spPr>
        <a:xfrm>
          <a:off x="16230600" y="525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136423</xdr:rowOff>
    </xdr:from>
    <xdr:to>
      <xdr:col>85</xdr:col>
      <xdr:colOff>127000</xdr:colOff>
      <xdr:row>34</xdr:row>
      <xdr:rowOff>75921</xdr:rowOff>
    </xdr:to>
    <xdr:cxnSp macro="">
      <xdr:nvCxnSpPr>
        <xdr:cNvPr id="519" name="直線コネクタ 518"/>
        <xdr:cNvCxnSpPr/>
      </xdr:nvCxnSpPr>
      <xdr:spPr>
        <a:xfrm>
          <a:off x="15481300" y="5108473"/>
          <a:ext cx="838200" cy="7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76306</xdr:rowOff>
    </xdr:from>
    <xdr:ext cx="534377" cy="259045"/>
    <xdr:sp macro="" textlink="">
      <xdr:nvSpPr>
        <xdr:cNvPr id="520" name="消防費平均値テキスト"/>
        <xdr:cNvSpPr txBox="1"/>
      </xdr:nvSpPr>
      <xdr:spPr>
        <a:xfrm>
          <a:off x="16370300" y="6077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97879</xdr:rowOff>
    </xdr:from>
    <xdr:to>
      <xdr:col>85</xdr:col>
      <xdr:colOff>177800</xdr:colOff>
      <xdr:row>36</xdr:row>
      <xdr:rowOff>28029</xdr:rowOff>
    </xdr:to>
    <xdr:sp macro="" textlink="">
      <xdr:nvSpPr>
        <xdr:cNvPr id="521" name="フローチャート: 判断 520"/>
        <xdr:cNvSpPr/>
      </xdr:nvSpPr>
      <xdr:spPr>
        <a:xfrm>
          <a:off x="16268700" y="609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136423</xdr:rowOff>
    </xdr:from>
    <xdr:to>
      <xdr:col>81</xdr:col>
      <xdr:colOff>50800</xdr:colOff>
      <xdr:row>35</xdr:row>
      <xdr:rowOff>37274</xdr:rowOff>
    </xdr:to>
    <xdr:cxnSp macro="">
      <xdr:nvCxnSpPr>
        <xdr:cNvPr id="522" name="直線コネクタ 521"/>
        <xdr:cNvCxnSpPr/>
      </xdr:nvCxnSpPr>
      <xdr:spPr>
        <a:xfrm flipV="1">
          <a:off x="14592300" y="5108473"/>
          <a:ext cx="889000" cy="9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65646</xdr:rowOff>
    </xdr:from>
    <xdr:to>
      <xdr:col>81</xdr:col>
      <xdr:colOff>101600</xdr:colOff>
      <xdr:row>35</xdr:row>
      <xdr:rowOff>167246</xdr:rowOff>
    </xdr:to>
    <xdr:sp macro="" textlink="">
      <xdr:nvSpPr>
        <xdr:cNvPr id="523" name="フローチャート: 判断 522"/>
        <xdr:cNvSpPr/>
      </xdr:nvSpPr>
      <xdr:spPr>
        <a:xfrm>
          <a:off x="15430500" y="606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158373</xdr:rowOff>
    </xdr:from>
    <xdr:ext cx="534377" cy="259045"/>
    <xdr:sp macro="" textlink="">
      <xdr:nvSpPr>
        <xdr:cNvPr id="524" name="テキスト ボックス 523"/>
        <xdr:cNvSpPr txBox="1"/>
      </xdr:nvSpPr>
      <xdr:spPr>
        <a:xfrm>
          <a:off x="15214111" y="61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37274</xdr:rowOff>
    </xdr:from>
    <xdr:to>
      <xdr:col>76</xdr:col>
      <xdr:colOff>114300</xdr:colOff>
      <xdr:row>35</xdr:row>
      <xdr:rowOff>157035</xdr:rowOff>
    </xdr:to>
    <xdr:cxnSp macro="">
      <xdr:nvCxnSpPr>
        <xdr:cNvPr id="525" name="直線コネクタ 524"/>
        <xdr:cNvCxnSpPr/>
      </xdr:nvCxnSpPr>
      <xdr:spPr>
        <a:xfrm flipV="1">
          <a:off x="13703300" y="6038024"/>
          <a:ext cx="889000" cy="1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16104</xdr:rowOff>
    </xdr:from>
    <xdr:to>
      <xdr:col>76</xdr:col>
      <xdr:colOff>165100</xdr:colOff>
      <xdr:row>35</xdr:row>
      <xdr:rowOff>117704</xdr:rowOff>
    </xdr:to>
    <xdr:sp macro="" textlink="">
      <xdr:nvSpPr>
        <xdr:cNvPr id="526" name="フローチャート: 判断 525"/>
        <xdr:cNvSpPr/>
      </xdr:nvSpPr>
      <xdr:spPr>
        <a:xfrm>
          <a:off x="14541500" y="60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108831</xdr:rowOff>
    </xdr:from>
    <xdr:ext cx="534377" cy="259045"/>
    <xdr:sp macro="" textlink="">
      <xdr:nvSpPr>
        <xdr:cNvPr id="527" name="テキスト ボックス 526"/>
        <xdr:cNvSpPr txBox="1"/>
      </xdr:nvSpPr>
      <xdr:spPr>
        <a:xfrm>
          <a:off x="14325111" y="61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130632</xdr:rowOff>
    </xdr:from>
    <xdr:to>
      <xdr:col>71</xdr:col>
      <xdr:colOff>177800</xdr:colOff>
      <xdr:row>35</xdr:row>
      <xdr:rowOff>157035</xdr:rowOff>
    </xdr:to>
    <xdr:cxnSp macro="">
      <xdr:nvCxnSpPr>
        <xdr:cNvPr id="528" name="直線コネクタ 527"/>
        <xdr:cNvCxnSpPr/>
      </xdr:nvCxnSpPr>
      <xdr:spPr>
        <a:xfrm>
          <a:off x="12814300" y="613138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29197</xdr:rowOff>
    </xdr:from>
    <xdr:to>
      <xdr:col>72</xdr:col>
      <xdr:colOff>38100</xdr:colOff>
      <xdr:row>36</xdr:row>
      <xdr:rowOff>130797</xdr:rowOff>
    </xdr:to>
    <xdr:sp macro="" textlink="">
      <xdr:nvSpPr>
        <xdr:cNvPr id="529" name="フローチャート: 判断 528"/>
        <xdr:cNvSpPr/>
      </xdr:nvSpPr>
      <xdr:spPr>
        <a:xfrm>
          <a:off x="13652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121924</xdr:rowOff>
    </xdr:from>
    <xdr:ext cx="534377" cy="259045"/>
    <xdr:sp macro="" textlink="">
      <xdr:nvSpPr>
        <xdr:cNvPr id="530" name="テキスト ボックス 529"/>
        <xdr:cNvSpPr txBox="1"/>
      </xdr:nvSpPr>
      <xdr:spPr>
        <a:xfrm>
          <a:off x="13436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13475</xdr:rowOff>
    </xdr:from>
    <xdr:to>
      <xdr:col>67</xdr:col>
      <xdr:colOff>101600</xdr:colOff>
      <xdr:row>36</xdr:row>
      <xdr:rowOff>115075</xdr:rowOff>
    </xdr:to>
    <xdr:sp macro="" textlink="">
      <xdr:nvSpPr>
        <xdr:cNvPr id="531" name="フローチャート: 判断 530"/>
        <xdr:cNvSpPr/>
      </xdr:nvSpPr>
      <xdr:spPr>
        <a:xfrm>
          <a:off x="12763500" y="61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106202</xdr:rowOff>
    </xdr:from>
    <xdr:ext cx="534377" cy="259045"/>
    <xdr:sp macro="" textlink="">
      <xdr:nvSpPr>
        <xdr:cNvPr id="532" name="テキスト ボックス 531"/>
        <xdr:cNvSpPr txBox="1"/>
      </xdr:nvSpPr>
      <xdr:spPr>
        <a:xfrm>
          <a:off x="12547111" y="62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25121</xdr:rowOff>
    </xdr:from>
    <xdr:to>
      <xdr:col>85</xdr:col>
      <xdr:colOff>177800</xdr:colOff>
      <xdr:row>34</xdr:row>
      <xdr:rowOff>126721</xdr:rowOff>
    </xdr:to>
    <xdr:sp macro="" textlink="">
      <xdr:nvSpPr>
        <xdr:cNvPr id="538" name="楕円 537"/>
        <xdr:cNvSpPr/>
      </xdr:nvSpPr>
      <xdr:spPr>
        <a:xfrm>
          <a:off x="16268700" y="58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47998</xdr:rowOff>
    </xdr:from>
    <xdr:ext cx="534377" cy="259045"/>
    <xdr:sp macro="" textlink="">
      <xdr:nvSpPr>
        <xdr:cNvPr id="539" name="消防費該当値テキスト"/>
        <xdr:cNvSpPr txBox="1"/>
      </xdr:nvSpPr>
      <xdr:spPr>
        <a:xfrm>
          <a:off x="16370300" y="57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85623</xdr:rowOff>
    </xdr:from>
    <xdr:to>
      <xdr:col>81</xdr:col>
      <xdr:colOff>101600</xdr:colOff>
      <xdr:row>30</xdr:row>
      <xdr:rowOff>15773</xdr:rowOff>
    </xdr:to>
    <xdr:sp macro="" textlink="">
      <xdr:nvSpPr>
        <xdr:cNvPr id="540" name="楕円 539"/>
        <xdr:cNvSpPr/>
      </xdr:nvSpPr>
      <xdr:spPr>
        <a:xfrm>
          <a:off x="15430500" y="50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32300</xdr:rowOff>
    </xdr:from>
    <xdr:ext cx="599010" cy="259045"/>
    <xdr:sp macro="" textlink="">
      <xdr:nvSpPr>
        <xdr:cNvPr id="541" name="テキスト ボックス 540"/>
        <xdr:cNvSpPr txBox="1"/>
      </xdr:nvSpPr>
      <xdr:spPr>
        <a:xfrm>
          <a:off x="15181795" y="483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157924</xdr:rowOff>
    </xdr:from>
    <xdr:to>
      <xdr:col>76</xdr:col>
      <xdr:colOff>165100</xdr:colOff>
      <xdr:row>35</xdr:row>
      <xdr:rowOff>88074</xdr:rowOff>
    </xdr:to>
    <xdr:sp macro="" textlink="">
      <xdr:nvSpPr>
        <xdr:cNvPr id="542" name="楕円 541"/>
        <xdr:cNvSpPr/>
      </xdr:nvSpPr>
      <xdr:spPr>
        <a:xfrm>
          <a:off x="14541500" y="5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104601</xdr:rowOff>
    </xdr:from>
    <xdr:ext cx="534377" cy="259045"/>
    <xdr:sp macro="" textlink="">
      <xdr:nvSpPr>
        <xdr:cNvPr id="543" name="テキスト ボックス 542"/>
        <xdr:cNvSpPr txBox="1"/>
      </xdr:nvSpPr>
      <xdr:spPr>
        <a:xfrm>
          <a:off x="14325111" y="57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106235</xdr:rowOff>
    </xdr:from>
    <xdr:to>
      <xdr:col>72</xdr:col>
      <xdr:colOff>38100</xdr:colOff>
      <xdr:row>36</xdr:row>
      <xdr:rowOff>36385</xdr:rowOff>
    </xdr:to>
    <xdr:sp macro="" textlink="">
      <xdr:nvSpPr>
        <xdr:cNvPr id="544" name="楕円 543"/>
        <xdr:cNvSpPr/>
      </xdr:nvSpPr>
      <xdr:spPr>
        <a:xfrm>
          <a:off x="13652500" y="61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52912</xdr:rowOff>
    </xdr:from>
    <xdr:ext cx="534377" cy="259045"/>
    <xdr:sp macro="" textlink="">
      <xdr:nvSpPr>
        <xdr:cNvPr id="545" name="テキスト ボックス 544"/>
        <xdr:cNvSpPr txBox="1"/>
      </xdr:nvSpPr>
      <xdr:spPr>
        <a:xfrm>
          <a:off x="13436111" y="58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79832</xdr:rowOff>
    </xdr:from>
    <xdr:to>
      <xdr:col>67</xdr:col>
      <xdr:colOff>101600</xdr:colOff>
      <xdr:row>36</xdr:row>
      <xdr:rowOff>9982</xdr:rowOff>
    </xdr:to>
    <xdr:sp macro="" textlink="">
      <xdr:nvSpPr>
        <xdr:cNvPr id="546" name="楕円 545"/>
        <xdr:cNvSpPr/>
      </xdr:nvSpPr>
      <xdr:spPr>
        <a:xfrm>
          <a:off x="12763500" y="60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26509</xdr:rowOff>
    </xdr:from>
    <xdr:ext cx="534377" cy="259045"/>
    <xdr:sp macro="" textlink="">
      <xdr:nvSpPr>
        <xdr:cNvPr id="547" name="テキスト ボックス 546"/>
        <xdr:cNvSpPr txBox="1"/>
      </xdr:nvSpPr>
      <xdr:spPr>
        <a:xfrm>
          <a:off x="12547111" y="58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3" name="直線コネクタ 572"/>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4"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5" name="直線コネクタ 574"/>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6"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77" name="直線コネクタ 576"/>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160823</xdr:rowOff>
    </xdr:from>
    <xdr:to>
      <xdr:col>85</xdr:col>
      <xdr:colOff>127000</xdr:colOff>
      <xdr:row>58</xdr:row>
      <xdr:rowOff>99512</xdr:rowOff>
    </xdr:to>
    <xdr:cxnSp macro="">
      <xdr:nvCxnSpPr>
        <xdr:cNvPr id="578" name="直線コネクタ 577"/>
        <xdr:cNvCxnSpPr/>
      </xdr:nvCxnSpPr>
      <xdr:spPr>
        <a:xfrm>
          <a:off x="15481300" y="9419123"/>
          <a:ext cx="838200" cy="6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79"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0" name="フローチャート: 判断 579"/>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160823</xdr:rowOff>
    </xdr:from>
    <xdr:to>
      <xdr:col>81</xdr:col>
      <xdr:colOff>50800</xdr:colOff>
      <xdr:row>58</xdr:row>
      <xdr:rowOff>9950</xdr:rowOff>
    </xdr:to>
    <xdr:cxnSp macro="">
      <xdr:nvCxnSpPr>
        <xdr:cNvPr id="581" name="直線コネクタ 580"/>
        <xdr:cNvCxnSpPr/>
      </xdr:nvCxnSpPr>
      <xdr:spPr>
        <a:xfrm flipV="1">
          <a:off x="14592300" y="9419123"/>
          <a:ext cx="889000" cy="5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2" name="フローチャート: 判断 581"/>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3" name="テキスト ボックス 582"/>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9950</xdr:rowOff>
    </xdr:from>
    <xdr:to>
      <xdr:col>76</xdr:col>
      <xdr:colOff>114300</xdr:colOff>
      <xdr:row>58</xdr:row>
      <xdr:rowOff>91642</xdr:rowOff>
    </xdr:to>
    <xdr:cxnSp macro="">
      <xdr:nvCxnSpPr>
        <xdr:cNvPr id="584" name="直線コネクタ 583"/>
        <xdr:cNvCxnSpPr/>
      </xdr:nvCxnSpPr>
      <xdr:spPr>
        <a:xfrm flipV="1">
          <a:off x="13703300" y="9954050"/>
          <a:ext cx="889000" cy="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5" name="フローチャート: 判断 584"/>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6" name="テキスト ボックス 585"/>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91642</xdr:rowOff>
    </xdr:from>
    <xdr:to>
      <xdr:col>71</xdr:col>
      <xdr:colOff>177800</xdr:colOff>
      <xdr:row>58</xdr:row>
      <xdr:rowOff>128891</xdr:rowOff>
    </xdr:to>
    <xdr:cxnSp macro="">
      <xdr:nvCxnSpPr>
        <xdr:cNvPr id="587" name="直線コネクタ 586"/>
        <xdr:cNvCxnSpPr/>
      </xdr:nvCxnSpPr>
      <xdr:spPr>
        <a:xfrm flipV="1">
          <a:off x="12814300" y="10035742"/>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88" name="フローチャート: 判断 587"/>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99915</xdr:rowOff>
    </xdr:from>
    <xdr:ext cx="534377" cy="259045"/>
    <xdr:sp macro="" textlink="">
      <xdr:nvSpPr>
        <xdr:cNvPr id="589" name="テキスト ボックス 588"/>
        <xdr:cNvSpPr txBox="1"/>
      </xdr:nvSpPr>
      <xdr:spPr>
        <a:xfrm>
          <a:off x="13436111" y="9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0" name="フローチャート: 判断 589"/>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1" name="テキスト ボックス 590"/>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48712</xdr:rowOff>
    </xdr:from>
    <xdr:to>
      <xdr:col>85</xdr:col>
      <xdr:colOff>177800</xdr:colOff>
      <xdr:row>58</xdr:row>
      <xdr:rowOff>150312</xdr:rowOff>
    </xdr:to>
    <xdr:sp macro="" textlink="">
      <xdr:nvSpPr>
        <xdr:cNvPr id="597" name="楕円 596"/>
        <xdr:cNvSpPr/>
      </xdr:nvSpPr>
      <xdr:spPr>
        <a:xfrm>
          <a:off x="162687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135089</xdr:rowOff>
    </xdr:from>
    <xdr:ext cx="534377" cy="259045"/>
    <xdr:sp macro="" textlink="">
      <xdr:nvSpPr>
        <xdr:cNvPr id="598" name="教育費該当値テキスト"/>
        <xdr:cNvSpPr txBox="1"/>
      </xdr:nvSpPr>
      <xdr:spPr>
        <a:xfrm>
          <a:off x="16370300" y="99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110023</xdr:rowOff>
    </xdr:from>
    <xdr:to>
      <xdr:col>81</xdr:col>
      <xdr:colOff>101600</xdr:colOff>
      <xdr:row>55</xdr:row>
      <xdr:rowOff>40173</xdr:rowOff>
    </xdr:to>
    <xdr:sp macro="" textlink="">
      <xdr:nvSpPr>
        <xdr:cNvPr id="599" name="楕円 598"/>
        <xdr:cNvSpPr/>
      </xdr:nvSpPr>
      <xdr:spPr>
        <a:xfrm>
          <a:off x="15430500" y="93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56700</xdr:rowOff>
    </xdr:from>
    <xdr:ext cx="599010" cy="259045"/>
    <xdr:sp macro="" textlink="">
      <xdr:nvSpPr>
        <xdr:cNvPr id="600" name="テキスト ボックス 599"/>
        <xdr:cNvSpPr txBox="1"/>
      </xdr:nvSpPr>
      <xdr:spPr>
        <a:xfrm>
          <a:off x="15181795" y="91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130600</xdr:rowOff>
    </xdr:from>
    <xdr:to>
      <xdr:col>76</xdr:col>
      <xdr:colOff>165100</xdr:colOff>
      <xdr:row>58</xdr:row>
      <xdr:rowOff>60750</xdr:rowOff>
    </xdr:to>
    <xdr:sp macro="" textlink="">
      <xdr:nvSpPr>
        <xdr:cNvPr id="601" name="楕円 600"/>
        <xdr:cNvSpPr/>
      </xdr:nvSpPr>
      <xdr:spPr>
        <a:xfrm>
          <a:off x="14541500" y="9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51877</xdr:rowOff>
    </xdr:from>
    <xdr:ext cx="534377" cy="259045"/>
    <xdr:sp macro="" textlink="">
      <xdr:nvSpPr>
        <xdr:cNvPr id="602" name="テキスト ボックス 601"/>
        <xdr:cNvSpPr txBox="1"/>
      </xdr:nvSpPr>
      <xdr:spPr>
        <a:xfrm>
          <a:off x="14325111" y="99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40842</xdr:rowOff>
    </xdr:from>
    <xdr:to>
      <xdr:col>72</xdr:col>
      <xdr:colOff>38100</xdr:colOff>
      <xdr:row>58</xdr:row>
      <xdr:rowOff>142442</xdr:rowOff>
    </xdr:to>
    <xdr:sp macro="" textlink="">
      <xdr:nvSpPr>
        <xdr:cNvPr id="603" name="楕円 602"/>
        <xdr:cNvSpPr/>
      </xdr:nvSpPr>
      <xdr:spPr>
        <a:xfrm>
          <a:off x="13652500" y="99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133569</xdr:rowOff>
    </xdr:from>
    <xdr:ext cx="534377" cy="259045"/>
    <xdr:sp macro="" textlink="">
      <xdr:nvSpPr>
        <xdr:cNvPr id="604" name="テキスト ボックス 603"/>
        <xdr:cNvSpPr txBox="1"/>
      </xdr:nvSpPr>
      <xdr:spPr>
        <a:xfrm>
          <a:off x="13436111" y="1007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78091</xdr:rowOff>
    </xdr:from>
    <xdr:to>
      <xdr:col>67</xdr:col>
      <xdr:colOff>101600</xdr:colOff>
      <xdr:row>59</xdr:row>
      <xdr:rowOff>8241</xdr:rowOff>
    </xdr:to>
    <xdr:sp macro="" textlink="">
      <xdr:nvSpPr>
        <xdr:cNvPr id="605" name="楕円 604"/>
        <xdr:cNvSpPr/>
      </xdr:nvSpPr>
      <xdr:spPr>
        <a:xfrm>
          <a:off x="12763500" y="100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170818</xdr:rowOff>
    </xdr:from>
    <xdr:ext cx="534377" cy="259045"/>
    <xdr:sp macro="" textlink="">
      <xdr:nvSpPr>
        <xdr:cNvPr id="606" name="テキスト ボックス 605"/>
        <xdr:cNvSpPr txBox="1"/>
      </xdr:nvSpPr>
      <xdr:spPr>
        <a:xfrm>
          <a:off x="12547111" y="101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0" name="直線コネクタ 629"/>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3"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4" name="直線コネクタ 633"/>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8686</xdr:rowOff>
    </xdr:from>
    <xdr:to>
      <xdr:col>85</xdr:col>
      <xdr:colOff>127000</xdr:colOff>
      <xdr:row>79</xdr:row>
      <xdr:rowOff>44450</xdr:rowOff>
    </xdr:to>
    <xdr:cxnSp macro="">
      <xdr:nvCxnSpPr>
        <xdr:cNvPr id="635" name="直線コネクタ 634"/>
        <xdr:cNvCxnSpPr/>
      </xdr:nvCxnSpPr>
      <xdr:spPr>
        <a:xfrm flipV="1">
          <a:off x="15481300" y="13381786"/>
          <a:ext cx="838200" cy="2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6" name="災害復旧費平均値テキスト"/>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37" name="フローチャート: 判断 636"/>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39" name="フローチャート: 判断 638"/>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0" name="テキスト ボックス 639"/>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2" name="フローチャート: 判断 641"/>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3" name="テキスト ボックス 642"/>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128536</xdr:rowOff>
    </xdr:from>
    <xdr:to>
      <xdr:col>72</xdr:col>
      <xdr:colOff>38100</xdr:colOff>
      <xdr:row>78</xdr:row>
      <xdr:rowOff>58686</xdr:rowOff>
    </xdr:to>
    <xdr:sp macro="" textlink="">
      <xdr:nvSpPr>
        <xdr:cNvPr id="645" name="フローチャート: 判断 644"/>
        <xdr:cNvSpPr/>
      </xdr:nvSpPr>
      <xdr:spPr>
        <a:xfrm>
          <a:off x="13652500" y="133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75213</xdr:rowOff>
    </xdr:from>
    <xdr:ext cx="534377" cy="259045"/>
    <xdr:sp macro="" textlink="">
      <xdr:nvSpPr>
        <xdr:cNvPr id="646" name="テキスト ボックス 645"/>
        <xdr:cNvSpPr txBox="1"/>
      </xdr:nvSpPr>
      <xdr:spPr>
        <a:xfrm>
          <a:off x="13436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37109</xdr:rowOff>
    </xdr:from>
    <xdr:to>
      <xdr:col>67</xdr:col>
      <xdr:colOff>101600</xdr:colOff>
      <xdr:row>78</xdr:row>
      <xdr:rowOff>138709</xdr:rowOff>
    </xdr:to>
    <xdr:sp macro="" textlink="">
      <xdr:nvSpPr>
        <xdr:cNvPr id="647" name="フローチャート: 判断 646"/>
        <xdr:cNvSpPr/>
      </xdr:nvSpPr>
      <xdr:spPr>
        <a:xfrm>
          <a:off x="12763500" y="134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155236</xdr:rowOff>
    </xdr:from>
    <xdr:ext cx="534377" cy="259045"/>
    <xdr:sp macro="" textlink="">
      <xdr:nvSpPr>
        <xdr:cNvPr id="648" name="テキスト ボックス 647"/>
        <xdr:cNvSpPr txBox="1"/>
      </xdr:nvSpPr>
      <xdr:spPr>
        <a:xfrm>
          <a:off x="12547111" y="131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129336</xdr:rowOff>
    </xdr:from>
    <xdr:to>
      <xdr:col>85</xdr:col>
      <xdr:colOff>177800</xdr:colOff>
      <xdr:row>78</xdr:row>
      <xdr:rowOff>59486</xdr:rowOff>
    </xdr:to>
    <xdr:sp macro="" textlink="">
      <xdr:nvSpPr>
        <xdr:cNvPr id="654" name="楕円 653"/>
        <xdr:cNvSpPr/>
      </xdr:nvSpPr>
      <xdr:spPr>
        <a:xfrm>
          <a:off x="16268700" y="13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152213</xdr:rowOff>
    </xdr:from>
    <xdr:ext cx="534377" cy="259045"/>
    <xdr:sp macro="" textlink="">
      <xdr:nvSpPr>
        <xdr:cNvPr id="655" name="災害復旧費該当値テキスト"/>
        <xdr:cNvSpPr txBox="1"/>
      </xdr:nvSpPr>
      <xdr:spPr>
        <a:xfrm>
          <a:off x="16370300" y="131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87" name="直線コネクタ 686"/>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88"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89" name="直線コネクタ 688"/>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0"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1" name="直線コネクタ 690"/>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92566</xdr:rowOff>
    </xdr:from>
    <xdr:to>
      <xdr:col>85</xdr:col>
      <xdr:colOff>127000</xdr:colOff>
      <xdr:row>96</xdr:row>
      <xdr:rowOff>107490</xdr:rowOff>
    </xdr:to>
    <xdr:cxnSp macro="">
      <xdr:nvCxnSpPr>
        <xdr:cNvPr id="692" name="直線コネクタ 691"/>
        <xdr:cNvCxnSpPr/>
      </xdr:nvCxnSpPr>
      <xdr:spPr>
        <a:xfrm flipV="1">
          <a:off x="15481300" y="16551766"/>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3"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4" name="フローチャート: 判断 693"/>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107490</xdr:rowOff>
    </xdr:from>
    <xdr:to>
      <xdr:col>81</xdr:col>
      <xdr:colOff>50800</xdr:colOff>
      <xdr:row>96</xdr:row>
      <xdr:rowOff>120555</xdr:rowOff>
    </xdr:to>
    <xdr:cxnSp macro="">
      <xdr:nvCxnSpPr>
        <xdr:cNvPr id="695" name="直線コネクタ 694"/>
        <xdr:cNvCxnSpPr/>
      </xdr:nvCxnSpPr>
      <xdr:spPr>
        <a:xfrm flipV="1">
          <a:off x="14592300" y="16566690"/>
          <a:ext cx="889000" cy="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6" name="フローチャート: 判断 695"/>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697" name="テキスト ボックス 696"/>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120555</xdr:rowOff>
    </xdr:from>
    <xdr:to>
      <xdr:col>76</xdr:col>
      <xdr:colOff>114300</xdr:colOff>
      <xdr:row>96</xdr:row>
      <xdr:rowOff>138717</xdr:rowOff>
    </xdr:to>
    <xdr:cxnSp macro="">
      <xdr:nvCxnSpPr>
        <xdr:cNvPr id="698" name="直線コネクタ 697"/>
        <xdr:cNvCxnSpPr/>
      </xdr:nvCxnSpPr>
      <xdr:spPr>
        <a:xfrm flipV="1">
          <a:off x="13703300" y="16579755"/>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9" name="フローチャート: 判断 698"/>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0" name="テキスト ボックス 699"/>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138717</xdr:rowOff>
    </xdr:from>
    <xdr:to>
      <xdr:col>71</xdr:col>
      <xdr:colOff>177800</xdr:colOff>
      <xdr:row>96</xdr:row>
      <xdr:rowOff>165410</xdr:rowOff>
    </xdr:to>
    <xdr:cxnSp macro="">
      <xdr:nvCxnSpPr>
        <xdr:cNvPr id="701" name="直線コネクタ 700"/>
        <xdr:cNvCxnSpPr/>
      </xdr:nvCxnSpPr>
      <xdr:spPr>
        <a:xfrm flipV="1">
          <a:off x="12814300" y="16597917"/>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2" name="フローチャート: 判断 701"/>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101948</xdr:rowOff>
    </xdr:from>
    <xdr:ext cx="534377" cy="259045"/>
    <xdr:sp macro="" textlink="">
      <xdr:nvSpPr>
        <xdr:cNvPr id="703" name="テキスト ボックス 702"/>
        <xdr:cNvSpPr txBox="1"/>
      </xdr:nvSpPr>
      <xdr:spPr>
        <a:xfrm>
          <a:off x="13436111" y="1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4" name="フローチャート: 判断 703"/>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116693</xdr:rowOff>
    </xdr:from>
    <xdr:ext cx="534377" cy="259045"/>
    <xdr:sp macro="" textlink="">
      <xdr:nvSpPr>
        <xdr:cNvPr id="705" name="テキスト ボックス 704"/>
        <xdr:cNvSpPr txBox="1"/>
      </xdr:nvSpPr>
      <xdr:spPr>
        <a:xfrm>
          <a:off x="12547111" y="167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41766</xdr:rowOff>
    </xdr:from>
    <xdr:to>
      <xdr:col>85</xdr:col>
      <xdr:colOff>177800</xdr:colOff>
      <xdr:row>96</xdr:row>
      <xdr:rowOff>143366</xdr:rowOff>
    </xdr:to>
    <xdr:sp macro="" textlink="">
      <xdr:nvSpPr>
        <xdr:cNvPr id="711" name="楕円 710"/>
        <xdr:cNvSpPr/>
      </xdr:nvSpPr>
      <xdr:spPr>
        <a:xfrm>
          <a:off x="16268700" y="165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20193</xdr:rowOff>
    </xdr:from>
    <xdr:ext cx="599010" cy="259045"/>
    <xdr:sp macro="" textlink="">
      <xdr:nvSpPr>
        <xdr:cNvPr id="712" name="公債費該当値テキスト"/>
        <xdr:cNvSpPr txBox="1"/>
      </xdr:nvSpPr>
      <xdr:spPr>
        <a:xfrm>
          <a:off x="16370300" y="1647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56690</xdr:rowOff>
    </xdr:from>
    <xdr:to>
      <xdr:col>81</xdr:col>
      <xdr:colOff>101600</xdr:colOff>
      <xdr:row>96</xdr:row>
      <xdr:rowOff>158290</xdr:rowOff>
    </xdr:to>
    <xdr:sp macro="" textlink="">
      <xdr:nvSpPr>
        <xdr:cNvPr id="713" name="楕円 712"/>
        <xdr:cNvSpPr/>
      </xdr:nvSpPr>
      <xdr:spPr>
        <a:xfrm>
          <a:off x="15430500" y="165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149417</xdr:rowOff>
    </xdr:from>
    <xdr:ext cx="599010" cy="259045"/>
    <xdr:sp macro="" textlink="">
      <xdr:nvSpPr>
        <xdr:cNvPr id="714" name="テキスト ボックス 713"/>
        <xdr:cNvSpPr txBox="1"/>
      </xdr:nvSpPr>
      <xdr:spPr>
        <a:xfrm>
          <a:off x="15181795" y="1660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69755</xdr:rowOff>
    </xdr:from>
    <xdr:to>
      <xdr:col>76</xdr:col>
      <xdr:colOff>165100</xdr:colOff>
      <xdr:row>96</xdr:row>
      <xdr:rowOff>171355</xdr:rowOff>
    </xdr:to>
    <xdr:sp macro="" textlink="">
      <xdr:nvSpPr>
        <xdr:cNvPr id="715" name="楕円 714"/>
        <xdr:cNvSpPr/>
      </xdr:nvSpPr>
      <xdr:spPr>
        <a:xfrm>
          <a:off x="14541500" y="165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16432</xdr:rowOff>
    </xdr:from>
    <xdr:ext cx="599010" cy="259045"/>
    <xdr:sp macro="" textlink="">
      <xdr:nvSpPr>
        <xdr:cNvPr id="716" name="テキスト ボックス 715"/>
        <xdr:cNvSpPr txBox="1"/>
      </xdr:nvSpPr>
      <xdr:spPr>
        <a:xfrm>
          <a:off x="14292795" y="163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87917</xdr:rowOff>
    </xdr:from>
    <xdr:to>
      <xdr:col>72</xdr:col>
      <xdr:colOff>38100</xdr:colOff>
      <xdr:row>97</xdr:row>
      <xdr:rowOff>18067</xdr:rowOff>
    </xdr:to>
    <xdr:sp macro="" textlink="">
      <xdr:nvSpPr>
        <xdr:cNvPr id="717" name="楕円 716"/>
        <xdr:cNvSpPr/>
      </xdr:nvSpPr>
      <xdr:spPr>
        <a:xfrm>
          <a:off x="13652500" y="165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34594</xdr:rowOff>
    </xdr:from>
    <xdr:ext cx="599010" cy="259045"/>
    <xdr:sp macro="" textlink="">
      <xdr:nvSpPr>
        <xdr:cNvPr id="718" name="テキスト ボックス 717"/>
        <xdr:cNvSpPr txBox="1"/>
      </xdr:nvSpPr>
      <xdr:spPr>
        <a:xfrm>
          <a:off x="13403795" y="16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114610</xdr:rowOff>
    </xdr:from>
    <xdr:to>
      <xdr:col>67</xdr:col>
      <xdr:colOff>101600</xdr:colOff>
      <xdr:row>97</xdr:row>
      <xdr:rowOff>44760</xdr:rowOff>
    </xdr:to>
    <xdr:sp macro="" textlink="">
      <xdr:nvSpPr>
        <xdr:cNvPr id="719" name="楕円 718"/>
        <xdr:cNvSpPr/>
      </xdr:nvSpPr>
      <xdr:spPr>
        <a:xfrm>
          <a:off x="12763500" y="165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61287</xdr:rowOff>
    </xdr:from>
    <xdr:ext cx="599010" cy="259045"/>
    <xdr:sp macro="" textlink="">
      <xdr:nvSpPr>
        <xdr:cNvPr id="720" name="テキスト ボックス 719"/>
        <xdr:cNvSpPr txBox="1"/>
      </xdr:nvSpPr>
      <xdr:spPr>
        <a:xfrm>
          <a:off x="12514795" y="1634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2" name="直線コネクタ 741"/>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3"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5"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6" name="直線コネクタ 745"/>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48"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49" name="フローチャート: 判断 748"/>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1" name="フローチャート: 判断 750"/>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2" name="テキスト ボックス 751"/>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4" name="フローチャート: 判断 753"/>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5" name="テキスト ボックス 754"/>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57" name="フローチャート: 判断 756"/>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58" name="テキスト ボックス 757"/>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59" name="フローチャート: 判断 758"/>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60" name="テキスト ボックス 759"/>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67"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議会費は、令和元年度の議員定数削減から類似団体を</a:t>
          </a:r>
          <a:r>
            <a:rPr kumimoji="1" lang="en-US" altLang="ja-JP" sz="1300">
              <a:latin typeface="ＭＳ Ｐゴシック" panose="020B0600070205080204" pitchFamily="50" charset="-128"/>
              <a:ea typeface="ＭＳ Ｐゴシック" panose="020B0600070205080204" pitchFamily="50" charset="-128"/>
            </a:rPr>
            <a:t>2,821</a:t>
          </a:r>
          <a:r>
            <a:rPr kumimoji="1" lang="ja-JP" altLang="en-US" sz="1300">
              <a:latin typeface="ＭＳ Ｐゴシック" panose="020B0600070205080204" pitchFamily="50" charset="-128"/>
              <a:ea typeface="ＭＳ Ｐゴシック" panose="020B0600070205080204" pitchFamily="50" charset="-128"/>
            </a:rPr>
            <a:t>円下回っている。総務費は庁内サーバー更新等により対前年比</a:t>
          </a:r>
          <a:r>
            <a:rPr kumimoji="1" lang="en-US" altLang="ja-JP" sz="1300">
              <a:latin typeface="ＭＳ Ｐゴシック" panose="020B0600070205080204" pitchFamily="50" charset="-128"/>
              <a:ea typeface="ＭＳ Ｐゴシック" panose="020B0600070205080204" pitchFamily="50" charset="-128"/>
            </a:rPr>
            <a:t>9,359</a:t>
          </a:r>
          <a:r>
            <a:rPr kumimoji="1" lang="ja-JP" altLang="en-US" sz="1300">
              <a:latin typeface="ＭＳ Ｐゴシック" panose="020B0600070205080204" pitchFamily="50" charset="-128"/>
              <a:ea typeface="ＭＳ Ｐゴシック" panose="020B0600070205080204" pitchFamily="50" charset="-128"/>
            </a:rPr>
            <a:t>円の増となっているものの、類似団体平均では</a:t>
          </a:r>
          <a:r>
            <a:rPr kumimoji="1" lang="en-US" altLang="ja-JP" sz="1300">
              <a:latin typeface="ＭＳ Ｐゴシック" panose="020B0600070205080204" pitchFamily="50" charset="-128"/>
              <a:ea typeface="ＭＳ Ｐゴシック" panose="020B0600070205080204" pitchFamily="50" charset="-128"/>
            </a:rPr>
            <a:t>44,116</a:t>
          </a:r>
          <a:r>
            <a:rPr kumimoji="1" lang="ja-JP" altLang="en-US" sz="1300">
              <a:latin typeface="ＭＳ Ｐゴシック" panose="020B0600070205080204" pitchFamily="50" charset="-128"/>
              <a:ea typeface="ＭＳ Ｐゴシック" panose="020B0600070205080204" pitchFamily="50" charset="-128"/>
            </a:rPr>
            <a:t>円下回っている。民生費は総合福祉健康センター建設事業費の増により対前年比</a:t>
          </a:r>
          <a:r>
            <a:rPr kumimoji="1" lang="en-US" altLang="ja-JP" sz="1300">
              <a:latin typeface="ＭＳ Ｐゴシック" panose="020B0600070205080204" pitchFamily="50" charset="-128"/>
              <a:ea typeface="ＭＳ Ｐゴシック" panose="020B0600070205080204" pitchFamily="50" charset="-128"/>
            </a:rPr>
            <a:t>67,516</a:t>
          </a:r>
          <a:r>
            <a:rPr kumimoji="1" lang="ja-JP" altLang="en-US" sz="1300">
              <a:latin typeface="ＭＳ Ｐゴシック" panose="020B0600070205080204" pitchFamily="50" charset="-128"/>
              <a:ea typeface="ＭＳ Ｐゴシック" panose="020B0600070205080204" pitchFamily="50" charset="-128"/>
            </a:rPr>
            <a:t>円の増となった。衛生費はコロナ対策を継続して実施し対前年度比</a:t>
          </a:r>
          <a:r>
            <a:rPr kumimoji="1" lang="en-US" altLang="ja-JP" sz="1300">
              <a:latin typeface="ＭＳ Ｐゴシック" panose="020B0600070205080204" pitchFamily="50" charset="-128"/>
              <a:ea typeface="ＭＳ Ｐゴシック" panose="020B0600070205080204" pitchFamily="50" charset="-128"/>
            </a:rPr>
            <a:t>12,010</a:t>
          </a:r>
          <a:r>
            <a:rPr kumimoji="1" lang="ja-JP" altLang="en-US" sz="1300">
              <a:latin typeface="ＭＳ Ｐゴシック" panose="020B0600070205080204" pitchFamily="50" charset="-128"/>
              <a:ea typeface="ＭＳ Ｐゴシック" panose="020B0600070205080204" pitchFamily="50" charset="-128"/>
            </a:rPr>
            <a:t>円増、類似団体平均では</a:t>
          </a:r>
          <a:r>
            <a:rPr kumimoji="1" lang="en-US" altLang="ja-JP" sz="1300">
              <a:latin typeface="ＭＳ Ｐゴシック" panose="020B0600070205080204" pitchFamily="50" charset="-128"/>
              <a:ea typeface="ＭＳ Ｐゴシック" panose="020B0600070205080204" pitchFamily="50" charset="-128"/>
            </a:rPr>
            <a:t>28,673</a:t>
          </a:r>
          <a:r>
            <a:rPr kumimoji="1" lang="ja-JP" altLang="en-US" sz="1300">
              <a:latin typeface="ＭＳ Ｐゴシック" panose="020B0600070205080204" pitchFamily="50" charset="-128"/>
              <a:ea typeface="ＭＳ Ｐゴシック" panose="020B0600070205080204" pitchFamily="50" charset="-128"/>
            </a:rPr>
            <a:t>円下回っている。労働費は事務事業の見直しにより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円となっている。基幹産業である農林水産業費は前年度から横ばいで、類似団体平均を</a:t>
          </a:r>
          <a:r>
            <a:rPr kumimoji="1" lang="en-US" altLang="ja-JP" sz="1300">
              <a:latin typeface="ＭＳ Ｐゴシック" panose="020B0600070205080204" pitchFamily="50" charset="-128"/>
              <a:ea typeface="ＭＳ Ｐゴシック" panose="020B0600070205080204" pitchFamily="50" charset="-128"/>
            </a:rPr>
            <a:t>38,195</a:t>
          </a:r>
          <a:r>
            <a:rPr kumimoji="1" lang="ja-JP" altLang="en-US" sz="1300">
              <a:latin typeface="ＭＳ Ｐゴシック" panose="020B0600070205080204" pitchFamily="50" charset="-128"/>
              <a:ea typeface="ＭＳ Ｐゴシック" panose="020B0600070205080204" pitchFamily="50" charset="-128"/>
            </a:rPr>
            <a:t>円下回った。商工費は継続して類似団体を大きく下回っており、前年度比はほぼ横ばい、類似団体平均を</a:t>
          </a:r>
          <a:r>
            <a:rPr kumimoji="1" lang="en-US" altLang="ja-JP" sz="1300">
              <a:latin typeface="ＭＳ Ｐゴシック" panose="020B0600070205080204" pitchFamily="50" charset="-128"/>
              <a:ea typeface="ＭＳ Ｐゴシック" panose="020B0600070205080204" pitchFamily="50" charset="-128"/>
            </a:rPr>
            <a:t>33,262</a:t>
          </a:r>
          <a:r>
            <a:rPr kumimoji="1" lang="ja-JP" altLang="en-US" sz="1300">
              <a:latin typeface="ＭＳ Ｐゴシック" panose="020B0600070205080204" pitchFamily="50" charset="-128"/>
              <a:ea typeface="ＭＳ Ｐゴシック" panose="020B0600070205080204" pitchFamily="50" charset="-128"/>
            </a:rPr>
            <a:t>円下回っている。土木費では、主な事業が国補助金に依存し、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から類似団体を継続して下回り、</a:t>
          </a:r>
          <a:r>
            <a:rPr kumimoji="1" lang="en-US" altLang="ja-JP" sz="1300">
              <a:latin typeface="ＭＳ Ｐゴシック" panose="020B0600070205080204" pitchFamily="50" charset="-128"/>
              <a:ea typeface="ＭＳ Ｐゴシック" panose="020B0600070205080204" pitchFamily="50" charset="-128"/>
            </a:rPr>
            <a:t>65,151</a:t>
          </a:r>
          <a:r>
            <a:rPr kumimoji="1" lang="ja-JP" altLang="en-US" sz="1300">
              <a:latin typeface="ＭＳ Ｐゴシック" panose="020B0600070205080204" pitchFamily="50" charset="-128"/>
              <a:ea typeface="ＭＳ Ｐゴシック" panose="020B0600070205080204" pitchFamily="50" charset="-128"/>
            </a:rPr>
            <a:t>円下回っている。消防費は、統合消防署整備事業費の減により対前年度比</a:t>
          </a:r>
          <a:r>
            <a:rPr kumimoji="1" lang="en-US" altLang="ja-JP" sz="1300">
              <a:latin typeface="ＭＳ Ｐゴシック" panose="020B0600070205080204" pitchFamily="50" charset="-128"/>
              <a:ea typeface="ＭＳ Ｐゴシック" panose="020B0600070205080204" pitchFamily="50" charset="-128"/>
            </a:rPr>
            <a:t>62,736</a:t>
          </a:r>
          <a:r>
            <a:rPr kumimoji="1" lang="ja-JP" altLang="en-US" sz="1300">
              <a:latin typeface="ＭＳ Ｐゴシック" panose="020B0600070205080204" pitchFamily="50" charset="-128"/>
              <a:ea typeface="ＭＳ Ｐゴシック" panose="020B0600070205080204" pitchFamily="50" charset="-128"/>
            </a:rPr>
            <a:t>円の減となったものの、災害対応等もあり類似団体平均を</a:t>
          </a:r>
          <a:r>
            <a:rPr kumimoji="1" lang="en-US" altLang="ja-JP" sz="1300">
              <a:latin typeface="ＭＳ Ｐゴシック" panose="020B0600070205080204" pitchFamily="50" charset="-128"/>
              <a:ea typeface="ＭＳ Ｐゴシック" panose="020B0600070205080204" pitchFamily="50" charset="-128"/>
            </a:rPr>
            <a:t>19,229</a:t>
          </a:r>
          <a:r>
            <a:rPr kumimoji="1" lang="ja-JP" altLang="en-US" sz="1300">
              <a:latin typeface="ＭＳ Ｐゴシック" panose="020B0600070205080204" pitchFamily="50" charset="-128"/>
              <a:ea typeface="ＭＳ Ｐゴシック" panose="020B0600070205080204" pitchFamily="50" charset="-128"/>
            </a:rPr>
            <a:t>円上回っている。教育費は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以降継続して類似団体平均を下回っていたが、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３年度に統合小中学校の建設等で一時的に上回った。</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４年度は建設事業が終了したため、前年比</a:t>
          </a:r>
          <a:r>
            <a:rPr kumimoji="1" lang="en-US" altLang="ja-JP" sz="1300">
              <a:latin typeface="ＭＳ Ｐゴシック" panose="020B0600070205080204" pitchFamily="50" charset="-128"/>
              <a:ea typeface="ＭＳ Ｐゴシック" panose="020B0600070205080204" pitchFamily="50" charset="-128"/>
            </a:rPr>
            <a:t>191,226</a:t>
          </a:r>
          <a:r>
            <a:rPr kumimoji="1" lang="ja-JP" altLang="en-US" sz="1300">
              <a:latin typeface="ＭＳ Ｐゴシック" panose="020B0600070205080204" pitchFamily="50" charset="-128"/>
              <a:ea typeface="ＭＳ Ｐゴシック" panose="020B0600070205080204" pitchFamily="50" charset="-128"/>
            </a:rPr>
            <a:t>円の減、類似団体平均を</a:t>
          </a:r>
          <a:r>
            <a:rPr kumimoji="1" lang="en-US" altLang="ja-JP" sz="1300">
              <a:latin typeface="ＭＳ Ｐゴシック" panose="020B0600070205080204" pitchFamily="50" charset="-128"/>
              <a:ea typeface="ＭＳ Ｐゴシック" panose="020B0600070205080204" pitchFamily="50" charset="-128"/>
            </a:rPr>
            <a:t>63,774</a:t>
          </a:r>
          <a:r>
            <a:rPr kumimoji="1" lang="ja-JP" altLang="en-US" sz="1300">
              <a:latin typeface="ＭＳ Ｐゴシック" panose="020B0600070205080204" pitchFamily="50" charset="-128"/>
              <a:ea typeface="ＭＳ Ｐゴシック" panose="020B0600070205080204" pitchFamily="50" charset="-128"/>
            </a:rPr>
            <a:t>円下回った。公債費は、対前年比</a:t>
          </a:r>
          <a:r>
            <a:rPr kumimoji="1" lang="en-US" altLang="ja-JP" sz="1300">
              <a:latin typeface="ＭＳ Ｐゴシック" panose="020B0600070205080204" pitchFamily="50" charset="-128"/>
              <a:ea typeface="ＭＳ Ｐゴシック" panose="020B0600070205080204" pitchFamily="50" charset="-128"/>
            </a:rPr>
            <a:t>3,917</a:t>
          </a:r>
          <a:r>
            <a:rPr kumimoji="1" lang="ja-JP" altLang="en-US" sz="1300">
              <a:latin typeface="ＭＳ Ｐゴシック" panose="020B0600070205080204" pitchFamily="50" charset="-128"/>
              <a:ea typeface="ＭＳ Ｐゴシック" panose="020B0600070205080204" pitchFamily="50" charset="-128"/>
            </a:rPr>
            <a:t>円増となり、今後も新庁舎建設事業、公営住宅建設事業、十三湖地区ほ場整備事業、統合小中学校建設事業、総合福祉健康センター建設事業等の大型事業の元利償還が続くため、償還が終了する事業を加味しても、</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７年度まで増傾向で推移する見込みである。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年度の町村合併以降、退職者不補充等の歳出削減に努め、公債費も平成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年度をピークに減少傾向が続き実質収支等が改善されてきたところ。令和４年度決算における実質収支額と財政調整基金の合計は</a:t>
          </a:r>
          <a:r>
            <a:rPr kumimoji="1" lang="en-US" altLang="ja-JP" sz="1400">
              <a:latin typeface="ＭＳ ゴシック" pitchFamily="49" charset="-128"/>
              <a:ea typeface="ＭＳ ゴシック" pitchFamily="49" charset="-128"/>
            </a:rPr>
            <a:t>2,789</a:t>
          </a:r>
          <a:r>
            <a:rPr kumimoji="1" lang="ja-JP" altLang="en-US" sz="1400">
              <a:latin typeface="ＭＳ ゴシック" pitchFamily="49" charset="-128"/>
              <a:ea typeface="ＭＳ ゴシック" pitchFamily="49" charset="-128"/>
            </a:rPr>
            <a:t>百万円となり、標準財政規模に占める割合は、平成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20.16</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以降は黒字決算を保持している。</a:t>
          </a:r>
        </a:p>
        <a:p>
          <a:r>
            <a:rPr kumimoji="1" lang="ja-JP" altLang="en-US" sz="1400">
              <a:latin typeface="ＭＳ ゴシック" pitchFamily="49" charset="-128"/>
              <a:ea typeface="ＭＳ ゴシック" pitchFamily="49" charset="-128"/>
            </a:rPr>
            <a:t>　今後も歳入の確保に取り組むとともに事務事業の見直しなど歳出削減を実施し、法定外操出金の抑制を図り、必要に応じて一般会計繰出金を確保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60" zoomScaleNormal="6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9989808</v>
      </c>
      <c r="BO4" s="371"/>
      <c r="BP4" s="371"/>
      <c r="BQ4" s="371"/>
      <c r="BR4" s="371"/>
      <c r="BS4" s="371"/>
      <c r="BT4" s="371"/>
      <c r="BU4" s="372"/>
      <c r="BV4" s="370">
        <v>11733781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9662663</v>
      </c>
      <c r="BO5" s="408"/>
      <c r="BP5" s="408"/>
      <c r="BQ5" s="408"/>
      <c r="BR5" s="408"/>
      <c r="BS5" s="408"/>
      <c r="BT5" s="408"/>
      <c r="BU5" s="409"/>
      <c r="BV5" s="407">
        <v>11483869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92.1</v>
      </c>
      <c r="CU5" s="405"/>
      <c r="CV5" s="405"/>
      <c r="CW5" s="405"/>
      <c r="CX5" s="405"/>
      <c r="CY5" s="405"/>
      <c r="CZ5" s="405"/>
      <c r="DA5" s="406"/>
      <c r="DB5" s="404">
        <v>90.5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327145</v>
      </c>
      <c r="BO6" s="408"/>
      <c r="BP6" s="408"/>
      <c r="BQ6" s="408"/>
      <c r="BR6" s="408"/>
      <c r="BS6" s="408"/>
      <c r="BT6" s="408"/>
      <c r="BU6" s="409"/>
      <c r="BV6" s="407">
        <v>249912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v>
      </c>
      <c r="CU6" s="445"/>
      <c r="CV6" s="445"/>
      <c r="CW6" s="445"/>
      <c r="CX6" s="445"/>
      <c r="CY6" s="445"/>
      <c r="CZ6" s="445"/>
      <c r="DA6" s="446"/>
      <c r="DB6" s="444">
        <v>93.5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81498</v>
      </c>
      <c r="BO7" s="408"/>
      <c r="BP7" s="408"/>
      <c r="BQ7" s="408"/>
      <c r="BR7" s="408"/>
      <c r="BS7" s="408"/>
      <c r="BT7" s="408"/>
      <c r="BU7" s="409"/>
      <c r="BV7" s="407">
        <v>6698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4847078</v>
      </c>
      <c r="CU7" s="408"/>
      <c r="CV7" s="408"/>
      <c r="CW7" s="408"/>
      <c r="CX7" s="408"/>
      <c r="CY7" s="408"/>
      <c r="CZ7" s="408"/>
      <c r="DA7" s="409"/>
      <c r="DB7" s="407">
        <v>4898270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245647</v>
      </c>
      <c r="BO8" s="408"/>
      <c r="BP8" s="408"/>
      <c r="BQ8" s="408"/>
      <c r="BR8" s="408"/>
      <c r="BS8" s="408"/>
      <c r="BT8" s="408"/>
      <c r="BU8" s="409"/>
      <c r="BV8" s="407">
        <v>243214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9657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2433</v>
      </c>
      <c r="BO9" s="408"/>
      <c r="BP9" s="408"/>
      <c r="BQ9" s="408"/>
      <c r="BR9" s="408"/>
      <c r="BS9" s="408"/>
      <c r="BT9" s="408"/>
      <c r="BU9" s="409"/>
      <c r="BV9" s="407">
        <v>121840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16.899999999999999</v>
      </c>
      <c r="CU9" s="405"/>
      <c r="CV9" s="405"/>
      <c r="CW9" s="405"/>
      <c r="CX9" s="405"/>
      <c r="CY9" s="405"/>
      <c r="CZ9" s="405"/>
      <c r="DA9" s="406"/>
      <c r="DB9" s="404">
        <v>17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11187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952370</v>
      </c>
      <c r="BO10" s="408"/>
      <c r="BP10" s="408"/>
      <c r="BQ10" s="408"/>
      <c r="BR10" s="408"/>
      <c r="BS10" s="408"/>
      <c r="BT10" s="408"/>
      <c r="BU10" s="409"/>
      <c r="BV10" s="407">
        <v>1096988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10000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800290</v>
      </c>
      <c r="BO12" s="408"/>
      <c r="BP12" s="408"/>
      <c r="BQ12" s="408"/>
      <c r="BR12" s="408"/>
      <c r="BS12" s="408"/>
      <c r="BT12" s="408"/>
      <c r="BU12" s="409"/>
      <c r="BV12" s="407">
        <v>587420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9937</v>
      </c>
      <c r="S13" s="492"/>
      <c r="T13" s="492"/>
      <c r="U13" s="492"/>
      <c r="V13" s="493"/>
      <c r="W13" s="423" t="s">
        <v>139</v>
      </c>
      <c r="X13" s="424"/>
      <c r="Y13" s="424"/>
      <c r="Z13" s="424"/>
      <c r="AA13" s="424"/>
      <c r="AB13" s="414"/>
      <c r="AC13" s="458">
        <v>919</v>
      </c>
      <c r="AD13" s="459"/>
      <c r="AE13" s="459"/>
      <c r="AF13" s="459"/>
      <c r="AG13" s="501"/>
      <c r="AH13" s="458">
        <v>1122</v>
      </c>
      <c r="AI13" s="459"/>
      <c r="AJ13" s="459"/>
      <c r="AK13" s="459"/>
      <c r="AL13" s="460"/>
      <c r="AM13" s="436" t="s">
        <v>140</v>
      </c>
      <c r="AN13" s="437"/>
      <c r="AO13" s="437"/>
      <c r="AP13" s="437"/>
      <c r="AQ13" s="437"/>
      <c r="AR13" s="437"/>
      <c r="AS13" s="437"/>
      <c r="AT13" s="438"/>
      <c r="AU13" s="439" t="s">
        <v>122</v>
      </c>
      <c r="AV13" s="440"/>
      <c r="AW13" s="440"/>
      <c r="AX13" s="440"/>
      <c r="AY13" s="441" t="s">
        <v>141</v>
      </c>
      <c r="AZ13" s="442"/>
      <c r="BA13" s="442"/>
      <c r="BB13" s="442"/>
      <c r="BC13" s="442"/>
      <c r="BD13" s="442"/>
      <c r="BE13" s="442"/>
      <c r="BF13" s="442"/>
      <c r="BG13" s="442"/>
      <c r="BH13" s="442"/>
      <c r="BI13" s="442"/>
      <c r="BJ13" s="442"/>
      <c r="BK13" s="442"/>
      <c r="BL13" s="442"/>
      <c r="BM13" s="443"/>
      <c r="BN13" s="407">
        <v>154513</v>
      </c>
      <c r="BO13" s="408"/>
      <c r="BP13" s="408"/>
      <c r="BQ13" s="408"/>
      <c r="BR13" s="408"/>
      <c r="BS13" s="408"/>
      <c r="BT13" s="408"/>
      <c r="BU13" s="409"/>
      <c r="BV13" s="407">
        <v>631408</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10.6</v>
      </c>
      <c r="CU13" s="405"/>
      <c r="CV13" s="405"/>
      <c r="CW13" s="405"/>
      <c r="CX13" s="405"/>
      <c r="CY13" s="405"/>
      <c r="CZ13" s="405"/>
      <c r="DA13" s="406"/>
      <c r="DB13" s="404">
        <v>11.3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10278</v>
      </c>
      <c r="S14" s="492"/>
      <c r="T14" s="492"/>
      <c r="U14" s="492"/>
      <c r="V14" s="493"/>
      <c r="W14" s="397"/>
      <c r="X14" s="398"/>
      <c r="Y14" s="398"/>
      <c r="Z14" s="398"/>
      <c r="AA14" s="398"/>
      <c r="AB14" s="387"/>
      <c r="AC14" s="494">
        <v>20.9</v>
      </c>
      <c r="AD14" s="495"/>
      <c r="AE14" s="495"/>
      <c r="AF14" s="495"/>
      <c r="AG14" s="496"/>
      <c r="AH14" s="494">
        <v>23.9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64.599999999999994</v>
      </c>
      <c r="CU14" s="506"/>
      <c r="CV14" s="506"/>
      <c r="CW14" s="506"/>
      <c r="CX14" s="506"/>
      <c r="CY14" s="506"/>
      <c r="CZ14" s="506"/>
      <c r="DA14" s="507"/>
      <c r="DB14" s="505">
        <v>62.2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10219</v>
      </c>
      <c r="S15" s="492"/>
      <c r="T15" s="492"/>
      <c r="U15" s="492"/>
      <c r="V15" s="493"/>
      <c r="W15" s="423" t="s">
        <v>146</v>
      </c>
      <c r="X15" s="424"/>
      <c r="Y15" s="424"/>
      <c r="Z15" s="424"/>
      <c r="AA15" s="424"/>
      <c r="AB15" s="414"/>
      <c r="AC15" s="458">
        <v>1192</v>
      </c>
      <c r="AD15" s="459"/>
      <c r="AE15" s="459"/>
      <c r="AF15" s="459"/>
      <c r="AG15" s="501"/>
      <c r="AH15" s="458">
        <v>1322</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976396</v>
      </c>
      <c r="BO15" s="371"/>
      <c r="BP15" s="371"/>
      <c r="BQ15" s="371"/>
      <c r="BR15" s="371"/>
      <c r="BS15" s="371"/>
      <c r="BT15" s="371"/>
      <c r="BU15" s="372"/>
      <c r="BV15" s="370">
        <v>963384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27.2</v>
      </c>
      <c r="AD16" s="495"/>
      <c r="AE16" s="495"/>
      <c r="AF16" s="495"/>
      <c r="AG16" s="496"/>
      <c r="AH16" s="494">
        <v>28.2</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4561601</v>
      </c>
      <c r="BO16" s="408"/>
      <c r="BP16" s="408"/>
      <c r="BQ16" s="408"/>
      <c r="BR16" s="408"/>
      <c r="BS16" s="408"/>
      <c r="BT16" s="408"/>
      <c r="BU16" s="409"/>
      <c r="BV16" s="407">
        <v>4505082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2279</v>
      </c>
      <c r="AD17" s="459"/>
      <c r="AE17" s="459"/>
      <c r="AF17" s="459"/>
      <c r="AG17" s="501"/>
      <c r="AH17" s="458">
        <v>2251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1218753</v>
      </c>
      <c r="BO17" s="408"/>
      <c r="BP17" s="408"/>
      <c r="BQ17" s="408"/>
      <c r="BR17" s="408"/>
      <c r="BS17" s="408"/>
      <c r="BT17" s="408"/>
      <c r="BU17" s="409"/>
      <c r="BV17" s="407">
        <v>1201503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216.34</v>
      </c>
      <c r="M18" s="531"/>
      <c r="N18" s="531"/>
      <c r="O18" s="531"/>
      <c r="P18" s="531"/>
      <c r="Q18" s="531"/>
      <c r="R18" s="532"/>
      <c r="S18" s="532"/>
      <c r="T18" s="532"/>
      <c r="U18" s="532"/>
      <c r="V18" s="533"/>
      <c r="W18" s="425"/>
      <c r="X18" s="426"/>
      <c r="Y18" s="426"/>
      <c r="Z18" s="426"/>
      <c r="AA18" s="426"/>
      <c r="AB18" s="417"/>
      <c r="AC18" s="534">
        <v>51.9</v>
      </c>
      <c r="AD18" s="535"/>
      <c r="AE18" s="535"/>
      <c r="AF18" s="535"/>
      <c r="AG18" s="536"/>
      <c r="AH18" s="534">
        <v>47.9</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4481818</v>
      </c>
      <c r="BO18" s="408"/>
      <c r="BP18" s="408"/>
      <c r="BQ18" s="408"/>
      <c r="BR18" s="408"/>
      <c r="BS18" s="408"/>
      <c r="BT18" s="408"/>
      <c r="BU18" s="409"/>
      <c r="BV18" s="407">
        <v>4491291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6816158</v>
      </c>
      <c r="BO19" s="408"/>
      <c r="BP19" s="408"/>
      <c r="BQ19" s="408"/>
      <c r="BR19" s="408"/>
      <c r="BS19" s="408"/>
      <c r="BT19" s="408"/>
      <c r="BU19" s="409"/>
      <c r="BV19" s="407">
        <v>6736337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3870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13929768</v>
      </c>
      <c r="BO22" s="371"/>
      <c r="BP22" s="371"/>
      <c r="BQ22" s="371"/>
      <c r="BR22" s="371"/>
      <c r="BS22" s="371"/>
      <c r="BT22" s="371"/>
      <c r="BU22" s="372"/>
      <c r="BV22" s="370">
        <v>13619295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10140983</v>
      </c>
      <c r="BO23" s="408"/>
      <c r="BP23" s="408"/>
      <c r="BQ23" s="408"/>
      <c r="BR23" s="408"/>
      <c r="BS23" s="408"/>
      <c r="BT23" s="408"/>
      <c r="BU23" s="409"/>
      <c r="BV23" s="407">
        <v>9373080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6940</v>
      </c>
      <c r="R24" s="459"/>
      <c r="S24" s="459"/>
      <c r="T24" s="459"/>
      <c r="U24" s="459"/>
      <c r="V24" s="501"/>
      <c r="W24" s="553"/>
      <c r="X24" s="554"/>
      <c r="Y24" s="555"/>
      <c r="Z24" s="457" t="s">
        <v>171</v>
      </c>
      <c r="AA24" s="437"/>
      <c r="AB24" s="437"/>
      <c r="AC24" s="437"/>
      <c r="AD24" s="437"/>
      <c r="AE24" s="437"/>
      <c r="AF24" s="437"/>
      <c r="AG24" s="438"/>
      <c r="AH24" s="458">
        <v>107</v>
      </c>
      <c r="AI24" s="459"/>
      <c r="AJ24" s="459"/>
      <c r="AK24" s="459"/>
      <c r="AL24" s="501"/>
      <c r="AM24" s="458">
        <v>325922</v>
      </c>
      <c r="AN24" s="459"/>
      <c r="AO24" s="459"/>
      <c r="AP24" s="459"/>
      <c r="AQ24" s="459"/>
      <c r="AR24" s="501"/>
      <c r="AS24" s="458">
        <v>3046</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11348344</v>
      </c>
      <c r="BO24" s="408"/>
      <c r="BP24" s="408"/>
      <c r="BQ24" s="408"/>
      <c r="BR24" s="408"/>
      <c r="BS24" s="408"/>
      <c r="BT24" s="408"/>
      <c r="BU24" s="409"/>
      <c r="BV24" s="407">
        <v>10777735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5630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175</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342016</v>
      </c>
      <c r="BO25" s="371"/>
      <c r="BP25" s="371"/>
      <c r="BQ25" s="371"/>
      <c r="BR25" s="371"/>
      <c r="BS25" s="371"/>
      <c r="BT25" s="371"/>
      <c r="BU25" s="372"/>
      <c r="BV25" s="370">
        <v>681342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5010</v>
      </c>
      <c r="R26" s="459"/>
      <c r="S26" s="459"/>
      <c r="T26" s="459"/>
      <c r="U26" s="459"/>
      <c r="V26" s="501"/>
      <c r="W26" s="553"/>
      <c r="X26" s="554"/>
      <c r="Y26" s="555"/>
      <c r="Z26" s="457" t="s">
        <v>178</v>
      </c>
      <c r="AA26" s="559"/>
      <c r="AB26" s="559"/>
      <c r="AC26" s="559"/>
      <c r="AD26" s="559"/>
      <c r="AE26" s="559"/>
      <c r="AF26" s="559"/>
      <c r="AG26" s="560"/>
      <c r="AH26" s="458">
        <v>4</v>
      </c>
      <c r="AI26" s="459"/>
      <c r="AJ26" s="459"/>
      <c r="AK26" s="459"/>
      <c r="AL26" s="501"/>
      <c r="AM26" s="458">
        <v>13488</v>
      </c>
      <c r="AN26" s="459"/>
      <c r="AO26" s="459"/>
      <c r="AP26" s="459"/>
      <c r="AQ26" s="459"/>
      <c r="AR26" s="501"/>
      <c r="AS26" s="458">
        <v>3372</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2680</v>
      </c>
      <c r="R27" s="459"/>
      <c r="S27" s="459"/>
      <c r="T27" s="459"/>
      <c r="U27" s="459"/>
      <c r="V27" s="501"/>
      <c r="W27" s="553"/>
      <c r="X27" s="554"/>
      <c r="Y27" s="555"/>
      <c r="Z27" s="457" t="s">
        <v>181</v>
      </c>
      <c r="AA27" s="437"/>
      <c r="AB27" s="437"/>
      <c r="AC27" s="437"/>
      <c r="AD27" s="437"/>
      <c r="AE27" s="437"/>
      <c r="AF27" s="437"/>
      <c r="AG27" s="438"/>
      <c r="AH27" s="458" t="s">
        <v>130</v>
      </c>
      <c r="AI27" s="459"/>
      <c r="AJ27" s="459"/>
      <c r="AK27" s="459"/>
      <c r="AL27" s="501"/>
      <c r="AM27" s="458" t="s">
        <v>130</v>
      </c>
      <c r="AN27" s="459"/>
      <c r="AO27" s="459"/>
      <c r="AP27" s="459"/>
      <c r="AQ27" s="459"/>
      <c r="AR27" s="501"/>
      <c r="AS27" s="458" t="s">
        <v>130</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88192</v>
      </c>
      <c r="BO27" s="527"/>
      <c r="BP27" s="527"/>
      <c r="BQ27" s="527"/>
      <c r="BR27" s="527"/>
      <c r="BS27" s="527"/>
      <c r="BT27" s="527"/>
      <c r="BU27" s="528"/>
      <c r="BV27" s="526">
        <v>88192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2300</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130</v>
      </c>
      <c r="AN28" s="459"/>
      <c r="AO28" s="459"/>
      <c r="AP28" s="459"/>
      <c r="AQ28" s="459"/>
      <c r="AR28" s="501"/>
      <c r="AS28" s="458" t="s">
        <v>175</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2543101</v>
      </c>
      <c r="BO28" s="371"/>
      <c r="BP28" s="371"/>
      <c r="BQ28" s="371"/>
      <c r="BR28" s="371"/>
      <c r="BS28" s="371"/>
      <c r="BT28" s="371"/>
      <c r="BU28" s="372"/>
      <c r="BV28" s="370">
        <v>2391021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11</v>
      </c>
      <c r="M29" s="459"/>
      <c r="N29" s="459"/>
      <c r="O29" s="459"/>
      <c r="P29" s="501"/>
      <c r="Q29" s="458">
        <v>2200</v>
      </c>
      <c r="R29" s="459"/>
      <c r="S29" s="459"/>
      <c r="T29" s="459"/>
      <c r="U29" s="459"/>
      <c r="V29" s="501"/>
      <c r="W29" s="556"/>
      <c r="X29" s="557"/>
      <c r="Y29" s="558"/>
      <c r="Z29" s="457" t="s">
        <v>187</v>
      </c>
      <c r="AA29" s="437"/>
      <c r="AB29" s="437"/>
      <c r="AC29" s="437"/>
      <c r="AD29" s="437"/>
      <c r="AE29" s="437"/>
      <c r="AF29" s="437"/>
      <c r="AG29" s="438"/>
      <c r="AH29" s="458">
        <v>107</v>
      </c>
      <c r="AI29" s="459"/>
      <c r="AJ29" s="459"/>
      <c r="AK29" s="459"/>
      <c r="AL29" s="501"/>
      <c r="AM29" s="458">
        <v>325922</v>
      </c>
      <c r="AN29" s="459"/>
      <c r="AO29" s="459"/>
      <c r="AP29" s="459"/>
      <c r="AQ29" s="459"/>
      <c r="AR29" s="501"/>
      <c r="AS29" s="458">
        <v>3046</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50743</v>
      </c>
      <c r="BO29" s="408"/>
      <c r="BP29" s="408"/>
      <c r="BQ29" s="408"/>
      <c r="BR29" s="408"/>
      <c r="BS29" s="408"/>
      <c r="BT29" s="408"/>
      <c r="BU29" s="409"/>
      <c r="BV29" s="407">
        <v>50698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94.2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698949</v>
      </c>
      <c r="BO30" s="527"/>
      <c r="BP30" s="527"/>
      <c r="BQ30" s="527"/>
      <c r="BR30" s="527"/>
      <c r="BS30" s="527"/>
      <c r="BT30" s="527"/>
      <c r="BU30" s="528"/>
      <c r="BV30" s="526">
        <v>732937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202</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中泊町国民健康保険特別会計（事業勘定）</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中泊町水道事業特別会計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中泊町農業集落排水事業特別会計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青森県市町村職員退職手当組合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中泊町国民健康保険特別会計（診療施設勘定）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中泊町漁業集落排水事業特別会計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青森県交通災害共済組合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中泊町介護保険事業特別会計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青森県後期高齢者医療広域連合(一般会計)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中泊町後期高齢者医療特別会計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青森県後期高齢者医療広域連合(特別会計)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青森県市町村総合事務組合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五所川原地区消防事務組合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つがる西北五広域連合(病院事業会計)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つがる西北五広域連合(一般会計)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西北五広域福祉事務組合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西北五環境整備事務組合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HMlKs/52CPnvTz/sbe+toD00E/t++BQnn4KMie+O5ejR7Wd4hl4UDCxvzo5rCmu9mwrm+x+7U90pIohT/qysg==" saltValue="7nRey02yijrAGdcgiKre2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562</v>
      </c>
      <c r="D34" s="1151"/>
      <c r="E34" s="1152"/>
      <c r="F34" s="32">
        <v>3.45</v>
      </c>
      <c r="G34" s="33">
        <v>3.94</v>
      </c>
      <c r="H34" s="33">
        <v>2.59</v>
      </c>
      <c r="I34" s="33">
        <v>4.96</v>
      </c>
      <c r="J34" s="34">
        <v>5.0599999999999996</v>
      </c>
      <c r="K34" s="22"/>
      <c r="L34" s="22"/>
      <c r="M34" s="22"/>
      <c r="N34" s="22"/>
      <c r="O34" s="22"/>
      <c r="P34" s="22"/>
    </row>
    <row r="35" spans="1:16" ht="39" customHeight="1" x14ac:dyDescent="0.2">
      <c r="A35" s="22"/>
      <c r="B35" s="35"/>
      <c r="C35" s="1145" t="s">
        <v>563</v>
      </c>
      <c r="D35" s="1146"/>
      <c r="E35" s="1147"/>
      <c r="F35" s="36">
        <v>6.12</v>
      </c>
      <c r="G35" s="37">
        <v>5.89</v>
      </c>
      <c r="H35" s="37">
        <v>5.29</v>
      </c>
      <c r="I35" s="37">
        <v>4.5199999999999996</v>
      </c>
      <c r="J35" s="38">
        <v>3.66</v>
      </c>
      <c r="K35" s="22"/>
      <c r="L35" s="22"/>
      <c r="M35" s="22"/>
      <c r="N35" s="22"/>
      <c r="O35" s="22"/>
      <c r="P35" s="22"/>
    </row>
    <row r="36" spans="1:16" ht="39" customHeight="1" x14ac:dyDescent="0.2">
      <c r="A36" s="22"/>
      <c r="B36" s="35"/>
      <c r="C36" s="1145" t="s">
        <v>564</v>
      </c>
      <c r="D36" s="1146"/>
      <c r="E36" s="1147"/>
      <c r="F36" s="36">
        <v>3.21</v>
      </c>
      <c r="G36" s="37">
        <v>2.61</v>
      </c>
      <c r="H36" s="37">
        <v>1.9</v>
      </c>
      <c r="I36" s="37">
        <v>1.48</v>
      </c>
      <c r="J36" s="38">
        <v>0.57999999999999996</v>
      </c>
      <c r="K36" s="22"/>
      <c r="L36" s="22"/>
      <c r="M36" s="22"/>
      <c r="N36" s="22"/>
      <c r="O36" s="22"/>
      <c r="P36" s="22"/>
    </row>
    <row r="37" spans="1:16" ht="39" customHeight="1" x14ac:dyDescent="0.2">
      <c r="A37" s="22"/>
      <c r="B37" s="35"/>
      <c r="C37" s="1145" t="s">
        <v>565</v>
      </c>
      <c r="D37" s="1146"/>
      <c r="E37" s="1147"/>
      <c r="F37" s="36">
        <v>0.44</v>
      </c>
      <c r="G37" s="37">
        <v>0.35</v>
      </c>
      <c r="H37" s="37">
        <v>0.73</v>
      </c>
      <c r="I37" s="37">
        <v>0.76</v>
      </c>
      <c r="J37" s="38">
        <v>0.56999999999999995</v>
      </c>
      <c r="K37" s="22"/>
      <c r="L37" s="22"/>
      <c r="M37" s="22"/>
      <c r="N37" s="22"/>
      <c r="O37" s="22"/>
      <c r="P37" s="22"/>
    </row>
    <row r="38" spans="1:16" ht="39" customHeight="1" x14ac:dyDescent="0.2">
      <c r="A38" s="22"/>
      <c r="B38" s="35"/>
      <c r="C38" s="1145" t="s">
        <v>566</v>
      </c>
      <c r="D38" s="1146"/>
      <c r="E38" s="1147"/>
      <c r="F38" s="36">
        <v>0.01</v>
      </c>
      <c r="G38" s="37">
        <v>7.0000000000000007E-2</v>
      </c>
      <c r="H38" s="37">
        <v>7.0000000000000007E-2</v>
      </c>
      <c r="I38" s="37">
        <v>0.08</v>
      </c>
      <c r="J38" s="38">
        <v>7.0000000000000007E-2</v>
      </c>
      <c r="K38" s="22"/>
      <c r="L38" s="22"/>
      <c r="M38" s="22"/>
      <c r="N38" s="22"/>
      <c r="O38" s="22"/>
      <c r="P38" s="22"/>
    </row>
    <row r="39" spans="1:16" ht="39" customHeight="1" x14ac:dyDescent="0.2">
      <c r="A39" s="22"/>
      <c r="B39" s="35"/>
      <c r="C39" s="1145" t="s">
        <v>567</v>
      </c>
      <c r="D39" s="1146"/>
      <c r="E39" s="1147"/>
      <c r="F39" s="36">
        <v>0.01</v>
      </c>
      <c r="G39" s="37">
        <v>0.01</v>
      </c>
      <c r="H39" s="37">
        <v>0.01</v>
      </c>
      <c r="I39" s="37">
        <v>0.01</v>
      </c>
      <c r="J39" s="38">
        <v>0.02</v>
      </c>
      <c r="K39" s="22"/>
      <c r="L39" s="22"/>
      <c r="M39" s="22"/>
      <c r="N39" s="22"/>
      <c r="O39" s="22"/>
      <c r="P39" s="22"/>
    </row>
    <row r="40" spans="1:16" ht="39" customHeight="1" x14ac:dyDescent="0.2">
      <c r="A40" s="22"/>
      <c r="B40" s="35"/>
      <c r="C40" s="1145" t="s">
        <v>568</v>
      </c>
      <c r="D40" s="1146"/>
      <c r="E40" s="1147"/>
      <c r="F40" s="36">
        <v>0</v>
      </c>
      <c r="G40" s="37">
        <v>0</v>
      </c>
      <c r="H40" s="37">
        <v>0</v>
      </c>
      <c r="I40" s="37">
        <v>0</v>
      </c>
      <c r="J40" s="38">
        <v>0.01</v>
      </c>
      <c r="K40" s="22"/>
      <c r="L40" s="22"/>
      <c r="M40" s="22"/>
      <c r="N40" s="22"/>
      <c r="O40" s="22"/>
      <c r="P40" s="22"/>
    </row>
    <row r="41" spans="1:16" ht="39" customHeight="1" x14ac:dyDescent="0.2">
      <c r="A41" s="22"/>
      <c r="B41" s="35"/>
      <c r="C41" s="1145" t="s">
        <v>569</v>
      </c>
      <c r="D41" s="1146"/>
      <c r="E41" s="1147"/>
      <c r="F41" s="36">
        <v>0</v>
      </c>
      <c r="G41" s="37">
        <v>0</v>
      </c>
      <c r="H41" s="37">
        <v>0</v>
      </c>
      <c r="I41" s="37">
        <v>0</v>
      </c>
      <c r="J41" s="38">
        <v>0</v>
      </c>
      <c r="K41" s="22"/>
      <c r="L41" s="22"/>
      <c r="M41" s="22"/>
      <c r="N41" s="22"/>
      <c r="O41" s="22"/>
      <c r="P41" s="22"/>
    </row>
    <row r="42" spans="1:16" ht="39" customHeight="1" x14ac:dyDescent="0.2">
      <c r="A42" s="22"/>
      <c r="B42" s="39"/>
      <c r="C42" s="1145" t="s">
        <v>570</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571</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W999ZddVcqET99MeD5LPaAJdeGIpfkY0Ks/YqrCAjebDEPz6U9CPMEb30e+6bBiyUZ9tG3uUtOK9WDTfuOzLQ==" saltValue="DIXmq/NQal8JNlGWL6um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1154</v>
      </c>
      <c r="L45" s="60">
        <v>1201</v>
      </c>
      <c r="M45" s="60">
        <v>1215</v>
      </c>
      <c r="N45" s="60">
        <v>1217</v>
      </c>
      <c r="O45" s="61">
        <v>1222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86</v>
      </c>
      <c r="L48" s="64">
        <v>82</v>
      </c>
      <c r="M48" s="64">
        <v>82</v>
      </c>
      <c r="N48" s="64">
        <v>73</v>
      </c>
      <c r="O48" s="65">
        <v>70</v>
      </c>
      <c r="P48" s="48"/>
      <c r="Q48" s="48"/>
      <c r="R48" s="48"/>
      <c r="S48" s="48"/>
      <c r="T48" s="48"/>
      <c r="U48" s="48"/>
    </row>
    <row r="49" spans="1:21" ht="30.75" customHeight="1" x14ac:dyDescent="0.2">
      <c r="A49" s="48"/>
      <c r="B49" s="1155"/>
      <c r="C49" s="1156"/>
      <c r="D49" s="62"/>
      <c r="E49" s="1161" t="s">
        <v>16</v>
      </c>
      <c r="F49" s="1161"/>
      <c r="G49" s="1161"/>
      <c r="H49" s="1161"/>
      <c r="I49" s="1161"/>
      <c r="J49" s="1162"/>
      <c r="K49" s="63">
        <v>13</v>
      </c>
      <c r="L49" s="64">
        <v>15</v>
      </c>
      <c r="M49" s="64">
        <v>16</v>
      </c>
      <c r="N49" s="64">
        <v>21</v>
      </c>
      <c r="O49" s="65">
        <v>20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1</v>
      </c>
      <c r="O51" s="65">
        <v>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865</v>
      </c>
      <c r="L52" s="64">
        <v>856</v>
      </c>
      <c r="M52" s="64">
        <v>881</v>
      </c>
      <c r="N52" s="64">
        <v>873</v>
      </c>
      <c r="O52" s="65">
        <v>914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388</v>
      </c>
      <c r="L53" s="69">
        <v>442</v>
      </c>
      <c r="M53" s="69">
        <v>432</v>
      </c>
      <c r="N53" s="69">
        <v>439</v>
      </c>
      <c r="O53" s="70">
        <v>399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5XOsVYG+R3ajIO4SIW3NNl8gfFotA1XP1dAF2VwuvLcXhWrPV/rWjbPtKPGkJw4mWKoFfai8UCz0qWxZ8ob/A==" saltValue="9+jwQmILOeVHFs6CnHbn2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0" zoomScale="60" zoomScaleNormal="6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84" t="s">
        <v>32</v>
      </c>
      <c r="C41" s="1185"/>
      <c r="D41" s="105"/>
      <c r="E41" s="1190" t="s">
        <v>33</v>
      </c>
      <c r="F41" s="1190"/>
      <c r="G41" s="1190"/>
      <c r="H41" s="1191"/>
      <c r="I41" s="355">
        <v>12241</v>
      </c>
      <c r="J41" s="356">
        <v>11946</v>
      </c>
      <c r="K41" s="356">
        <v>11979</v>
      </c>
      <c r="L41" s="356">
        <v>13619</v>
      </c>
      <c r="M41" s="357">
        <v>13930</v>
      </c>
    </row>
    <row r="42" spans="2:13" ht="27.75" customHeight="1" x14ac:dyDescent="0.2">
      <c r="B42" s="1186"/>
      <c r="C42" s="1187"/>
      <c r="D42" s="106"/>
      <c r="E42" s="1192" t="s">
        <v>34</v>
      </c>
      <c r="F42" s="1192"/>
      <c r="G42" s="1192"/>
      <c r="H42" s="1193"/>
      <c r="I42" s="358" t="s">
        <v>516</v>
      </c>
      <c r="J42" s="359" t="s">
        <v>516</v>
      </c>
      <c r="K42" s="359" t="s">
        <v>516</v>
      </c>
      <c r="L42" s="359" t="s">
        <v>516</v>
      </c>
      <c r="M42" s="360" t="s">
        <v>516</v>
      </c>
    </row>
    <row r="43" spans="2:13" ht="27.75" customHeight="1" x14ac:dyDescent="0.2">
      <c r="B43" s="1186"/>
      <c r="C43" s="1187"/>
      <c r="D43" s="106"/>
      <c r="E43" s="1192" t="s">
        <v>35</v>
      </c>
      <c r="F43" s="1192"/>
      <c r="G43" s="1192"/>
      <c r="H43" s="1193"/>
      <c r="I43" s="358">
        <v>585</v>
      </c>
      <c r="J43" s="359">
        <v>569</v>
      </c>
      <c r="K43" s="359">
        <v>542</v>
      </c>
      <c r="L43" s="359">
        <v>429</v>
      </c>
      <c r="M43" s="360">
        <v>351</v>
      </c>
    </row>
    <row r="44" spans="2:13" ht="27.75" customHeight="1" x14ac:dyDescent="0.2">
      <c r="B44" s="1186"/>
      <c r="C44" s="1187"/>
      <c r="D44" s="106"/>
      <c r="E44" s="1192" t="s">
        <v>36</v>
      </c>
      <c r="F44" s="1192"/>
      <c r="G44" s="1192"/>
      <c r="H44" s="1193"/>
      <c r="I44" s="358">
        <v>109</v>
      </c>
      <c r="J44" s="359">
        <v>144</v>
      </c>
      <c r="K44" s="359">
        <v>135</v>
      </c>
      <c r="L44" s="359">
        <v>122</v>
      </c>
      <c r="M44" s="360">
        <v>105</v>
      </c>
    </row>
    <row r="45" spans="2:13" ht="27.75" customHeight="1" x14ac:dyDescent="0.2">
      <c r="B45" s="1186"/>
      <c r="C45" s="1187"/>
      <c r="D45" s="106"/>
      <c r="E45" s="1192" t="s">
        <v>37</v>
      </c>
      <c r="F45" s="1192"/>
      <c r="G45" s="1192"/>
      <c r="H45" s="1193"/>
      <c r="I45" s="358">
        <v>1231</v>
      </c>
      <c r="J45" s="359">
        <v>1150</v>
      </c>
      <c r="K45" s="359">
        <v>1083</v>
      </c>
      <c r="L45" s="359">
        <v>1049</v>
      </c>
      <c r="M45" s="360">
        <v>1017</v>
      </c>
    </row>
    <row r="46" spans="2:13" ht="27.75" customHeight="1" x14ac:dyDescent="0.2">
      <c r="B46" s="1186"/>
      <c r="C46" s="1187"/>
      <c r="D46" s="107"/>
      <c r="E46" s="1192" t="s">
        <v>38</v>
      </c>
      <c r="F46" s="1192"/>
      <c r="G46" s="1192"/>
      <c r="H46" s="1193"/>
      <c r="I46" s="358" t="s">
        <v>516</v>
      </c>
      <c r="J46" s="359" t="s">
        <v>516</v>
      </c>
      <c r="K46" s="359" t="s">
        <v>516</v>
      </c>
      <c r="L46" s="359" t="s">
        <v>516</v>
      </c>
      <c r="M46" s="360" t="s">
        <v>516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1604</v>
      </c>
      <c r="J50" s="359">
        <v>1632</v>
      </c>
      <c r="K50" s="359">
        <v>1957</v>
      </c>
      <c r="L50" s="359">
        <v>2512</v>
      </c>
      <c r="M50" s="360">
        <v>2670</v>
      </c>
    </row>
    <row r="51" spans="2:13" ht="27.75" customHeight="1" x14ac:dyDescent="0.2">
      <c r="B51" s="1186"/>
      <c r="C51" s="1187"/>
      <c r="D51" s="106"/>
      <c r="E51" s="1192" t="s">
        <v>44</v>
      </c>
      <c r="F51" s="1192"/>
      <c r="G51" s="1192"/>
      <c r="H51" s="1193"/>
      <c r="I51" s="358">
        <v>789</v>
      </c>
      <c r="J51" s="359">
        <v>895</v>
      </c>
      <c r="K51" s="359">
        <v>965</v>
      </c>
      <c r="L51" s="359">
        <v>881</v>
      </c>
      <c r="M51" s="360">
        <v>816</v>
      </c>
    </row>
    <row r="52" spans="2:13" ht="27.75" customHeight="1" x14ac:dyDescent="0.2">
      <c r="B52" s="1188"/>
      <c r="C52" s="1189"/>
      <c r="D52" s="106"/>
      <c r="E52" s="1192" t="s">
        <v>45</v>
      </c>
      <c r="F52" s="1192"/>
      <c r="G52" s="1192"/>
      <c r="H52" s="1193"/>
      <c r="I52" s="358">
        <v>8303</v>
      </c>
      <c r="J52" s="359">
        <v>7999</v>
      </c>
      <c r="K52" s="359">
        <v>7568</v>
      </c>
      <c r="L52" s="359">
        <v>9276</v>
      </c>
      <c r="M52" s="360">
        <v>9330</v>
      </c>
    </row>
    <row r="53" spans="2:13" ht="27.75" customHeight="1" thickBot="1" x14ac:dyDescent="0.25">
      <c r="B53" s="1199" t="s">
        <v>46</v>
      </c>
      <c r="C53" s="1200"/>
      <c r="D53" s="110"/>
      <c r="E53" s="1201" t="s">
        <v>47</v>
      </c>
      <c r="F53" s="1201"/>
      <c r="G53" s="1201"/>
      <c r="H53" s="1202"/>
      <c r="I53" s="361">
        <v>3469</v>
      </c>
      <c r="J53" s="362">
        <v>3283</v>
      </c>
      <c r="K53" s="362">
        <v>3248</v>
      </c>
      <c r="L53" s="362">
        <v>2551</v>
      </c>
      <c r="M53" s="363">
        <v>2589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Gx2HaW66d09WypQe41LzEa16aL26I9ZgnAJuBK14EAEOsdaEyNyWEAfUNvm8Z/CumXym9F8mBTUVVsvykEA==" saltValue="ltWNuWMGo6lmVRBZatfS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60" zoomScaleNormal="60" zoomScaleSheetLayoutView="100" workbookViewId="0">
      <selection activeCell="F55" sqref="F55:F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1881</v>
      </c>
      <c r="G55" s="122">
        <v>2391</v>
      </c>
      <c r="H55" s="123">
        <v>2543</v>
      </c>
    </row>
    <row r="56" spans="2:8" ht="52.5" customHeight="1" x14ac:dyDescent="0.2">
      <c r="B56" s="124"/>
      <c r="C56" s="1213" t="s">
        <v>51</v>
      </c>
      <c r="D56" s="1213"/>
      <c r="E56" s="1214"/>
      <c r="F56" s="125">
        <v>8</v>
      </c>
      <c r="G56" s="125">
        <v>51</v>
      </c>
      <c r="H56" s="126">
        <v>51</v>
      </c>
    </row>
    <row r="57" spans="2:8" ht="53.25" customHeight="1" x14ac:dyDescent="0.2">
      <c r="B57" s="124"/>
      <c r="C57" s="1215" t="s">
        <v>52</v>
      </c>
      <c r="D57" s="1215"/>
      <c r="E57" s="1216"/>
      <c r="F57" s="127">
        <v>799</v>
      </c>
      <c r="G57" s="127">
        <v>733</v>
      </c>
      <c r="H57" s="128">
        <v>699</v>
      </c>
    </row>
    <row r="58" spans="2:8" ht="45.75" customHeight="1" x14ac:dyDescent="0.2">
      <c r="B58" s="129"/>
      <c r="C58" s="1203" t="s">
        <v>601</v>
      </c>
      <c r="D58" s="1204"/>
      <c r="E58" s="1205"/>
      <c r="F58" s="130">
        <v>741</v>
      </c>
      <c r="G58" s="130">
        <v>673</v>
      </c>
      <c r="H58" s="131">
        <v>633</v>
      </c>
    </row>
    <row r="59" spans="2:8" ht="45.75" customHeight="1" x14ac:dyDescent="0.2">
      <c r="B59" s="129"/>
      <c r="C59" s="1203" t="s">
        <v>602</v>
      </c>
      <c r="D59" s="1204"/>
      <c r="E59" s="1205"/>
      <c r="F59" s="130">
        <v>11</v>
      </c>
      <c r="G59" s="130">
        <v>14</v>
      </c>
      <c r="H59" s="131">
        <v>20</v>
      </c>
    </row>
    <row r="60" spans="2:8" ht="45.75" customHeight="1" x14ac:dyDescent="0.2">
      <c r="B60" s="129"/>
      <c r="C60" s="1203" t="s">
        <v>603</v>
      </c>
      <c r="D60" s="1204"/>
      <c r="E60" s="1205"/>
      <c r="F60" s="130">
        <v>20</v>
      </c>
      <c r="G60" s="130">
        <v>20</v>
      </c>
      <c r="H60" s="131">
        <v>20</v>
      </c>
    </row>
    <row r="61" spans="2:8" ht="45.75" customHeight="1" x14ac:dyDescent="0.2">
      <c r="B61" s="129"/>
      <c r="C61" s="1203" t="s">
        <v>604</v>
      </c>
      <c r="D61" s="1204"/>
      <c r="E61" s="1205"/>
      <c r="F61" s="130">
        <v>15</v>
      </c>
      <c r="G61" s="130">
        <v>15</v>
      </c>
      <c r="H61" s="131">
        <v>15</v>
      </c>
    </row>
    <row r="62" spans="2:8" ht="45.75" customHeight="1" thickBot="1" x14ac:dyDescent="0.25">
      <c r="B62" s="132"/>
      <c r="C62" s="1206" t="s">
        <v>605</v>
      </c>
      <c r="D62" s="1207"/>
      <c r="E62" s="1208"/>
      <c r="F62" s="133">
        <v>7</v>
      </c>
      <c r="G62" s="133">
        <v>7</v>
      </c>
      <c r="H62" s="134">
        <v>6</v>
      </c>
    </row>
    <row r="63" spans="2:8" ht="52.5" customHeight="1" thickBot="1" x14ac:dyDescent="0.25">
      <c r="B63" s="135"/>
      <c r="C63" s="1209" t="s">
        <v>53</v>
      </c>
      <c r="D63" s="1209"/>
      <c r="E63" s="1210"/>
      <c r="F63" s="136">
        <v>2688</v>
      </c>
      <c r="G63" s="136">
        <v>3175</v>
      </c>
      <c r="H63" s="137">
        <v>3293</v>
      </c>
    </row>
    <row r="64" spans="2:8" ht="13.2" x14ac:dyDescent="0.2"/>
  </sheetData>
  <sheetProtection algorithmName="SHA-512" hashValue="51UfSd0XF/MQ7ey0n0RedPueg7DGB30AulDAKLdF6OF+XfrmD+yyDTMprXKlMxA3f6oyJ9WkWl6+r6FLa7ubKg==" saltValue="sJ944AFoVymDNY9UT3K2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60697</v>
      </c>
      <c r="E3" s="156"/>
      <c r="F3" s="157">
        <v>115050</v>
      </c>
      <c r="G3" s="158"/>
      <c r="H3" s="159"/>
    </row>
    <row r="4" spans="1:8" x14ac:dyDescent="0.2">
      <c r="A4" s="160"/>
      <c r="B4" s="161"/>
      <c r="C4" s="162"/>
      <c r="D4" s="163">
        <v>15841</v>
      </c>
      <c r="E4" s="164"/>
      <c r="F4" s="165">
        <v>53792</v>
      </c>
      <c r="G4" s="166"/>
      <c r="H4" s="167"/>
    </row>
    <row r="5" spans="1:8" x14ac:dyDescent="0.2">
      <c r="A5" s="148" t="s">
        <v>549</v>
      </c>
      <c r="B5" s="153"/>
      <c r="C5" s="154"/>
      <c r="D5" s="155">
        <v>76581</v>
      </c>
      <c r="E5" s="156"/>
      <c r="F5" s="157">
        <v>118252</v>
      </c>
      <c r="G5" s="158"/>
      <c r="H5" s="159"/>
    </row>
    <row r="6" spans="1:8" x14ac:dyDescent="0.2">
      <c r="A6" s="160"/>
      <c r="B6" s="161"/>
      <c r="C6" s="162"/>
      <c r="D6" s="163">
        <v>24860</v>
      </c>
      <c r="E6" s="164"/>
      <c r="F6" s="165">
        <v>49994</v>
      </c>
      <c r="G6" s="166"/>
      <c r="H6" s="167"/>
    </row>
    <row r="7" spans="1:8" x14ac:dyDescent="0.2">
      <c r="A7" s="148" t="s">
        <v>550</v>
      </c>
      <c r="B7" s="153"/>
      <c r="C7" s="154"/>
      <c r="D7" s="155">
        <v>94223</v>
      </c>
      <c r="E7" s="156"/>
      <c r="F7" s="157">
        <v>200194</v>
      </c>
      <c r="G7" s="158"/>
      <c r="H7" s="159"/>
    </row>
    <row r="8" spans="1:8" x14ac:dyDescent="0.2">
      <c r="A8" s="160"/>
      <c r="B8" s="161"/>
      <c r="C8" s="162"/>
      <c r="D8" s="163">
        <v>38673</v>
      </c>
      <c r="E8" s="164"/>
      <c r="F8" s="165">
        <v>106422</v>
      </c>
      <c r="G8" s="166"/>
      <c r="H8" s="167"/>
    </row>
    <row r="9" spans="1:8" x14ac:dyDescent="0.2">
      <c r="A9" s="148" t="s">
        <v>551</v>
      </c>
      <c r="B9" s="153"/>
      <c r="C9" s="154"/>
      <c r="D9" s="155">
        <v>264670</v>
      </c>
      <c r="E9" s="156"/>
      <c r="F9" s="157">
        <v>196914</v>
      </c>
      <c r="G9" s="158"/>
      <c r="H9" s="159"/>
    </row>
    <row r="10" spans="1:8" x14ac:dyDescent="0.2">
      <c r="A10" s="160"/>
      <c r="B10" s="161"/>
      <c r="C10" s="162"/>
      <c r="D10" s="163">
        <v>147536</v>
      </c>
      <c r="E10" s="164"/>
      <c r="F10" s="165">
        <v>98966</v>
      </c>
      <c r="G10" s="166"/>
      <c r="H10" s="167"/>
    </row>
    <row r="11" spans="1:8" x14ac:dyDescent="0.2">
      <c r="A11" s="148" t="s">
        <v>552</v>
      </c>
      <c r="B11" s="153"/>
      <c r="C11" s="154"/>
      <c r="D11" s="155">
        <v>138288</v>
      </c>
      <c r="E11" s="156"/>
      <c r="F11" s="157">
        <v>204757</v>
      </c>
      <c r="G11" s="158"/>
      <c r="H11" s="159"/>
    </row>
    <row r="12" spans="1:8" x14ac:dyDescent="0.2">
      <c r="A12" s="160"/>
      <c r="B12" s="161"/>
      <c r="C12" s="168"/>
      <c r="D12" s="163">
        <v>106752</v>
      </c>
      <c r="E12" s="164"/>
      <c r="F12" s="165">
        <v>106071</v>
      </c>
      <c r="G12" s="166"/>
      <c r="H12" s="167"/>
    </row>
    <row r="13" spans="1:8" x14ac:dyDescent="0.2">
      <c r="A13" s="148"/>
      <c r="B13" s="153"/>
      <c r="C13" s="169"/>
      <c r="D13" s="170">
        <v>126892</v>
      </c>
      <c r="E13" s="171"/>
      <c r="F13" s="172">
        <v>167033</v>
      </c>
      <c r="G13" s="173"/>
      <c r="H13" s="159"/>
    </row>
    <row r="14" spans="1:8" x14ac:dyDescent="0.2">
      <c r="A14" s="160"/>
      <c r="B14" s="161"/>
      <c r="C14" s="162"/>
      <c r="D14" s="163">
        <v>66732</v>
      </c>
      <c r="E14" s="164"/>
      <c r="F14" s="165">
        <v>83049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3.45</v>
      </c>
      <c r="C19" s="174">
        <f>ROUND(VALUE(SUBSTITUTE(実質収支比率等に係る経年分析!G$48,"▲","-")),2)</f>
        <v>3.95</v>
      </c>
      <c r="D19" s="174">
        <f>ROUND(VALUE(SUBSTITUTE(実質収支比率等に係る経年分析!H$48,"▲","-")),2)</f>
        <v>2.6</v>
      </c>
      <c r="E19" s="174">
        <f>ROUND(VALUE(SUBSTITUTE(実質収支比率等に係る経年分析!I$48,"▲","-")),2)</f>
        <v>4.97</v>
      </c>
      <c r="F19" s="174">
        <f>ROUND(VALUE(SUBSTITUTE(実質収支比率等に係る経年分析!J$48,"▲","-")),2)</f>
        <v>5.07</v>
      </c>
    </row>
    <row r="20" spans="1:11" x14ac:dyDescent="0.2">
      <c r="A20" s="174" t="s">
        <v>57</v>
      </c>
      <c r="B20" s="174">
        <f>ROUND(VALUE(SUBSTITUTE(実質収支比率等に係る経年分析!F$47,"▲","-")),2)</f>
        <v>33.93</v>
      </c>
      <c r="C20" s="174">
        <f>ROUND(VALUE(SUBSTITUTE(実質収支比率等に係る経年分析!G$47,"▲","-")),2)</f>
        <v>34.93</v>
      </c>
      <c r="D20" s="174">
        <f>ROUND(VALUE(SUBSTITUTE(実質収支比率等に係る経年分析!H$47,"▲","-")),2)</f>
        <v>40.270000000000003</v>
      </c>
      <c r="E20" s="174">
        <f>ROUND(VALUE(SUBSTITUTE(実質収支比率等に係る経年分析!I$47,"▲","-")),2)</f>
        <v>48.81</v>
      </c>
      <c r="F20" s="174">
        <f>ROUND(VALUE(SUBSTITUTE(実質収支比率等に係る経年分析!J$47,"▲","-")),2)</f>
        <v>52.47</v>
      </c>
    </row>
    <row r="21" spans="1:11" x14ac:dyDescent="0.2">
      <c r="A21" s="174" t="s">
        <v>58</v>
      </c>
      <c r="B21" s="174">
        <f>IF(ISNUMBER(VALUE(SUBSTITUTE(実質収支比率等に係る経年分析!F$49,"▲","-"))),ROUND(VALUE(SUBSTITUTE(実質収支比率等に係る経年分析!F$49,"▲","-")),2),NA())</f>
        <v>1.89</v>
      </c>
      <c r="C21" s="174">
        <f>IF(ISNUMBER(VALUE(SUBSTITUTE(実質収支比率等に係る経年分析!G$49,"▲","-"))),ROUND(VALUE(SUBSTITUTE(実質収支比率等に係る経年分析!G$49,"▲","-")),2),NA())</f>
        <v>1.74</v>
      </c>
      <c r="D21" s="174">
        <f>IF(ISNUMBER(VALUE(SUBSTITUTE(実質収支比率等に係る経年分析!H$49,"▲","-"))),ROUND(VALUE(SUBSTITUTE(実質収支比率等に係る経年分析!H$49,"▲","-")),2),NA())</f>
        <v>5.62</v>
      </c>
      <c r="E21" s="174">
        <f>IF(ISNUMBER(VALUE(SUBSTITUTE(実質収支比率等に係る経年分析!I$49,"▲","-"))),ROUND(VALUE(SUBSTITUTE(実質収支比率等に係る経年分析!I$49,"▲","-")),2),NA())</f>
        <v>12.89</v>
      </c>
      <c r="F21" s="174">
        <f>IF(ISNUMBER(VALUE(SUBSTITUTE(実質収支比率等に係る経年分析!J$49,"▲","-"))),ROUND(VALUE(SUBSTITUTE(実質収支比率等に係る経年分析!J$49,"▲","-")),2),NA())</f>
        <v>3.19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中泊町国民健康保険特別会計（診療施設勘定）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中泊町漁業集落排水事業特別会計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中泊町農業集落排水事業特別会計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中泊町後期高齢者医療特別会計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中泊町介護保険事業特別会計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0.56999999999999995</v>
      </c>
    </row>
    <row r="34" spans="1:16" x14ac:dyDescent="0.2">
      <c r="A34" s="175" t="str">
        <f>IF(連結実質赤字比率に係る赤字・黒字の構成分析!C$36="",NA(),連結実質赤字比率に係る赤字・黒字の構成分析!C$36)</f>
        <v>中泊町国民健康保険特別会計（事業勘定）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0.57999999999999996</v>
      </c>
    </row>
    <row r="35" spans="1:16" x14ac:dyDescent="0.2">
      <c r="A35" s="175" t="str">
        <f>IF(連結実質赤字比率に係る赤字・黒字の構成分析!C$35="",NA(),連結実質赤字比率に係る赤字・黒字の構成分析!C$35)</f>
        <v>中泊町水道事業特別会計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4.5199999999999996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5.0599999999999996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865</v>
      </c>
      <c r="E42" s="176"/>
      <c r="F42" s="176"/>
      <c r="G42" s="176">
        <f>'実質公債費比率（分子）の構造'!L$52</f>
        <v>856</v>
      </c>
      <c r="H42" s="176"/>
      <c r="I42" s="176"/>
      <c r="J42" s="176">
        <f>'実質公債費比率（分子）の構造'!M$52</f>
        <v>881</v>
      </c>
      <c r="K42" s="176"/>
      <c r="L42" s="176"/>
      <c r="M42" s="176">
        <f>'実質公債費比率（分子）の構造'!N$52</f>
        <v>873</v>
      </c>
      <c r="N42" s="176"/>
      <c r="O42" s="176"/>
      <c r="P42" s="176">
        <f>'実質公債費比率（分子）の構造'!O$52</f>
        <v>914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1</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13</v>
      </c>
      <c r="C45" s="176"/>
      <c r="D45" s="176"/>
      <c r="E45" s="176">
        <f>'実質公債費比率（分子）の構造'!L$49</f>
        <v>15</v>
      </c>
      <c r="F45" s="176"/>
      <c r="G45" s="176"/>
      <c r="H45" s="176">
        <f>'実質公債費比率（分子）の構造'!M$49</f>
        <v>16</v>
      </c>
      <c r="I45" s="176"/>
      <c r="J45" s="176"/>
      <c r="K45" s="176">
        <f>'実質公債費比率（分子）の構造'!N$49</f>
        <v>21</v>
      </c>
      <c r="L45" s="176"/>
      <c r="M45" s="176"/>
      <c r="N45" s="176">
        <f>'実質公債費比率（分子）の構造'!O$49</f>
        <v>20</v>
      </c>
      <c r="O45" s="176"/>
      <c r="P45" s="176"/>
    </row>
    <row r="46" spans="1:16" x14ac:dyDescent="0.2">
      <c r="A46" s="176" t="s">
        <v>69</v>
      </c>
      <c r="B46" s="176">
        <f>'実質公債費比率（分子）の構造'!K$48</f>
        <v>86</v>
      </c>
      <c r="C46" s="176"/>
      <c r="D46" s="176"/>
      <c r="E46" s="176">
        <f>'実質公債費比率（分子）の構造'!L$48</f>
        <v>82</v>
      </c>
      <c r="F46" s="176"/>
      <c r="G46" s="176"/>
      <c r="H46" s="176">
        <f>'実質公債費比率（分子）の構造'!M$48</f>
        <v>82</v>
      </c>
      <c r="I46" s="176"/>
      <c r="J46" s="176"/>
      <c r="K46" s="176">
        <f>'実質公債費比率（分子）の構造'!N$48</f>
        <v>73</v>
      </c>
      <c r="L46" s="176"/>
      <c r="M46" s="176"/>
      <c r="N46" s="176">
        <f>'実質公債費比率（分子）の構造'!O$48</f>
        <v>70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1154</v>
      </c>
      <c r="C49" s="176"/>
      <c r="D49" s="176"/>
      <c r="E49" s="176">
        <f>'実質公債費比率（分子）の構造'!L$45</f>
        <v>1201</v>
      </c>
      <c r="F49" s="176"/>
      <c r="G49" s="176"/>
      <c r="H49" s="176">
        <f>'実質公債費比率（分子）の構造'!M$45</f>
        <v>1215</v>
      </c>
      <c r="I49" s="176"/>
      <c r="J49" s="176"/>
      <c r="K49" s="176">
        <f>'実質公債費比率（分子）の構造'!N$45</f>
        <v>1217</v>
      </c>
      <c r="L49" s="176"/>
      <c r="M49" s="176"/>
      <c r="N49" s="176">
        <f>'実質公債費比率（分子）の構造'!O$45</f>
        <v>1222</v>
      </c>
      <c r="O49" s="176"/>
      <c r="P49" s="176"/>
    </row>
    <row r="50" spans="1:16" x14ac:dyDescent="0.2">
      <c r="A50" s="176" t="s">
        <v>73</v>
      </c>
      <c r="B50" s="176" t="e">
        <f>NA()</f>
        <v>#N/A</v>
      </c>
      <c r="C50" s="176">
        <f>IF(ISNUMBER('実質公債費比率（分子）の構造'!K$53),'実質公債費比率（分子）の構造'!K$53,NA())</f>
        <v>388</v>
      </c>
      <c r="D50" s="176" t="e">
        <f>NA()</f>
        <v>#N/A</v>
      </c>
      <c r="E50" s="176" t="e">
        <f>NA()</f>
        <v>#N/A</v>
      </c>
      <c r="F50" s="176">
        <f>IF(ISNUMBER('実質公債費比率（分子）の構造'!L$53),'実質公債費比率（分子）の構造'!L$53,NA())</f>
        <v>442</v>
      </c>
      <c r="G50" s="176" t="e">
        <f>NA()</f>
        <v>#N/A</v>
      </c>
      <c r="H50" s="176" t="e">
        <f>NA()</f>
        <v>#N/A</v>
      </c>
      <c r="I50" s="176">
        <f>IF(ISNUMBER('実質公債費比率（分子）の構造'!M$53),'実質公債費比率（分子）の構造'!M$53,NA())</f>
        <v>432</v>
      </c>
      <c r="J50" s="176" t="e">
        <f>NA()</f>
        <v>#N/A</v>
      </c>
      <c r="K50" s="176" t="e">
        <f>NA()</f>
        <v>#N/A</v>
      </c>
      <c r="L50" s="176">
        <f>IF(ISNUMBER('実質公債費比率（分子）の構造'!N$53),'実質公債費比率（分子）の構造'!N$53,NA())</f>
        <v>439</v>
      </c>
      <c r="M50" s="176" t="e">
        <f>NA()</f>
        <v>#N/A</v>
      </c>
      <c r="N50" s="176" t="e">
        <f>NA()</f>
        <v>#N/A</v>
      </c>
      <c r="O50" s="176">
        <f>IF(ISNUMBER('実質公債費比率（分子）の構造'!O$53),'実質公債費比率（分子）の構造'!O$53,NA())</f>
        <v>399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8303</v>
      </c>
      <c r="E56" s="175"/>
      <c r="F56" s="175"/>
      <c r="G56" s="175">
        <f>'将来負担比率（分子）の構造'!J$52</f>
        <v>7999</v>
      </c>
      <c r="H56" s="175"/>
      <c r="I56" s="175"/>
      <c r="J56" s="175">
        <f>'将来負担比率（分子）の構造'!K$52</f>
        <v>7568</v>
      </c>
      <c r="K56" s="175"/>
      <c r="L56" s="175"/>
      <c r="M56" s="175">
        <f>'将来負担比率（分子）の構造'!L$52</f>
        <v>9276</v>
      </c>
      <c r="N56" s="175"/>
      <c r="O56" s="175"/>
      <c r="P56" s="175">
        <f>'将来負担比率（分子）の構造'!M$52</f>
        <v>9330</v>
      </c>
    </row>
    <row r="57" spans="1:16" x14ac:dyDescent="0.2">
      <c r="A57" s="175" t="s">
        <v>44</v>
      </c>
      <c r="B57" s="175"/>
      <c r="C57" s="175"/>
      <c r="D57" s="175">
        <f>'将来負担比率（分子）の構造'!I$51</f>
        <v>789</v>
      </c>
      <c r="E57" s="175"/>
      <c r="F57" s="175"/>
      <c r="G57" s="175">
        <f>'将来負担比率（分子）の構造'!J$51</f>
        <v>895</v>
      </c>
      <c r="H57" s="175"/>
      <c r="I57" s="175"/>
      <c r="J57" s="175">
        <f>'将来負担比率（分子）の構造'!K$51</f>
        <v>965</v>
      </c>
      <c r="K57" s="175"/>
      <c r="L57" s="175"/>
      <c r="M57" s="175">
        <f>'将来負担比率（分子）の構造'!L$51</f>
        <v>881</v>
      </c>
      <c r="N57" s="175"/>
      <c r="O57" s="175"/>
      <c r="P57" s="175">
        <f>'将来負担比率（分子）の構造'!M$51</f>
        <v>816</v>
      </c>
    </row>
    <row r="58" spans="1:16" x14ac:dyDescent="0.2">
      <c r="A58" s="175" t="s">
        <v>43</v>
      </c>
      <c r="B58" s="175"/>
      <c r="C58" s="175"/>
      <c r="D58" s="175">
        <f>'将来負担比率（分子）の構造'!I$50</f>
        <v>1604</v>
      </c>
      <c r="E58" s="175"/>
      <c r="F58" s="175"/>
      <c r="G58" s="175">
        <f>'将来負担比率（分子）の構造'!J$50</f>
        <v>1632</v>
      </c>
      <c r="H58" s="175"/>
      <c r="I58" s="175"/>
      <c r="J58" s="175">
        <f>'将来負担比率（分子）の構造'!K$50</f>
        <v>1957</v>
      </c>
      <c r="K58" s="175"/>
      <c r="L58" s="175"/>
      <c r="M58" s="175">
        <f>'将来負担比率（分子）の構造'!L$50</f>
        <v>2512</v>
      </c>
      <c r="N58" s="175"/>
      <c r="O58" s="175"/>
      <c r="P58" s="175">
        <f>'将来負担比率（分子）の構造'!M$50</f>
        <v>2670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1231</v>
      </c>
      <c r="C62" s="175"/>
      <c r="D62" s="175"/>
      <c r="E62" s="175">
        <f>'将来負担比率（分子）の構造'!J$45</f>
        <v>1150</v>
      </c>
      <c r="F62" s="175"/>
      <c r="G62" s="175"/>
      <c r="H62" s="175">
        <f>'将来負担比率（分子）の構造'!K$45</f>
        <v>1083</v>
      </c>
      <c r="I62" s="175"/>
      <c r="J62" s="175"/>
      <c r="K62" s="175">
        <f>'将来負担比率（分子）の構造'!L$45</f>
        <v>1049</v>
      </c>
      <c r="L62" s="175"/>
      <c r="M62" s="175"/>
      <c r="N62" s="175">
        <f>'将来負担比率（分子）の構造'!M$45</f>
        <v>1017</v>
      </c>
      <c r="O62" s="175"/>
      <c r="P62" s="175"/>
    </row>
    <row r="63" spans="1:16" x14ac:dyDescent="0.2">
      <c r="A63" s="175" t="s">
        <v>36</v>
      </c>
      <c r="B63" s="175">
        <f>'将来負担比率（分子）の構造'!I$44</f>
        <v>109</v>
      </c>
      <c r="C63" s="175"/>
      <c r="D63" s="175"/>
      <c r="E63" s="175">
        <f>'将来負担比率（分子）の構造'!J$44</f>
        <v>144</v>
      </c>
      <c r="F63" s="175"/>
      <c r="G63" s="175"/>
      <c r="H63" s="175">
        <f>'将来負担比率（分子）の構造'!K$44</f>
        <v>135</v>
      </c>
      <c r="I63" s="175"/>
      <c r="J63" s="175"/>
      <c r="K63" s="175">
        <f>'将来負担比率（分子）の構造'!L$44</f>
        <v>122</v>
      </c>
      <c r="L63" s="175"/>
      <c r="M63" s="175"/>
      <c r="N63" s="175">
        <f>'将来負担比率（分子）の構造'!M$44</f>
        <v>105</v>
      </c>
      <c r="O63" s="175"/>
      <c r="P63" s="175"/>
    </row>
    <row r="64" spans="1:16" x14ac:dyDescent="0.2">
      <c r="A64" s="175" t="s">
        <v>35</v>
      </c>
      <c r="B64" s="175">
        <f>'将来負担比率（分子）の構造'!I$43</f>
        <v>585</v>
      </c>
      <c r="C64" s="175"/>
      <c r="D64" s="175"/>
      <c r="E64" s="175">
        <f>'将来負担比率（分子）の構造'!J$43</f>
        <v>569</v>
      </c>
      <c r="F64" s="175"/>
      <c r="G64" s="175"/>
      <c r="H64" s="175">
        <f>'将来負担比率（分子）の構造'!K$43</f>
        <v>542</v>
      </c>
      <c r="I64" s="175"/>
      <c r="J64" s="175"/>
      <c r="K64" s="175">
        <f>'将来負担比率（分子）の構造'!L$43</f>
        <v>429</v>
      </c>
      <c r="L64" s="175"/>
      <c r="M64" s="175"/>
      <c r="N64" s="175">
        <f>'将来負担比率（分子）の構造'!M$43</f>
        <v>351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12241</v>
      </c>
      <c r="C66" s="175"/>
      <c r="D66" s="175"/>
      <c r="E66" s="175">
        <f>'将来負担比率（分子）の構造'!J$41</f>
        <v>11946</v>
      </c>
      <c r="F66" s="175"/>
      <c r="G66" s="175"/>
      <c r="H66" s="175">
        <f>'将来負担比率（分子）の構造'!K$41</f>
        <v>11979</v>
      </c>
      <c r="I66" s="175"/>
      <c r="J66" s="175"/>
      <c r="K66" s="175">
        <f>'将来負担比率（分子）の構造'!L$41</f>
        <v>13619</v>
      </c>
      <c r="L66" s="175"/>
      <c r="M66" s="175"/>
      <c r="N66" s="175">
        <f>'将来負担比率（分子）の構造'!M$41</f>
        <v>13930</v>
      </c>
      <c r="O66" s="175"/>
      <c r="P66" s="175"/>
    </row>
    <row r="67" spans="1:16" x14ac:dyDescent="0.2">
      <c r="A67" s="175" t="s">
        <v>77</v>
      </c>
      <c r="B67" s="175" t="e">
        <f>NA()</f>
        <v>#N/A</v>
      </c>
      <c r="C67" s="175">
        <f>IF(ISNUMBER('将来負担比率（分子）の構造'!I$53), IF('将来負担比率（分子）の構造'!I$53 &lt; 0, 0, '将来負担比率（分子）の構造'!I$53), NA())</f>
        <v>3469</v>
      </c>
      <c r="D67" s="175" t="e">
        <f>NA()</f>
        <v>#N/A</v>
      </c>
      <c r="E67" s="175" t="e">
        <f>NA()</f>
        <v>#N/A</v>
      </c>
      <c r="F67" s="175">
        <f>IF(ISNUMBER('将来負担比率（分子）の構造'!J$53), IF('将来負担比率（分子）の構造'!J$53 &lt; 0, 0, '将来負担比率（分子）の構造'!J$53), NA())</f>
        <v>3283</v>
      </c>
      <c r="G67" s="175" t="e">
        <f>NA()</f>
        <v>#N/A</v>
      </c>
      <c r="H67" s="175" t="e">
        <f>NA()</f>
        <v>#N/A</v>
      </c>
      <c r="I67" s="175">
        <f>IF(ISNUMBER('将来負担比率（分子）の構造'!K$53), IF('将来負担比率（分子）の構造'!K$53 &lt; 0, 0, '将来負担比率（分子）の構造'!K$53), NA())</f>
        <v>3248</v>
      </c>
      <c r="J67" s="175" t="e">
        <f>NA()</f>
        <v>#N/A</v>
      </c>
      <c r="K67" s="175" t="e">
        <f>NA()</f>
        <v>#N/A</v>
      </c>
      <c r="L67" s="175">
        <f>IF(ISNUMBER('将来負担比率（分子）の構造'!L$53), IF('将来負担比率（分子）の構造'!L$53 &lt; 0, 0, '将来負担比率（分子）の構造'!L$53), NA())</f>
        <v>2551</v>
      </c>
      <c r="M67" s="175" t="e">
        <f>NA()</f>
        <v>#N/A</v>
      </c>
      <c r="N67" s="175" t="e">
        <f>NA()</f>
        <v>#N/A</v>
      </c>
      <c r="O67" s="175">
        <f>IF(ISNUMBER('将来負担比率（分子）の構造'!M$53), IF('将来負担比率（分子）の構造'!M$53 &lt; 0, 0, '将来負担比率（分子）の構造'!M$53), NA())</f>
        <v>2589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1881</v>
      </c>
      <c r="C72" s="179">
        <f>基金残高に係る経年分析!G55</f>
        <v>2391</v>
      </c>
      <c r="D72" s="179">
        <f>基金残高に係る経年分析!H55</f>
        <v>2543</v>
      </c>
    </row>
    <row r="73" spans="1:16" x14ac:dyDescent="0.2">
      <c r="A73" s="178" t="s">
        <v>80</v>
      </c>
      <c r="B73" s="179">
        <f>基金残高に係る経年分析!F56</f>
        <v>8</v>
      </c>
      <c r="C73" s="179">
        <f>基金残高に係る経年分析!G56</f>
        <v>51</v>
      </c>
      <c r="D73" s="179">
        <f>基金残高に係る経年分析!H56</f>
        <v>51</v>
      </c>
    </row>
    <row r="74" spans="1:16" x14ac:dyDescent="0.2">
      <c r="A74" s="178" t="s">
        <v>81</v>
      </c>
      <c r="B74" s="179">
        <f>基金残高に係る経年分析!F57</f>
        <v>799</v>
      </c>
      <c r="C74" s="179">
        <f>基金残高に係る経年分析!G57</f>
        <v>733</v>
      </c>
      <c r="D74" s="179">
        <f>基金残高に係る経年分析!H57</f>
        <v>699</v>
      </c>
    </row>
  </sheetData>
  <sheetProtection algorithmName="SHA-512" hashValue="7pk33lUdNUgWpCInJcQ13Y1F+9Xam69VHUiBEA5Yh/W1DVZp9N0Pj/M2KyCC5YfE2X9FXhee9wF/1ykZTNqqnA==" saltValue="GoNwUZgK38gslEp9njoZ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60" zoomScaleNormal="6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896523</v>
      </c>
      <c r="S5" s="613"/>
      <c r="T5" s="613"/>
      <c r="U5" s="613"/>
      <c r="V5" s="613"/>
      <c r="W5" s="613"/>
      <c r="X5" s="613"/>
      <c r="Y5" s="614"/>
      <c r="Z5" s="615">
        <v>9</v>
      </c>
      <c r="AA5" s="615"/>
      <c r="AB5" s="615"/>
      <c r="AC5" s="615"/>
      <c r="AD5" s="616">
        <v>896523</v>
      </c>
      <c r="AE5" s="616"/>
      <c r="AF5" s="616"/>
      <c r="AG5" s="616"/>
      <c r="AH5" s="616"/>
      <c r="AI5" s="616"/>
      <c r="AJ5" s="616"/>
      <c r="AK5" s="616"/>
      <c r="AL5" s="617">
        <v>18.600000000000001</v>
      </c>
      <c r="AM5" s="618"/>
      <c r="AN5" s="618"/>
      <c r="AO5" s="619"/>
      <c r="AP5" s="609" t="s">
        <v>228</v>
      </c>
      <c r="AQ5" s="610"/>
      <c r="AR5" s="610"/>
      <c r="AS5" s="610"/>
      <c r="AT5" s="610"/>
      <c r="AU5" s="610"/>
      <c r="AV5" s="610"/>
      <c r="AW5" s="610"/>
      <c r="AX5" s="610"/>
      <c r="AY5" s="610"/>
      <c r="AZ5" s="610"/>
      <c r="BA5" s="610"/>
      <c r="BB5" s="610"/>
      <c r="BC5" s="610"/>
      <c r="BD5" s="610"/>
      <c r="BE5" s="610"/>
      <c r="BF5" s="611"/>
      <c r="BG5" s="623">
        <v>896523</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72868</v>
      </c>
      <c r="S6" s="624"/>
      <c r="T6" s="624"/>
      <c r="U6" s="624"/>
      <c r="V6" s="624"/>
      <c r="W6" s="624"/>
      <c r="X6" s="624"/>
      <c r="Y6" s="625"/>
      <c r="Z6" s="626">
        <v>0.7</v>
      </c>
      <c r="AA6" s="626"/>
      <c r="AB6" s="626"/>
      <c r="AC6" s="626"/>
      <c r="AD6" s="627">
        <v>72868</v>
      </c>
      <c r="AE6" s="627"/>
      <c r="AF6" s="627"/>
      <c r="AG6" s="627"/>
      <c r="AH6" s="627"/>
      <c r="AI6" s="627"/>
      <c r="AJ6" s="627"/>
      <c r="AK6" s="627"/>
      <c r="AL6" s="628">
        <v>1.5</v>
      </c>
      <c r="AM6" s="629"/>
      <c r="AN6" s="629"/>
      <c r="AO6" s="630"/>
      <c r="AP6" s="620" t="s">
        <v>233</v>
      </c>
      <c r="AQ6" s="621"/>
      <c r="AR6" s="621"/>
      <c r="AS6" s="621"/>
      <c r="AT6" s="621"/>
      <c r="AU6" s="621"/>
      <c r="AV6" s="621"/>
      <c r="AW6" s="621"/>
      <c r="AX6" s="621"/>
      <c r="AY6" s="621"/>
      <c r="AZ6" s="621"/>
      <c r="BA6" s="621"/>
      <c r="BB6" s="621"/>
      <c r="BC6" s="621"/>
      <c r="BD6" s="621"/>
      <c r="BE6" s="621"/>
      <c r="BF6" s="622"/>
      <c r="BG6" s="623">
        <v>896523</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75950</v>
      </c>
      <c r="CS6" s="624"/>
      <c r="CT6" s="624"/>
      <c r="CU6" s="624"/>
      <c r="CV6" s="624"/>
      <c r="CW6" s="624"/>
      <c r="CX6" s="624"/>
      <c r="CY6" s="625"/>
      <c r="CZ6" s="617">
        <v>0.8</v>
      </c>
      <c r="DA6" s="618"/>
      <c r="DB6" s="618"/>
      <c r="DC6" s="634"/>
      <c r="DD6" s="632" t="s">
        <v>235</v>
      </c>
      <c r="DE6" s="624"/>
      <c r="DF6" s="624"/>
      <c r="DG6" s="624"/>
      <c r="DH6" s="624"/>
      <c r="DI6" s="624"/>
      <c r="DJ6" s="624"/>
      <c r="DK6" s="624"/>
      <c r="DL6" s="624"/>
      <c r="DM6" s="624"/>
      <c r="DN6" s="624"/>
      <c r="DO6" s="624"/>
      <c r="DP6" s="625"/>
      <c r="DQ6" s="632">
        <v>75950</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328</v>
      </c>
      <c r="S7" s="624"/>
      <c r="T7" s="624"/>
      <c r="U7" s="624"/>
      <c r="V7" s="624"/>
      <c r="W7" s="624"/>
      <c r="X7" s="624"/>
      <c r="Y7" s="625"/>
      <c r="Z7" s="626">
        <v>0</v>
      </c>
      <c r="AA7" s="626"/>
      <c r="AB7" s="626"/>
      <c r="AC7" s="626"/>
      <c r="AD7" s="627">
        <v>328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320729</v>
      </c>
      <c r="BH7" s="624"/>
      <c r="BI7" s="624"/>
      <c r="BJ7" s="624"/>
      <c r="BK7" s="624"/>
      <c r="BL7" s="624"/>
      <c r="BM7" s="624"/>
      <c r="BN7" s="625"/>
      <c r="BO7" s="626">
        <v>35.799999999999997</v>
      </c>
      <c r="BP7" s="626"/>
      <c r="BQ7" s="626"/>
      <c r="BR7" s="626"/>
      <c r="BS7" s="627" t="s">
        <v>130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2016194</v>
      </c>
      <c r="CS7" s="624"/>
      <c r="CT7" s="624"/>
      <c r="CU7" s="624"/>
      <c r="CV7" s="624"/>
      <c r="CW7" s="624"/>
      <c r="CX7" s="624"/>
      <c r="CY7" s="625"/>
      <c r="CZ7" s="626">
        <v>20.9</v>
      </c>
      <c r="DA7" s="626"/>
      <c r="DB7" s="626"/>
      <c r="DC7" s="626"/>
      <c r="DD7" s="632">
        <v>12592</v>
      </c>
      <c r="DE7" s="624"/>
      <c r="DF7" s="624"/>
      <c r="DG7" s="624"/>
      <c r="DH7" s="624"/>
      <c r="DI7" s="624"/>
      <c r="DJ7" s="624"/>
      <c r="DK7" s="624"/>
      <c r="DL7" s="624"/>
      <c r="DM7" s="624"/>
      <c r="DN7" s="624"/>
      <c r="DO7" s="624"/>
      <c r="DP7" s="625"/>
      <c r="DQ7" s="632">
        <v>1904449</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1876</v>
      </c>
      <c r="S8" s="624"/>
      <c r="T8" s="624"/>
      <c r="U8" s="624"/>
      <c r="V8" s="624"/>
      <c r="W8" s="624"/>
      <c r="X8" s="624"/>
      <c r="Y8" s="625"/>
      <c r="Z8" s="626">
        <v>0</v>
      </c>
      <c r="AA8" s="626"/>
      <c r="AB8" s="626"/>
      <c r="AC8" s="626"/>
      <c r="AD8" s="627">
        <v>1876</v>
      </c>
      <c r="AE8" s="627"/>
      <c r="AF8" s="627"/>
      <c r="AG8" s="627"/>
      <c r="AH8" s="627"/>
      <c r="AI8" s="627"/>
      <c r="AJ8" s="627"/>
      <c r="AK8" s="627"/>
      <c r="AL8" s="628">
        <v>0</v>
      </c>
      <c r="AM8" s="629"/>
      <c r="AN8" s="629"/>
      <c r="AO8" s="630"/>
      <c r="AP8" s="620" t="s">
        <v>240</v>
      </c>
      <c r="AQ8" s="621"/>
      <c r="AR8" s="621"/>
      <c r="AS8" s="621"/>
      <c r="AT8" s="621"/>
      <c r="AU8" s="621"/>
      <c r="AV8" s="621"/>
      <c r="AW8" s="621"/>
      <c r="AX8" s="621"/>
      <c r="AY8" s="621"/>
      <c r="AZ8" s="621"/>
      <c r="BA8" s="621"/>
      <c r="BB8" s="621"/>
      <c r="BC8" s="621"/>
      <c r="BD8" s="621"/>
      <c r="BE8" s="621"/>
      <c r="BF8" s="622"/>
      <c r="BG8" s="623">
        <v>14737</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2861515</v>
      </c>
      <c r="CS8" s="624"/>
      <c r="CT8" s="624"/>
      <c r="CU8" s="624"/>
      <c r="CV8" s="624"/>
      <c r="CW8" s="624"/>
      <c r="CX8" s="624"/>
      <c r="CY8" s="625"/>
      <c r="CZ8" s="626">
        <v>29.6</v>
      </c>
      <c r="DA8" s="626"/>
      <c r="DB8" s="626"/>
      <c r="DC8" s="626"/>
      <c r="DD8" s="632">
        <v>947395</v>
      </c>
      <c r="DE8" s="624"/>
      <c r="DF8" s="624"/>
      <c r="DG8" s="624"/>
      <c r="DH8" s="624"/>
      <c r="DI8" s="624"/>
      <c r="DJ8" s="624"/>
      <c r="DK8" s="624"/>
      <c r="DL8" s="624"/>
      <c r="DM8" s="624"/>
      <c r="DN8" s="624"/>
      <c r="DO8" s="624"/>
      <c r="DP8" s="625"/>
      <c r="DQ8" s="632">
        <v>961859</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1258</v>
      </c>
      <c r="S9" s="624"/>
      <c r="T9" s="624"/>
      <c r="U9" s="624"/>
      <c r="V9" s="624"/>
      <c r="W9" s="624"/>
      <c r="X9" s="624"/>
      <c r="Y9" s="625"/>
      <c r="Z9" s="626">
        <v>0</v>
      </c>
      <c r="AA9" s="626"/>
      <c r="AB9" s="626"/>
      <c r="AC9" s="626"/>
      <c r="AD9" s="627">
        <v>1258</v>
      </c>
      <c r="AE9" s="627"/>
      <c r="AF9" s="627"/>
      <c r="AG9" s="627"/>
      <c r="AH9" s="627"/>
      <c r="AI9" s="627"/>
      <c r="AJ9" s="627"/>
      <c r="AK9" s="627"/>
      <c r="AL9" s="628">
        <v>0</v>
      </c>
      <c r="AM9" s="629"/>
      <c r="AN9" s="629"/>
      <c r="AO9" s="630"/>
      <c r="AP9" s="620" t="s">
        <v>243</v>
      </c>
      <c r="AQ9" s="621"/>
      <c r="AR9" s="621"/>
      <c r="AS9" s="621"/>
      <c r="AT9" s="621"/>
      <c r="AU9" s="621"/>
      <c r="AV9" s="621"/>
      <c r="AW9" s="621"/>
      <c r="AX9" s="621"/>
      <c r="AY9" s="621"/>
      <c r="AZ9" s="621"/>
      <c r="BA9" s="621"/>
      <c r="BB9" s="621"/>
      <c r="BC9" s="621"/>
      <c r="BD9" s="621"/>
      <c r="BE9" s="621"/>
      <c r="BF9" s="622"/>
      <c r="BG9" s="623">
        <v>272049</v>
      </c>
      <c r="BH9" s="624"/>
      <c r="BI9" s="624"/>
      <c r="BJ9" s="624"/>
      <c r="BK9" s="624"/>
      <c r="BL9" s="624"/>
      <c r="BM9" s="624"/>
      <c r="BN9" s="625"/>
      <c r="BO9" s="626">
        <v>30.3</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786104</v>
      </c>
      <c r="CS9" s="624"/>
      <c r="CT9" s="624"/>
      <c r="CU9" s="624"/>
      <c r="CV9" s="624"/>
      <c r="CW9" s="624"/>
      <c r="CX9" s="624"/>
      <c r="CY9" s="625"/>
      <c r="CZ9" s="626">
        <v>8.1</v>
      </c>
      <c r="DA9" s="626"/>
      <c r="DB9" s="626"/>
      <c r="DC9" s="626"/>
      <c r="DD9" s="632" t="s">
        <v>130</v>
      </c>
      <c r="DE9" s="624"/>
      <c r="DF9" s="624"/>
      <c r="DG9" s="624"/>
      <c r="DH9" s="624"/>
      <c r="DI9" s="624"/>
      <c r="DJ9" s="624"/>
      <c r="DK9" s="624"/>
      <c r="DL9" s="624"/>
      <c r="DM9" s="624"/>
      <c r="DN9" s="624"/>
      <c r="DO9" s="624"/>
      <c r="DP9" s="625"/>
      <c r="DQ9" s="632">
        <v>597034</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18466</v>
      </c>
      <c r="BH10" s="624"/>
      <c r="BI10" s="624"/>
      <c r="BJ10" s="624"/>
      <c r="BK10" s="624"/>
      <c r="BL10" s="624"/>
      <c r="BM10" s="624"/>
      <c r="BN10" s="625"/>
      <c r="BO10" s="626">
        <v>2.1</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235</v>
      </c>
      <c r="CS10" s="624"/>
      <c r="CT10" s="624"/>
      <c r="CU10" s="624"/>
      <c r="CV10" s="624"/>
      <c r="CW10" s="624"/>
      <c r="CX10" s="624"/>
      <c r="CY10" s="625"/>
      <c r="CZ10" s="626" t="s">
        <v>175</v>
      </c>
      <c r="DA10" s="626"/>
      <c r="DB10" s="626"/>
      <c r="DC10" s="626"/>
      <c r="DD10" s="632" t="s">
        <v>235</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230612</v>
      </c>
      <c r="S11" s="624"/>
      <c r="T11" s="624"/>
      <c r="U11" s="624"/>
      <c r="V11" s="624"/>
      <c r="W11" s="624"/>
      <c r="X11" s="624"/>
      <c r="Y11" s="625"/>
      <c r="Z11" s="628">
        <v>2.2999999999999998</v>
      </c>
      <c r="AA11" s="629"/>
      <c r="AB11" s="629"/>
      <c r="AC11" s="635"/>
      <c r="AD11" s="632">
        <v>230612</v>
      </c>
      <c r="AE11" s="624"/>
      <c r="AF11" s="624"/>
      <c r="AG11" s="624"/>
      <c r="AH11" s="624"/>
      <c r="AI11" s="624"/>
      <c r="AJ11" s="624"/>
      <c r="AK11" s="625"/>
      <c r="AL11" s="628">
        <v>4.8</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15477</v>
      </c>
      <c r="BH11" s="624"/>
      <c r="BI11" s="624"/>
      <c r="BJ11" s="624"/>
      <c r="BK11" s="624"/>
      <c r="BL11" s="624"/>
      <c r="BM11" s="624"/>
      <c r="BN11" s="625"/>
      <c r="BO11" s="626">
        <v>1.7</v>
      </c>
      <c r="BP11" s="626"/>
      <c r="BQ11" s="626"/>
      <c r="BR11" s="626"/>
      <c r="BS11" s="627" t="s">
        <v>130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784851</v>
      </c>
      <c r="CS11" s="624"/>
      <c r="CT11" s="624"/>
      <c r="CU11" s="624"/>
      <c r="CV11" s="624"/>
      <c r="CW11" s="624"/>
      <c r="CX11" s="624"/>
      <c r="CY11" s="625"/>
      <c r="CZ11" s="626">
        <v>8.1</v>
      </c>
      <c r="DA11" s="626"/>
      <c r="DB11" s="626"/>
      <c r="DC11" s="626"/>
      <c r="DD11" s="632">
        <v>263812</v>
      </c>
      <c r="DE11" s="624"/>
      <c r="DF11" s="624"/>
      <c r="DG11" s="624"/>
      <c r="DH11" s="624"/>
      <c r="DI11" s="624"/>
      <c r="DJ11" s="624"/>
      <c r="DK11" s="624"/>
      <c r="DL11" s="624"/>
      <c r="DM11" s="624"/>
      <c r="DN11" s="624"/>
      <c r="DO11" s="624"/>
      <c r="DP11" s="625"/>
      <c r="DQ11" s="632">
        <v>340506</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235</v>
      </c>
      <c r="AE12" s="627"/>
      <c r="AF12" s="627"/>
      <c r="AG12" s="627"/>
      <c r="AH12" s="627"/>
      <c r="AI12" s="627"/>
      <c r="AJ12" s="627"/>
      <c r="AK12" s="627"/>
      <c r="AL12" s="628" t="s">
        <v>235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440483</v>
      </c>
      <c r="BH12" s="624"/>
      <c r="BI12" s="624"/>
      <c r="BJ12" s="624"/>
      <c r="BK12" s="624"/>
      <c r="BL12" s="624"/>
      <c r="BM12" s="624"/>
      <c r="BN12" s="625"/>
      <c r="BO12" s="626">
        <v>49.1</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144673</v>
      </c>
      <c r="CS12" s="624"/>
      <c r="CT12" s="624"/>
      <c r="CU12" s="624"/>
      <c r="CV12" s="624"/>
      <c r="CW12" s="624"/>
      <c r="CX12" s="624"/>
      <c r="CY12" s="625"/>
      <c r="CZ12" s="626">
        <v>1.5</v>
      </c>
      <c r="DA12" s="626"/>
      <c r="DB12" s="626"/>
      <c r="DC12" s="626"/>
      <c r="DD12" s="632">
        <v>20823</v>
      </c>
      <c r="DE12" s="624"/>
      <c r="DF12" s="624"/>
      <c r="DG12" s="624"/>
      <c r="DH12" s="624"/>
      <c r="DI12" s="624"/>
      <c r="DJ12" s="624"/>
      <c r="DK12" s="624"/>
      <c r="DL12" s="624"/>
      <c r="DM12" s="624"/>
      <c r="DN12" s="624"/>
      <c r="DO12" s="624"/>
      <c r="DP12" s="625"/>
      <c r="DQ12" s="632">
        <v>130003</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235</v>
      </c>
      <c r="AA13" s="626"/>
      <c r="AB13" s="626"/>
      <c r="AC13" s="626"/>
      <c r="AD13" s="627" t="s">
        <v>130</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416382</v>
      </c>
      <c r="BH13" s="624"/>
      <c r="BI13" s="624"/>
      <c r="BJ13" s="624"/>
      <c r="BK13" s="624"/>
      <c r="BL13" s="624"/>
      <c r="BM13" s="624"/>
      <c r="BN13" s="625"/>
      <c r="BO13" s="626">
        <v>46.4</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433230</v>
      </c>
      <c r="CS13" s="624"/>
      <c r="CT13" s="624"/>
      <c r="CU13" s="624"/>
      <c r="CV13" s="624"/>
      <c r="CW13" s="624"/>
      <c r="CX13" s="624"/>
      <c r="CY13" s="625"/>
      <c r="CZ13" s="626">
        <v>4.5</v>
      </c>
      <c r="DA13" s="626"/>
      <c r="DB13" s="626"/>
      <c r="DC13" s="626"/>
      <c r="DD13" s="632">
        <v>99315</v>
      </c>
      <c r="DE13" s="624"/>
      <c r="DF13" s="624"/>
      <c r="DG13" s="624"/>
      <c r="DH13" s="624"/>
      <c r="DI13" s="624"/>
      <c r="DJ13" s="624"/>
      <c r="DK13" s="624"/>
      <c r="DL13" s="624"/>
      <c r="DM13" s="624"/>
      <c r="DN13" s="624"/>
      <c r="DO13" s="624"/>
      <c r="DP13" s="625"/>
      <c r="DQ13" s="632">
        <v>300025</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298</v>
      </c>
      <c r="S14" s="624"/>
      <c r="T14" s="624"/>
      <c r="U14" s="624"/>
      <c r="V14" s="624"/>
      <c r="W14" s="624"/>
      <c r="X14" s="624"/>
      <c r="Y14" s="625"/>
      <c r="Z14" s="626">
        <v>0</v>
      </c>
      <c r="AA14" s="626"/>
      <c r="AB14" s="626"/>
      <c r="AC14" s="626"/>
      <c r="AD14" s="627">
        <v>298</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43246</v>
      </c>
      <c r="BH14" s="624"/>
      <c r="BI14" s="624"/>
      <c r="BJ14" s="624"/>
      <c r="BK14" s="624"/>
      <c r="BL14" s="624"/>
      <c r="BM14" s="624"/>
      <c r="BN14" s="625"/>
      <c r="BO14" s="626">
        <v>4.8</v>
      </c>
      <c r="BP14" s="626"/>
      <c r="BQ14" s="626"/>
      <c r="BR14" s="626"/>
      <c r="BS14" s="627" t="s">
        <v>175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650216</v>
      </c>
      <c r="CS14" s="624"/>
      <c r="CT14" s="624"/>
      <c r="CU14" s="624"/>
      <c r="CV14" s="624"/>
      <c r="CW14" s="624"/>
      <c r="CX14" s="624"/>
      <c r="CY14" s="625"/>
      <c r="CZ14" s="626">
        <v>6.7</v>
      </c>
      <c r="DA14" s="626"/>
      <c r="DB14" s="626"/>
      <c r="DC14" s="626"/>
      <c r="DD14" s="632">
        <v>13318</v>
      </c>
      <c r="DE14" s="624"/>
      <c r="DF14" s="624"/>
      <c r="DG14" s="624"/>
      <c r="DH14" s="624"/>
      <c r="DI14" s="624"/>
      <c r="DJ14" s="624"/>
      <c r="DK14" s="624"/>
      <c r="DL14" s="624"/>
      <c r="DM14" s="624"/>
      <c r="DN14" s="624"/>
      <c r="DO14" s="624"/>
      <c r="DP14" s="625"/>
      <c r="DQ14" s="632">
        <v>569543</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235</v>
      </c>
      <c r="AA15" s="626"/>
      <c r="AB15" s="626"/>
      <c r="AC15" s="626"/>
      <c r="AD15" s="627" t="s">
        <v>235</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92065</v>
      </c>
      <c r="BH15" s="624"/>
      <c r="BI15" s="624"/>
      <c r="BJ15" s="624"/>
      <c r="BK15" s="624"/>
      <c r="BL15" s="624"/>
      <c r="BM15" s="624"/>
      <c r="BN15" s="625"/>
      <c r="BO15" s="626">
        <v>10.3</v>
      </c>
      <c r="BP15" s="626"/>
      <c r="BQ15" s="626"/>
      <c r="BR15" s="626"/>
      <c r="BS15" s="627" t="s">
        <v>235</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523062</v>
      </c>
      <c r="CS15" s="624"/>
      <c r="CT15" s="624"/>
      <c r="CU15" s="624"/>
      <c r="CV15" s="624"/>
      <c r="CW15" s="624"/>
      <c r="CX15" s="624"/>
      <c r="CY15" s="625"/>
      <c r="CZ15" s="626">
        <v>5.4</v>
      </c>
      <c r="DA15" s="626"/>
      <c r="DB15" s="626"/>
      <c r="DC15" s="626"/>
      <c r="DD15" s="632">
        <v>25625</v>
      </c>
      <c r="DE15" s="624"/>
      <c r="DF15" s="624"/>
      <c r="DG15" s="624"/>
      <c r="DH15" s="624"/>
      <c r="DI15" s="624"/>
      <c r="DJ15" s="624"/>
      <c r="DK15" s="624"/>
      <c r="DL15" s="624"/>
      <c r="DM15" s="624"/>
      <c r="DN15" s="624"/>
      <c r="DO15" s="624"/>
      <c r="DP15" s="625"/>
      <c r="DQ15" s="632">
        <v>444444</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5228</v>
      </c>
      <c r="S16" s="624"/>
      <c r="T16" s="624"/>
      <c r="U16" s="624"/>
      <c r="V16" s="624"/>
      <c r="W16" s="624"/>
      <c r="X16" s="624"/>
      <c r="Y16" s="625"/>
      <c r="Z16" s="626">
        <v>0.1</v>
      </c>
      <c r="AA16" s="626"/>
      <c r="AB16" s="626"/>
      <c r="AC16" s="626"/>
      <c r="AD16" s="627">
        <v>5228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175</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163160</v>
      </c>
      <c r="CS16" s="624"/>
      <c r="CT16" s="624"/>
      <c r="CU16" s="624"/>
      <c r="CV16" s="624"/>
      <c r="CW16" s="624"/>
      <c r="CX16" s="624"/>
      <c r="CY16" s="625"/>
      <c r="CZ16" s="626">
        <v>1.7</v>
      </c>
      <c r="DA16" s="626"/>
      <c r="DB16" s="626"/>
      <c r="DC16" s="626"/>
      <c r="DD16" s="632" t="s">
        <v>130</v>
      </c>
      <c r="DE16" s="624"/>
      <c r="DF16" s="624"/>
      <c r="DG16" s="624"/>
      <c r="DH16" s="624"/>
      <c r="DI16" s="624"/>
      <c r="DJ16" s="624"/>
      <c r="DK16" s="624"/>
      <c r="DL16" s="624"/>
      <c r="DM16" s="624"/>
      <c r="DN16" s="624"/>
      <c r="DO16" s="624"/>
      <c r="DP16" s="625"/>
      <c r="DQ16" s="632">
        <v>11038</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9756</v>
      </c>
      <c r="S17" s="624"/>
      <c r="T17" s="624"/>
      <c r="U17" s="624"/>
      <c r="V17" s="624"/>
      <c r="W17" s="624"/>
      <c r="X17" s="624"/>
      <c r="Y17" s="625"/>
      <c r="Z17" s="626">
        <v>0.1</v>
      </c>
      <c r="AA17" s="626"/>
      <c r="AB17" s="626"/>
      <c r="AC17" s="626"/>
      <c r="AD17" s="627">
        <v>9756</v>
      </c>
      <c r="AE17" s="627"/>
      <c r="AF17" s="627"/>
      <c r="AG17" s="627"/>
      <c r="AH17" s="627"/>
      <c r="AI17" s="627"/>
      <c r="AJ17" s="627"/>
      <c r="AK17" s="627"/>
      <c r="AL17" s="628">
        <v>0.2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1223708</v>
      </c>
      <c r="CS17" s="624"/>
      <c r="CT17" s="624"/>
      <c r="CU17" s="624"/>
      <c r="CV17" s="624"/>
      <c r="CW17" s="624"/>
      <c r="CX17" s="624"/>
      <c r="CY17" s="625"/>
      <c r="CZ17" s="626">
        <v>12.7</v>
      </c>
      <c r="DA17" s="626"/>
      <c r="DB17" s="626"/>
      <c r="DC17" s="626"/>
      <c r="DD17" s="632" t="s">
        <v>235</v>
      </c>
      <c r="DE17" s="624"/>
      <c r="DF17" s="624"/>
      <c r="DG17" s="624"/>
      <c r="DH17" s="624"/>
      <c r="DI17" s="624"/>
      <c r="DJ17" s="624"/>
      <c r="DK17" s="624"/>
      <c r="DL17" s="624"/>
      <c r="DM17" s="624"/>
      <c r="DN17" s="624"/>
      <c r="DO17" s="624"/>
      <c r="DP17" s="625"/>
      <c r="DQ17" s="632">
        <v>1154162</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1845</v>
      </c>
      <c r="S18" s="624"/>
      <c r="T18" s="624"/>
      <c r="U18" s="624"/>
      <c r="V18" s="624"/>
      <c r="W18" s="624"/>
      <c r="X18" s="624"/>
      <c r="Y18" s="625"/>
      <c r="Z18" s="626">
        <v>0</v>
      </c>
      <c r="AA18" s="626"/>
      <c r="AB18" s="626"/>
      <c r="AC18" s="626"/>
      <c r="AD18" s="627">
        <v>1845</v>
      </c>
      <c r="AE18" s="627"/>
      <c r="AF18" s="627"/>
      <c r="AG18" s="627"/>
      <c r="AH18" s="627"/>
      <c r="AI18" s="627"/>
      <c r="AJ18" s="627"/>
      <c r="AK18" s="627"/>
      <c r="AL18" s="628">
        <v>0</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1845</v>
      </c>
      <c r="S19" s="624"/>
      <c r="T19" s="624"/>
      <c r="U19" s="624"/>
      <c r="V19" s="624"/>
      <c r="W19" s="624"/>
      <c r="X19" s="624"/>
      <c r="Y19" s="625"/>
      <c r="Z19" s="626">
        <v>0</v>
      </c>
      <c r="AA19" s="626"/>
      <c r="AB19" s="626"/>
      <c r="AC19" s="626"/>
      <c r="AD19" s="627">
        <v>1845</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235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175</v>
      </c>
      <c r="CS19" s="624"/>
      <c r="CT19" s="624"/>
      <c r="CU19" s="624"/>
      <c r="CV19" s="624"/>
      <c r="CW19" s="624"/>
      <c r="CX19" s="624"/>
      <c r="CY19" s="625"/>
      <c r="CZ19" s="626" t="s">
        <v>235</v>
      </c>
      <c r="DA19" s="626"/>
      <c r="DB19" s="626"/>
      <c r="DC19" s="626"/>
      <c r="DD19" s="632" t="s">
        <v>235</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235</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235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9662663</v>
      </c>
      <c r="CS20" s="624"/>
      <c r="CT20" s="624"/>
      <c r="CU20" s="624"/>
      <c r="CV20" s="624"/>
      <c r="CW20" s="624"/>
      <c r="CX20" s="624"/>
      <c r="CY20" s="625"/>
      <c r="CZ20" s="626">
        <v>100</v>
      </c>
      <c r="DA20" s="626"/>
      <c r="DB20" s="626"/>
      <c r="DC20" s="626"/>
      <c r="DD20" s="632">
        <v>1382880</v>
      </c>
      <c r="DE20" s="624"/>
      <c r="DF20" s="624"/>
      <c r="DG20" s="624"/>
      <c r="DH20" s="624"/>
      <c r="DI20" s="624"/>
      <c r="DJ20" s="624"/>
      <c r="DK20" s="624"/>
      <c r="DL20" s="624"/>
      <c r="DM20" s="624"/>
      <c r="DN20" s="624"/>
      <c r="DO20" s="624"/>
      <c r="DP20" s="625"/>
      <c r="DQ20" s="632">
        <v>6489013</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4086124</v>
      </c>
      <c r="S21" s="624"/>
      <c r="T21" s="624"/>
      <c r="U21" s="624"/>
      <c r="V21" s="624"/>
      <c r="W21" s="624"/>
      <c r="X21" s="624"/>
      <c r="Y21" s="625"/>
      <c r="Z21" s="626">
        <v>40.9</v>
      </c>
      <c r="AA21" s="626"/>
      <c r="AB21" s="626"/>
      <c r="AC21" s="626"/>
      <c r="AD21" s="627">
        <v>3585205</v>
      </c>
      <c r="AE21" s="627"/>
      <c r="AF21" s="627"/>
      <c r="AG21" s="627"/>
      <c r="AH21" s="627"/>
      <c r="AI21" s="627"/>
      <c r="AJ21" s="627"/>
      <c r="AK21" s="627"/>
      <c r="AL21" s="628">
        <v>74.400000000000006</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235</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3585205</v>
      </c>
      <c r="S22" s="624"/>
      <c r="T22" s="624"/>
      <c r="U22" s="624"/>
      <c r="V22" s="624"/>
      <c r="W22" s="624"/>
      <c r="X22" s="624"/>
      <c r="Y22" s="625"/>
      <c r="Z22" s="626">
        <v>35.9</v>
      </c>
      <c r="AA22" s="626"/>
      <c r="AB22" s="626"/>
      <c r="AC22" s="626"/>
      <c r="AD22" s="627">
        <v>3585205</v>
      </c>
      <c r="AE22" s="627"/>
      <c r="AF22" s="627"/>
      <c r="AG22" s="627"/>
      <c r="AH22" s="627"/>
      <c r="AI22" s="627"/>
      <c r="AJ22" s="627"/>
      <c r="AK22" s="627"/>
      <c r="AL22" s="628">
        <v>74.400000000000006</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500916</v>
      </c>
      <c r="S23" s="624"/>
      <c r="T23" s="624"/>
      <c r="U23" s="624"/>
      <c r="V23" s="624"/>
      <c r="W23" s="624"/>
      <c r="X23" s="624"/>
      <c r="Y23" s="625"/>
      <c r="Z23" s="626">
        <v>5</v>
      </c>
      <c r="AA23" s="626"/>
      <c r="AB23" s="626"/>
      <c r="AC23" s="626"/>
      <c r="AD23" s="627" t="s">
        <v>130</v>
      </c>
      <c r="AE23" s="627"/>
      <c r="AF23" s="627"/>
      <c r="AG23" s="627"/>
      <c r="AH23" s="627"/>
      <c r="AI23" s="627"/>
      <c r="AJ23" s="627"/>
      <c r="AK23" s="627"/>
      <c r="AL23" s="628" t="s">
        <v>175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235</v>
      </c>
      <c r="BP23" s="626"/>
      <c r="BQ23" s="626"/>
      <c r="BR23" s="626"/>
      <c r="BS23" s="627" t="s">
        <v>175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v>3</v>
      </c>
      <c r="S24" s="624"/>
      <c r="T24" s="624"/>
      <c r="U24" s="624"/>
      <c r="V24" s="624"/>
      <c r="W24" s="624"/>
      <c r="X24" s="624"/>
      <c r="Y24" s="625"/>
      <c r="Z24" s="626">
        <v>0</v>
      </c>
      <c r="AA24" s="626"/>
      <c r="AB24" s="626"/>
      <c r="AC24" s="626"/>
      <c r="AD24" s="627" t="s">
        <v>175</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3259935</v>
      </c>
      <c r="CS24" s="613"/>
      <c r="CT24" s="613"/>
      <c r="CU24" s="613"/>
      <c r="CV24" s="613"/>
      <c r="CW24" s="613"/>
      <c r="CX24" s="613"/>
      <c r="CY24" s="614"/>
      <c r="CZ24" s="617">
        <v>33.700000000000003</v>
      </c>
      <c r="DA24" s="618"/>
      <c r="DB24" s="618"/>
      <c r="DC24" s="634"/>
      <c r="DD24" s="655">
        <v>2351363</v>
      </c>
      <c r="DE24" s="613"/>
      <c r="DF24" s="613"/>
      <c r="DG24" s="613"/>
      <c r="DH24" s="613"/>
      <c r="DI24" s="613"/>
      <c r="DJ24" s="613"/>
      <c r="DK24" s="614"/>
      <c r="DL24" s="655">
        <v>2343481</v>
      </c>
      <c r="DM24" s="613"/>
      <c r="DN24" s="613"/>
      <c r="DO24" s="613"/>
      <c r="DP24" s="613"/>
      <c r="DQ24" s="613"/>
      <c r="DR24" s="613"/>
      <c r="DS24" s="613"/>
      <c r="DT24" s="613"/>
      <c r="DU24" s="613"/>
      <c r="DV24" s="614"/>
      <c r="DW24" s="617">
        <v>48.2</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5306716</v>
      </c>
      <c r="S25" s="624"/>
      <c r="T25" s="624"/>
      <c r="U25" s="624"/>
      <c r="V25" s="624"/>
      <c r="W25" s="624"/>
      <c r="X25" s="624"/>
      <c r="Y25" s="625"/>
      <c r="Z25" s="626">
        <v>53.1</v>
      </c>
      <c r="AA25" s="626"/>
      <c r="AB25" s="626"/>
      <c r="AC25" s="626"/>
      <c r="AD25" s="627">
        <v>4805797</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235</v>
      </c>
      <c r="BP25" s="626"/>
      <c r="BQ25" s="626"/>
      <c r="BR25" s="626"/>
      <c r="BS25" s="627" t="s">
        <v>235</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1015431</v>
      </c>
      <c r="CS25" s="656"/>
      <c r="CT25" s="656"/>
      <c r="CU25" s="656"/>
      <c r="CV25" s="656"/>
      <c r="CW25" s="656"/>
      <c r="CX25" s="656"/>
      <c r="CY25" s="657"/>
      <c r="CZ25" s="628">
        <v>10.5</v>
      </c>
      <c r="DA25" s="653"/>
      <c r="DB25" s="653"/>
      <c r="DC25" s="658"/>
      <c r="DD25" s="632">
        <v>945656</v>
      </c>
      <c r="DE25" s="656"/>
      <c r="DF25" s="656"/>
      <c r="DG25" s="656"/>
      <c r="DH25" s="656"/>
      <c r="DI25" s="656"/>
      <c r="DJ25" s="656"/>
      <c r="DK25" s="657"/>
      <c r="DL25" s="632">
        <v>938999</v>
      </c>
      <c r="DM25" s="656"/>
      <c r="DN25" s="656"/>
      <c r="DO25" s="656"/>
      <c r="DP25" s="656"/>
      <c r="DQ25" s="656"/>
      <c r="DR25" s="656"/>
      <c r="DS25" s="656"/>
      <c r="DT25" s="656"/>
      <c r="DU25" s="656"/>
      <c r="DV25" s="657"/>
      <c r="DW25" s="628">
        <v>19.3</v>
      </c>
      <c r="DX25" s="653"/>
      <c r="DY25" s="653"/>
      <c r="DZ25" s="653"/>
      <c r="EA25" s="653"/>
      <c r="EB25" s="653"/>
      <c r="EC25" s="654"/>
    </row>
    <row r="26" spans="2:133" ht="11.25" customHeight="1" x14ac:dyDescent="0.2">
      <c r="B26" s="620" t="s">
        <v>296</v>
      </c>
      <c r="C26" s="621"/>
      <c r="D26" s="621"/>
      <c r="E26" s="621"/>
      <c r="F26" s="621"/>
      <c r="G26" s="621"/>
      <c r="H26" s="621"/>
      <c r="I26" s="621"/>
      <c r="J26" s="621"/>
      <c r="K26" s="621"/>
      <c r="L26" s="621"/>
      <c r="M26" s="621"/>
      <c r="N26" s="621"/>
      <c r="O26" s="621"/>
      <c r="P26" s="621"/>
      <c r="Q26" s="622"/>
      <c r="R26" s="623">
        <v>496</v>
      </c>
      <c r="S26" s="624"/>
      <c r="T26" s="624"/>
      <c r="U26" s="624"/>
      <c r="V26" s="624"/>
      <c r="W26" s="624"/>
      <c r="X26" s="624"/>
      <c r="Y26" s="625"/>
      <c r="Z26" s="626">
        <v>0</v>
      </c>
      <c r="AA26" s="626"/>
      <c r="AB26" s="626"/>
      <c r="AC26" s="626"/>
      <c r="AD26" s="627">
        <v>496</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622780</v>
      </c>
      <c r="CS26" s="624"/>
      <c r="CT26" s="624"/>
      <c r="CU26" s="624"/>
      <c r="CV26" s="624"/>
      <c r="CW26" s="624"/>
      <c r="CX26" s="624"/>
      <c r="CY26" s="625"/>
      <c r="CZ26" s="628">
        <v>6.4</v>
      </c>
      <c r="DA26" s="653"/>
      <c r="DB26" s="653"/>
      <c r="DC26" s="658"/>
      <c r="DD26" s="632">
        <v>568645</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299</v>
      </c>
      <c r="C27" s="621"/>
      <c r="D27" s="621"/>
      <c r="E27" s="621"/>
      <c r="F27" s="621"/>
      <c r="G27" s="621"/>
      <c r="H27" s="621"/>
      <c r="I27" s="621"/>
      <c r="J27" s="621"/>
      <c r="K27" s="621"/>
      <c r="L27" s="621"/>
      <c r="M27" s="621"/>
      <c r="N27" s="621"/>
      <c r="O27" s="621"/>
      <c r="P27" s="621"/>
      <c r="Q27" s="622"/>
      <c r="R27" s="623">
        <v>193</v>
      </c>
      <c r="S27" s="624"/>
      <c r="T27" s="624"/>
      <c r="U27" s="624"/>
      <c r="V27" s="624"/>
      <c r="W27" s="624"/>
      <c r="X27" s="624"/>
      <c r="Y27" s="625"/>
      <c r="Z27" s="626">
        <v>0</v>
      </c>
      <c r="AA27" s="626"/>
      <c r="AB27" s="626"/>
      <c r="AC27" s="626"/>
      <c r="AD27" s="627" t="s">
        <v>130</v>
      </c>
      <c r="AE27" s="627"/>
      <c r="AF27" s="627"/>
      <c r="AG27" s="627"/>
      <c r="AH27" s="627"/>
      <c r="AI27" s="627"/>
      <c r="AJ27" s="627"/>
      <c r="AK27" s="627"/>
      <c r="AL27" s="628" t="s">
        <v>235</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896523</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1020796</v>
      </c>
      <c r="CS27" s="656"/>
      <c r="CT27" s="656"/>
      <c r="CU27" s="656"/>
      <c r="CV27" s="656"/>
      <c r="CW27" s="656"/>
      <c r="CX27" s="656"/>
      <c r="CY27" s="657"/>
      <c r="CZ27" s="628">
        <v>10.6</v>
      </c>
      <c r="DA27" s="653"/>
      <c r="DB27" s="653"/>
      <c r="DC27" s="658"/>
      <c r="DD27" s="632">
        <v>251545</v>
      </c>
      <c r="DE27" s="656"/>
      <c r="DF27" s="656"/>
      <c r="DG27" s="656"/>
      <c r="DH27" s="656"/>
      <c r="DI27" s="656"/>
      <c r="DJ27" s="656"/>
      <c r="DK27" s="657"/>
      <c r="DL27" s="632">
        <v>250320</v>
      </c>
      <c r="DM27" s="656"/>
      <c r="DN27" s="656"/>
      <c r="DO27" s="656"/>
      <c r="DP27" s="656"/>
      <c r="DQ27" s="656"/>
      <c r="DR27" s="656"/>
      <c r="DS27" s="656"/>
      <c r="DT27" s="656"/>
      <c r="DU27" s="656"/>
      <c r="DV27" s="657"/>
      <c r="DW27" s="628">
        <v>5.0999999999999996</v>
      </c>
      <c r="DX27" s="653"/>
      <c r="DY27" s="653"/>
      <c r="DZ27" s="653"/>
      <c r="EA27" s="653"/>
      <c r="EB27" s="653"/>
      <c r="EC27" s="654"/>
    </row>
    <row r="28" spans="2:133" ht="11.25" customHeight="1" x14ac:dyDescent="0.2">
      <c r="B28" s="620" t="s">
        <v>302</v>
      </c>
      <c r="C28" s="621"/>
      <c r="D28" s="621"/>
      <c r="E28" s="621"/>
      <c r="F28" s="621"/>
      <c r="G28" s="621"/>
      <c r="H28" s="621"/>
      <c r="I28" s="621"/>
      <c r="J28" s="621"/>
      <c r="K28" s="621"/>
      <c r="L28" s="621"/>
      <c r="M28" s="621"/>
      <c r="N28" s="621"/>
      <c r="O28" s="621"/>
      <c r="P28" s="621"/>
      <c r="Q28" s="622"/>
      <c r="R28" s="623">
        <v>90381</v>
      </c>
      <c r="S28" s="624"/>
      <c r="T28" s="624"/>
      <c r="U28" s="624"/>
      <c r="V28" s="624"/>
      <c r="W28" s="624"/>
      <c r="X28" s="624"/>
      <c r="Y28" s="625"/>
      <c r="Z28" s="626">
        <v>0.9</v>
      </c>
      <c r="AA28" s="626"/>
      <c r="AB28" s="626"/>
      <c r="AC28" s="626"/>
      <c r="AD28" s="627">
        <v>14211</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1223708</v>
      </c>
      <c r="CS28" s="624"/>
      <c r="CT28" s="624"/>
      <c r="CU28" s="624"/>
      <c r="CV28" s="624"/>
      <c r="CW28" s="624"/>
      <c r="CX28" s="624"/>
      <c r="CY28" s="625"/>
      <c r="CZ28" s="628">
        <v>12.7</v>
      </c>
      <c r="DA28" s="653"/>
      <c r="DB28" s="653"/>
      <c r="DC28" s="658"/>
      <c r="DD28" s="632">
        <v>1154162</v>
      </c>
      <c r="DE28" s="624"/>
      <c r="DF28" s="624"/>
      <c r="DG28" s="624"/>
      <c r="DH28" s="624"/>
      <c r="DI28" s="624"/>
      <c r="DJ28" s="624"/>
      <c r="DK28" s="625"/>
      <c r="DL28" s="632">
        <v>1154162</v>
      </c>
      <c r="DM28" s="624"/>
      <c r="DN28" s="624"/>
      <c r="DO28" s="624"/>
      <c r="DP28" s="624"/>
      <c r="DQ28" s="624"/>
      <c r="DR28" s="624"/>
      <c r="DS28" s="624"/>
      <c r="DT28" s="624"/>
      <c r="DU28" s="624"/>
      <c r="DV28" s="625"/>
      <c r="DW28" s="628">
        <v>23.7</v>
      </c>
      <c r="DX28" s="653"/>
      <c r="DY28" s="653"/>
      <c r="DZ28" s="653"/>
      <c r="EA28" s="653"/>
      <c r="EB28" s="653"/>
      <c r="EC28" s="654"/>
    </row>
    <row r="29" spans="2:133" ht="11.25" customHeight="1" x14ac:dyDescent="0.2">
      <c r="B29" s="620" t="s">
        <v>304</v>
      </c>
      <c r="C29" s="621"/>
      <c r="D29" s="621"/>
      <c r="E29" s="621"/>
      <c r="F29" s="621"/>
      <c r="G29" s="621"/>
      <c r="H29" s="621"/>
      <c r="I29" s="621"/>
      <c r="J29" s="621"/>
      <c r="K29" s="621"/>
      <c r="L29" s="621"/>
      <c r="M29" s="621"/>
      <c r="N29" s="621"/>
      <c r="O29" s="621"/>
      <c r="P29" s="621"/>
      <c r="Q29" s="622"/>
      <c r="R29" s="623">
        <v>6248</v>
      </c>
      <c r="S29" s="624"/>
      <c r="T29" s="624"/>
      <c r="U29" s="624"/>
      <c r="V29" s="624"/>
      <c r="W29" s="624"/>
      <c r="X29" s="624"/>
      <c r="Y29" s="625"/>
      <c r="Z29" s="626">
        <v>0.1</v>
      </c>
      <c r="AA29" s="626"/>
      <c r="AB29" s="626"/>
      <c r="AC29" s="626"/>
      <c r="AD29" s="627">
        <v>12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1222431</v>
      </c>
      <c r="CS29" s="656"/>
      <c r="CT29" s="656"/>
      <c r="CU29" s="656"/>
      <c r="CV29" s="656"/>
      <c r="CW29" s="656"/>
      <c r="CX29" s="656"/>
      <c r="CY29" s="657"/>
      <c r="CZ29" s="628">
        <v>12.7</v>
      </c>
      <c r="DA29" s="653"/>
      <c r="DB29" s="653"/>
      <c r="DC29" s="658"/>
      <c r="DD29" s="632">
        <v>1152885</v>
      </c>
      <c r="DE29" s="656"/>
      <c r="DF29" s="656"/>
      <c r="DG29" s="656"/>
      <c r="DH29" s="656"/>
      <c r="DI29" s="656"/>
      <c r="DJ29" s="656"/>
      <c r="DK29" s="657"/>
      <c r="DL29" s="632">
        <v>1152885</v>
      </c>
      <c r="DM29" s="656"/>
      <c r="DN29" s="656"/>
      <c r="DO29" s="656"/>
      <c r="DP29" s="656"/>
      <c r="DQ29" s="656"/>
      <c r="DR29" s="656"/>
      <c r="DS29" s="656"/>
      <c r="DT29" s="656"/>
      <c r="DU29" s="656"/>
      <c r="DV29" s="657"/>
      <c r="DW29" s="628">
        <v>23.7</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1142182</v>
      </c>
      <c r="S30" s="624"/>
      <c r="T30" s="624"/>
      <c r="U30" s="624"/>
      <c r="V30" s="624"/>
      <c r="W30" s="624"/>
      <c r="X30" s="624"/>
      <c r="Y30" s="625"/>
      <c r="Z30" s="626">
        <v>11.4</v>
      </c>
      <c r="AA30" s="626"/>
      <c r="AB30" s="626"/>
      <c r="AC30" s="626"/>
      <c r="AD30" s="627" t="s">
        <v>130</v>
      </c>
      <c r="AE30" s="627"/>
      <c r="AF30" s="627"/>
      <c r="AG30" s="627"/>
      <c r="AH30" s="627"/>
      <c r="AI30" s="627"/>
      <c r="AJ30" s="627"/>
      <c r="AK30" s="627"/>
      <c r="AL30" s="628" t="s">
        <v>235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1186027</v>
      </c>
      <c r="CS30" s="624"/>
      <c r="CT30" s="624"/>
      <c r="CU30" s="624"/>
      <c r="CV30" s="624"/>
      <c r="CW30" s="624"/>
      <c r="CX30" s="624"/>
      <c r="CY30" s="625"/>
      <c r="CZ30" s="628">
        <v>12.3</v>
      </c>
      <c r="DA30" s="653"/>
      <c r="DB30" s="653"/>
      <c r="DC30" s="658"/>
      <c r="DD30" s="632">
        <v>1116481</v>
      </c>
      <c r="DE30" s="624"/>
      <c r="DF30" s="624"/>
      <c r="DG30" s="624"/>
      <c r="DH30" s="624"/>
      <c r="DI30" s="624"/>
      <c r="DJ30" s="624"/>
      <c r="DK30" s="625"/>
      <c r="DL30" s="632">
        <v>1116481</v>
      </c>
      <c r="DM30" s="624"/>
      <c r="DN30" s="624"/>
      <c r="DO30" s="624"/>
      <c r="DP30" s="624"/>
      <c r="DQ30" s="624"/>
      <c r="DR30" s="624"/>
      <c r="DS30" s="624"/>
      <c r="DT30" s="624"/>
      <c r="DU30" s="624"/>
      <c r="DV30" s="625"/>
      <c r="DW30" s="628">
        <v>23</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312</v>
      </c>
      <c r="AQ31" s="672"/>
      <c r="AR31" s="672"/>
      <c r="AS31" s="672"/>
      <c r="AT31" s="677" t="s">
        <v>313</v>
      </c>
      <c r="AU31" s="218"/>
      <c r="AV31" s="218"/>
      <c r="AW31" s="218"/>
      <c r="AX31" s="609" t="s">
        <v>187</v>
      </c>
      <c r="AY31" s="610"/>
      <c r="AZ31" s="610"/>
      <c r="BA31" s="610"/>
      <c r="BB31" s="610"/>
      <c r="BC31" s="610"/>
      <c r="BD31" s="610"/>
      <c r="BE31" s="610"/>
      <c r="BF31" s="611"/>
      <c r="BG31" s="670">
        <v>99.2</v>
      </c>
      <c r="BH31" s="667"/>
      <c r="BI31" s="667"/>
      <c r="BJ31" s="667"/>
      <c r="BK31" s="667"/>
      <c r="BL31" s="667"/>
      <c r="BM31" s="618">
        <v>96.4</v>
      </c>
      <c r="BN31" s="667"/>
      <c r="BO31" s="667"/>
      <c r="BP31" s="667"/>
      <c r="BQ31" s="668"/>
      <c r="BR31" s="670">
        <v>99.1</v>
      </c>
      <c r="BS31" s="667"/>
      <c r="BT31" s="667"/>
      <c r="BU31" s="667"/>
      <c r="BV31" s="667"/>
      <c r="BW31" s="667"/>
      <c r="BX31" s="618">
        <v>95.2</v>
      </c>
      <c r="BY31" s="667"/>
      <c r="BZ31" s="667"/>
      <c r="CA31" s="667"/>
      <c r="CB31" s="668"/>
      <c r="CD31" s="663"/>
      <c r="CE31" s="664"/>
      <c r="CF31" s="620" t="s">
        <v>314</v>
      </c>
      <c r="CG31" s="621"/>
      <c r="CH31" s="621"/>
      <c r="CI31" s="621"/>
      <c r="CJ31" s="621"/>
      <c r="CK31" s="621"/>
      <c r="CL31" s="621"/>
      <c r="CM31" s="621"/>
      <c r="CN31" s="621"/>
      <c r="CO31" s="621"/>
      <c r="CP31" s="621"/>
      <c r="CQ31" s="622"/>
      <c r="CR31" s="623">
        <v>36404</v>
      </c>
      <c r="CS31" s="656"/>
      <c r="CT31" s="656"/>
      <c r="CU31" s="656"/>
      <c r="CV31" s="656"/>
      <c r="CW31" s="656"/>
      <c r="CX31" s="656"/>
      <c r="CY31" s="657"/>
      <c r="CZ31" s="628">
        <v>0.4</v>
      </c>
      <c r="DA31" s="653"/>
      <c r="DB31" s="653"/>
      <c r="DC31" s="658"/>
      <c r="DD31" s="632">
        <v>36404</v>
      </c>
      <c r="DE31" s="656"/>
      <c r="DF31" s="656"/>
      <c r="DG31" s="656"/>
      <c r="DH31" s="656"/>
      <c r="DI31" s="656"/>
      <c r="DJ31" s="656"/>
      <c r="DK31" s="657"/>
      <c r="DL31" s="632">
        <v>36404</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618228</v>
      </c>
      <c r="S32" s="624"/>
      <c r="T32" s="624"/>
      <c r="U32" s="624"/>
      <c r="V32" s="624"/>
      <c r="W32" s="624"/>
      <c r="X32" s="624"/>
      <c r="Y32" s="625"/>
      <c r="Z32" s="626">
        <v>6.2</v>
      </c>
      <c r="AA32" s="626"/>
      <c r="AB32" s="626"/>
      <c r="AC32" s="626"/>
      <c r="AD32" s="627" t="s">
        <v>235</v>
      </c>
      <c r="AE32" s="627"/>
      <c r="AF32" s="627"/>
      <c r="AG32" s="627"/>
      <c r="AH32" s="627"/>
      <c r="AI32" s="627"/>
      <c r="AJ32" s="627"/>
      <c r="AK32" s="627"/>
      <c r="AL32" s="628" t="s">
        <v>235</v>
      </c>
      <c r="AM32" s="629"/>
      <c r="AN32" s="629"/>
      <c r="AO32" s="630"/>
      <c r="AP32" s="673"/>
      <c r="AQ32" s="674"/>
      <c r="AR32" s="674"/>
      <c r="AS32" s="674"/>
      <c r="AT32" s="678"/>
      <c r="AU32" s="214" t="s">
        <v>316</v>
      </c>
      <c r="AX32" s="620" t="s">
        <v>317</v>
      </c>
      <c r="AY32" s="621"/>
      <c r="AZ32" s="621"/>
      <c r="BA32" s="621"/>
      <c r="BB32" s="621"/>
      <c r="BC32" s="621"/>
      <c r="BD32" s="621"/>
      <c r="BE32" s="621"/>
      <c r="BF32" s="622"/>
      <c r="BG32" s="680">
        <v>99.5</v>
      </c>
      <c r="BH32" s="656"/>
      <c r="BI32" s="656"/>
      <c r="BJ32" s="656"/>
      <c r="BK32" s="656"/>
      <c r="BL32" s="656"/>
      <c r="BM32" s="629">
        <v>97.2</v>
      </c>
      <c r="BN32" s="656"/>
      <c r="BO32" s="656"/>
      <c r="BP32" s="656"/>
      <c r="BQ32" s="669"/>
      <c r="BR32" s="680">
        <v>99.1</v>
      </c>
      <c r="BS32" s="656"/>
      <c r="BT32" s="656"/>
      <c r="BU32" s="656"/>
      <c r="BV32" s="656"/>
      <c r="BW32" s="656"/>
      <c r="BX32" s="629">
        <v>96.3</v>
      </c>
      <c r="BY32" s="656"/>
      <c r="BZ32" s="656"/>
      <c r="CA32" s="656"/>
      <c r="CB32" s="669"/>
      <c r="CD32" s="665"/>
      <c r="CE32" s="666"/>
      <c r="CF32" s="620" t="s">
        <v>318</v>
      </c>
      <c r="CG32" s="621"/>
      <c r="CH32" s="621"/>
      <c r="CI32" s="621"/>
      <c r="CJ32" s="621"/>
      <c r="CK32" s="621"/>
      <c r="CL32" s="621"/>
      <c r="CM32" s="621"/>
      <c r="CN32" s="621"/>
      <c r="CO32" s="621"/>
      <c r="CP32" s="621"/>
      <c r="CQ32" s="622"/>
      <c r="CR32" s="623">
        <v>1277</v>
      </c>
      <c r="CS32" s="624"/>
      <c r="CT32" s="624"/>
      <c r="CU32" s="624"/>
      <c r="CV32" s="624"/>
      <c r="CW32" s="624"/>
      <c r="CX32" s="624"/>
      <c r="CY32" s="625"/>
      <c r="CZ32" s="628">
        <v>0</v>
      </c>
      <c r="DA32" s="653"/>
      <c r="DB32" s="653"/>
      <c r="DC32" s="658"/>
      <c r="DD32" s="632">
        <v>1277</v>
      </c>
      <c r="DE32" s="624"/>
      <c r="DF32" s="624"/>
      <c r="DG32" s="624"/>
      <c r="DH32" s="624"/>
      <c r="DI32" s="624"/>
      <c r="DJ32" s="624"/>
      <c r="DK32" s="625"/>
      <c r="DL32" s="632">
        <v>1277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31605</v>
      </c>
      <c r="S33" s="624"/>
      <c r="T33" s="624"/>
      <c r="U33" s="624"/>
      <c r="V33" s="624"/>
      <c r="W33" s="624"/>
      <c r="X33" s="624"/>
      <c r="Y33" s="625"/>
      <c r="Z33" s="626">
        <v>0.3</v>
      </c>
      <c r="AA33" s="626"/>
      <c r="AB33" s="626"/>
      <c r="AC33" s="626"/>
      <c r="AD33" s="627" t="s">
        <v>130</v>
      </c>
      <c r="AE33" s="627"/>
      <c r="AF33" s="627"/>
      <c r="AG33" s="627"/>
      <c r="AH33" s="627"/>
      <c r="AI33" s="627"/>
      <c r="AJ33" s="627"/>
      <c r="AK33" s="627"/>
      <c r="AL33" s="628" t="s">
        <v>130</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98.9</v>
      </c>
      <c r="BH33" s="682"/>
      <c r="BI33" s="682"/>
      <c r="BJ33" s="682"/>
      <c r="BK33" s="682"/>
      <c r="BL33" s="682"/>
      <c r="BM33" s="683">
        <v>94.9</v>
      </c>
      <c r="BN33" s="682"/>
      <c r="BO33" s="682"/>
      <c r="BP33" s="682"/>
      <c r="BQ33" s="684"/>
      <c r="BR33" s="681">
        <v>98.8</v>
      </c>
      <c r="BS33" s="682"/>
      <c r="BT33" s="682"/>
      <c r="BU33" s="682"/>
      <c r="BV33" s="682"/>
      <c r="BW33" s="682"/>
      <c r="BX33" s="683">
        <v>93.2</v>
      </c>
      <c r="BY33" s="682"/>
      <c r="BZ33" s="682"/>
      <c r="CA33" s="682"/>
      <c r="CB33" s="684"/>
      <c r="CD33" s="620" t="s">
        <v>321</v>
      </c>
      <c r="CE33" s="621"/>
      <c r="CF33" s="621"/>
      <c r="CG33" s="621"/>
      <c r="CH33" s="621"/>
      <c r="CI33" s="621"/>
      <c r="CJ33" s="621"/>
      <c r="CK33" s="621"/>
      <c r="CL33" s="621"/>
      <c r="CM33" s="621"/>
      <c r="CN33" s="621"/>
      <c r="CO33" s="621"/>
      <c r="CP33" s="621"/>
      <c r="CQ33" s="622"/>
      <c r="CR33" s="623">
        <v>4856688</v>
      </c>
      <c r="CS33" s="656"/>
      <c r="CT33" s="656"/>
      <c r="CU33" s="656"/>
      <c r="CV33" s="656"/>
      <c r="CW33" s="656"/>
      <c r="CX33" s="656"/>
      <c r="CY33" s="657"/>
      <c r="CZ33" s="628">
        <v>50.3</v>
      </c>
      <c r="DA33" s="653"/>
      <c r="DB33" s="653"/>
      <c r="DC33" s="658"/>
      <c r="DD33" s="632">
        <v>4038115</v>
      </c>
      <c r="DE33" s="656"/>
      <c r="DF33" s="656"/>
      <c r="DG33" s="656"/>
      <c r="DH33" s="656"/>
      <c r="DI33" s="656"/>
      <c r="DJ33" s="656"/>
      <c r="DK33" s="657"/>
      <c r="DL33" s="632">
        <v>2138337</v>
      </c>
      <c r="DM33" s="656"/>
      <c r="DN33" s="656"/>
      <c r="DO33" s="656"/>
      <c r="DP33" s="656"/>
      <c r="DQ33" s="656"/>
      <c r="DR33" s="656"/>
      <c r="DS33" s="656"/>
      <c r="DT33" s="656"/>
      <c r="DU33" s="656"/>
      <c r="DV33" s="657"/>
      <c r="DW33" s="628">
        <v>44</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88335</v>
      </c>
      <c r="S34" s="624"/>
      <c r="T34" s="624"/>
      <c r="U34" s="624"/>
      <c r="V34" s="624"/>
      <c r="W34" s="624"/>
      <c r="X34" s="624"/>
      <c r="Y34" s="625"/>
      <c r="Z34" s="626">
        <v>0.9</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1436876</v>
      </c>
      <c r="CS34" s="624"/>
      <c r="CT34" s="624"/>
      <c r="CU34" s="624"/>
      <c r="CV34" s="624"/>
      <c r="CW34" s="624"/>
      <c r="CX34" s="624"/>
      <c r="CY34" s="625"/>
      <c r="CZ34" s="628">
        <v>14.9</v>
      </c>
      <c r="DA34" s="653"/>
      <c r="DB34" s="653"/>
      <c r="DC34" s="658"/>
      <c r="DD34" s="632">
        <v>1082134</v>
      </c>
      <c r="DE34" s="624"/>
      <c r="DF34" s="624"/>
      <c r="DG34" s="624"/>
      <c r="DH34" s="624"/>
      <c r="DI34" s="624"/>
      <c r="DJ34" s="624"/>
      <c r="DK34" s="625"/>
      <c r="DL34" s="632">
        <v>715114</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845530</v>
      </c>
      <c r="S35" s="624"/>
      <c r="T35" s="624"/>
      <c r="U35" s="624"/>
      <c r="V35" s="624"/>
      <c r="W35" s="624"/>
      <c r="X35" s="624"/>
      <c r="Y35" s="625"/>
      <c r="Z35" s="626">
        <v>8.5</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235151</v>
      </c>
      <c r="CS35" s="656"/>
      <c r="CT35" s="656"/>
      <c r="CU35" s="656"/>
      <c r="CV35" s="656"/>
      <c r="CW35" s="656"/>
      <c r="CX35" s="656"/>
      <c r="CY35" s="657"/>
      <c r="CZ35" s="628">
        <v>2.4</v>
      </c>
      <c r="DA35" s="653"/>
      <c r="DB35" s="653"/>
      <c r="DC35" s="658"/>
      <c r="DD35" s="632">
        <v>228746</v>
      </c>
      <c r="DE35" s="656"/>
      <c r="DF35" s="656"/>
      <c r="DG35" s="656"/>
      <c r="DH35" s="656"/>
      <c r="DI35" s="656"/>
      <c r="DJ35" s="656"/>
      <c r="DK35" s="657"/>
      <c r="DL35" s="632">
        <v>68278</v>
      </c>
      <c r="DM35" s="656"/>
      <c r="DN35" s="656"/>
      <c r="DO35" s="656"/>
      <c r="DP35" s="656"/>
      <c r="DQ35" s="656"/>
      <c r="DR35" s="656"/>
      <c r="DS35" s="656"/>
      <c r="DT35" s="656"/>
      <c r="DU35" s="656"/>
      <c r="DV35" s="657"/>
      <c r="DW35" s="628">
        <v>1.4</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249912</v>
      </c>
      <c r="S36" s="624"/>
      <c r="T36" s="624"/>
      <c r="U36" s="624"/>
      <c r="V36" s="624"/>
      <c r="W36" s="624"/>
      <c r="X36" s="624"/>
      <c r="Y36" s="625"/>
      <c r="Z36" s="626">
        <v>2.5</v>
      </c>
      <c r="AA36" s="626"/>
      <c r="AB36" s="626"/>
      <c r="AC36" s="626"/>
      <c r="AD36" s="627" t="s">
        <v>130</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946035</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28282</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1486518</v>
      </c>
      <c r="CS36" s="624"/>
      <c r="CT36" s="624"/>
      <c r="CU36" s="624"/>
      <c r="CV36" s="624"/>
      <c r="CW36" s="624"/>
      <c r="CX36" s="624"/>
      <c r="CY36" s="625"/>
      <c r="CZ36" s="628">
        <v>15.4</v>
      </c>
      <c r="DA36" s="653"/>
      <c r="DB36" s="653"/>
      <c r="DC36" s="658"/>
      <c r="DD36" s="632">
        <v>1181259</v>
      </c>
      <c r="DE36" s="624"/>
      <c r="DF36" s="624"/>
      <c r="DG36" s="624"/>
      <c r="DH36" s="624"/>
      <c r="DI36" s="624"/>
      <c r="DJ36" s="624"/>
      <c r="DK36" s="625"/>
      <c r="DL36" s="632">
        <v>845189</v>
      </c>
      <c r="DM36" s="624"/>
      <c r="DN36" s="624"/>
      <c r="DO36" s="624"/>
      <c r="DP36" s="624"/>
      <c r="DQ36" s="624"/>
      <c r="DR36" s="624"/>
      <c r="DS36" s="624"/>
      <c r="DT36" s="624"/>
      <c r="DU36" s="624"/>
      <c r="DV36" s="625"/>
      <c r="DW36" s="628">
        <v>17.399999999999999</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113482</v>
      </c>
      <c r="S37" s="624"/>
      <c r="T37" s="624"/>
      <c r="U37" s="624"/>
      <c r="V37" s="624"/>
      <c r="W37" s="624"/>
      <c r="X37" s="624"/>
      <c r="Y37" s="625"/>
      <c r="Z37" s="626">
        <v>1.1000000000000001</v>
      </c>
      <c r="AA37" s="626"/>
      <c r="AB37" s="626"/>
      <c r="AC37" s="626"/>
      <c r="AD37" s="627">
        <v>203</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188788</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7048</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639745</v>
      </c>
      <c r="CS37" s="656"/>
      <c r="CT37" s="656"/>
      <c r="CU37" s="656"/>
      <c r="CV37" s="656"/>
      <c r="CW37" s="656"/>
      <c r="CX37" s="656"/>
      <c r="CY37" s="657"/>
      <c r="CZ37" s="628">
        <v>6.6</v>
      </c>
      <c r="DA37" s="653"/>
      <c r="DB37" s="653"/>
      <c r="DC37" s="658"/>
      <c r="DD37" s="632">
        <v>581145</v>
      </c>
      <c r="DE37" s="656"/>
      <c r="DF37" s="656"/>
      <c r="DG37" s="656"/>
      <c r="DH37" s="656"/>
      <c r="DI37" s="656"/>
      <c r="DJ37" s="656"/>
      <c r="DK37" s="657"/>
      <c r="DL37" s="632">
        <v>577974</v>
      </c>
      <c r="DM37" s="656"/>
      <c r="DN37" s="656"/>
      <c r="DO37" s="656"/>
      <c r="DP37" s="656"/>
      <c r="DQ37" s="656"/>
      <c r="DR37" s="656"/>
      <c r="DS37" s="656"/>
      <c r="DT37" s="656"/>
      <c r="DU37" s="656"/>
      <c r="DV37" s="657"/>
      <c r="DW37" s="628">
        <v>11.9</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1496500</v>
      </c>
      <c r="S38" s="624"/>
      <c r="T38" s="624"/>
      <c r="U38" s="624"/>
      <c r="V38" s="624"/>
      <c r="W38" s="624"/>
      <c r="X38" s="624"/>
      <c r="Y38" s="625"/>
      <c r="Z38" s="626">
        <v>15</v>
      </c>
      <c r="AA38" s="626"/>
      <c r="AB38" s="626"/>
      <c r="AC38" s="626"/>
      <c r="AD38" s="627" t="s">
        <v>130</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58466</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1818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733366</v>
      </c>
      <c r="CS38" s="624"/>
      <c r="CT38" s="624"/>
      <c r="CU38" s="624"/>
      <c r="CV38" s="624"/>
      <c r="CW38" s="624"/>
      <c r="CX38" s="624"/>
      <c r="CY38" s="625"/>
      <c r="CZ38" s="628">
        <v>7.6</v>
      </c>
      <c r="DA38" s="653"/>
      <c r="DB38" s="653"/>
      <c r="DC38" s="658"/>
      <c r="DD38" s="632">
        <v>584737</v>
      </c>
      <c r="DE38" s="624"/>
      <c r="DF38" s="624"/>
      <c r="DG38" s="624"/>
      <c r="DH38" s="624"/>
      <c r="DI38" s="624"/>
      <c r="DJ38" s="624"/>
      <c r="DK38" s="625"/>
      <c r="DL38" s="632">
        <v>509756</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235</v>
      </c>
      <c r="AA39" s="626"/>
      <c r="AB39" s="626"/>
      <c r="AC39" s="626"/>
      <c r="AD39" s="627" t="s">
        <v>130</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v>23881</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2818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963513</v>
      </c>
      <c r="CS39" s="656"/>
      <c r="CT39" s="656"/>
      <c r="CU39" s="656"/>
      <c r="CV39" s="656"/>
      <c r="CW39" s="656"/>
      <c r="CX39" s="656"/>
      <c r="CY39" s="657"/>
      <c r="CZ39" s="628">
        <v>10</v>
      </c>
      <c r="DA39" s="653"/>
      <c r="DB39" s="653"/>
      <c r="DC39" s="658"/>
      <c r="DD39" s="632">
        <v>960675</v>
      </c>
      <c r="DE39" s="656"/>
      <c r="DF39" s="656"/>
      <c r="DG39" s="656"/>
      <c r="DH39" s="656"/>
      <c r="DI39" s="656"/>
      <c r="DJ39" s="656"/>
      <c r="DK39" s="657"/>
      <c r="DL39" s="632" t="s">
        <v>235</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43100</v>
      </c>
      <c r="S40" s="624"/>
      <c r="T40" s="624"/>
      <c r="U40" s="624"/>
      <c r="V40" s="624"/>
      <c r="W40" s="624"/>
      <c r="X40" s="624"/>
      <c r="Y40" s="625"/>
      <c r="Z40" s="626">
        <v>0.4</v>
      </c>
      <c r="AA40" s="626"/>
      <c r="AB40" s="626"/>
      <c r="AC40" s="626"/>
      <c r="AD40" s="627" t="s">
        <v>235</v>
      </c>
      <c r="AE40" s="627"/>
      <c r="AF40" s="627"/>
      <c r="AG40" s="627"/>
      <c r="AH40" s="627"/>
      <c r="AI40" s="627"/>
      <c r="AJ40" s="627"/>
      <c r="AK40" s="627"/>
      <c r="AL40" s="628" t="s">
        <v>235</v>
      </c>
      <c r="AM40" s="629"/>
      <c r="AN40" s="629"/>
      <c r="AO40" s="630"/>
      <c r="AQ40" s="686" t="s">
        <v>345</v>
      </c>
      <c r="AR40" s="687"/>
      <c r="AS40" s="687"/>
      <c r="AT40" s="687"/>
      <c r="AU40" s="687"/>
      <c r="AV40" s="687"/>
      <c r="AW40" s="687"/>
      <c r="AX40" s="687"/>
      <c r="AY40" s="688"/>
      <c r="AZ40" s="623" t="s">
        <v>130</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93</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1264</v>
      </c>
      <c r="CS40" s="624"/>
      <c r="CT40" s="624"/>
      <c r="CU40" s="624"/>
      <c r="CV40" s="624"/>
      <c r="CW40" s="624"/>
      <c r="CX40" s="624"/>
      <c r="CY40" s="625"/>
      <c r="CZ40" s="628">
        <v>0</v>
      </c>
      <c r="DA40" s="653"/>
      <c r="DB40" s="653"/>
      <c r="DC40" s="658"/>
      <c r="DD40" s="632">
        <v>564</v>
      </c>
      <c r="DE40" s="624"/>
      <c r="DF40" s="624"/>
      <c r="DG40" s="624"/>
      <c r="DH40" s="624"/>
      <c r="DI40" s="624"/>
      <c r="DJ40" s="624"/>
      <c r="DK40" s="625"/>
      <c r="DL40" s="632" t="s">
        <v>235</v>
      </c>
      <c r="DM40" s="624"/>
      <c r="DN40" s="624"/>
      <c r="DO40" s="624"/>
      <c r="DP40" s="624"/>
      <c r="DQ40" s="624"/>
      <c r="DR40" s="624"/>
      <c r="DS40" s="624"/>
      <c r="DT40" s="624"/>
      <c r="DU40" s="624"/>
      <c r="DV40" s="625"/>
      <c r="DW40" s="628" t="s">
        <v>235</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9989808</v>
      </c>
      <c r="S41" s="696"/>
      <c r="T41" s="696"/>
      <c r="U41" s="696"/>
      <c r="V41" s="696"/>
      <c r="W41" s="696"/>
      <c r="X41" s="696"/>
      <c r="Y41" s="700"/>
      <c r="Z41" s="701">
        <v>100</v>
      </c>
      <c r="AA41" s="701"/>
      <c r="AB41" s="701"/>
      <c r="AC41" s="701"/>
      <c r="AD41" s="702">
        <v>4820719</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174170</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500730</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312</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1546040</v>
      </c>
      <c r="CS42" s="656"/>
      <c r="CT42" s="656"/>
      <c r="CU42" s="656"/>
      <c r="CV42" s="656"/>
      <c r="CW42" s="656"/>
      <c r="CX42" s="656"/>
      <c r="CY42" s="657"/>
      <c r="CZ42" s="628">
        <v>16</v>
      </c>
      <c r="DA42" s="653"/>
      <c r="DB42" s="653"/>
      <c r="DC42" s="658"/>
      <c r="DD42" s="632">
        <v>99535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16318</v>
      </c>
      <c r="CS43" s="656"/>
      <c r="CT43" s="656"/>
      <c r="CU43" s="656"/>
      <c r="CV43" s="656"/>
      <c r="CW43" s="656"/>
      <c r="CX43" s="656"/>
      <c r="CY43" s="657"/>
      <c r="CZ43" s="628">
        <v>0.2</v>
      </c>
      <c r="DA43" s="653"/>
      <c r="DB43" s="653"/>
      <c r="DC43" s="658"/>
      <c r="DD43" s="632">
        <v>16318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1382880</v>
      </c>
      <c r="CS44" s="624"/>
      <c r="CT44" s="624"/>
      <c r="CU44" s="624"/>
      <c r="CV44" s="624"/>
      <c r="CW44" s="624"/>
      <c r="CX44" s="624"/>
      <c r="CY44" s="625"/>
      <c r="CZ44" s="628">
        <v>14.3</v>
      </c>
      <c r="DA44" s="629"/>
      <c r="DB44" s="629"/>
      <c r="DC44" s="635"/>
      <c r="DD44" s="632">
        <v>88497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44535</v>
      </c>
      <c r="CS45" s="656"/>
      <c r="CT45" s="656"/>
      <c r="CU45" s="656"/>
      <c r="CV45" s="656"/>
      <c r="CW45" s="656"/>
      <c r="CX45" s="656"/>
      <c r="CY45" s="657"/>
      <c r="CZ45" s="628">
        <v>0.5</v>
      </c>
      <c r="DA45" s="653"/>
      <c r="DB45" s="653"/>
      <c r="DC45" s="658"/>
      <c r="DD45" s="632">
        <v>1542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1067524</v>
      </c>
      <c r="CS46" s="624"/>
      <c r="CT46" s="624"/>
      <c r="CU46" s="624"/>
      <c r="CV46" s="624"/>
      <c r="CW46" s="624"/>
      <c r="CX46" s="624"/>
      <c r="CY46" s="625"/>
      <c r="CZ46" s="628">
        <v>11</v>
      </c>
      <c r="DA46" s="629"/>
      <c r="DB46" s="629"/>
      <c r="DC46" s="635"/>
      <c r="DD46" s="632">
        <v>85934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363</v>
      </c>
      <c r="CG47" s="621"/>
      <c r="CH47" s="621"/>
      <c r="CI47" s="621"/>
      <c r="CJ47" s="621"/>
      <c r="CK47" s="621"/>
      <c r="CL47" s="621"/>
      <c r="CM47" s="621"/>
      <c r="CN47" s="621"/>
      <c r="CO47" s="621"/>
      <c r="CP47" s="621"/>
      <c r="CQ47" s="622"/>
      <c r="CR47" s="623">
        <v>163160</v>
      </c>
      <c r="CS47" s="656"/>
      <c r="CT47" s="656"/>
      <c r="CU47" s="656"/>
      <c r="CV47" s="656"/>
      <c r="CW47" s="656"/>
      <c r="CX47" s="656"/>
      <c r="CY47" s="657"/>
      <c r="CZ47" s="628">
        <v>1.7</v>
      </c>
      <c r="DA47" s="653"/>
      <c r="DB47" s="653"/>
      <c r="DC47" s="658"/>
      <c r="DD47" s="632">
        <v>11038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9662663</v>
      </c>
      <c r="CS49" s="682"/>
      <c r="CT49" s="682"/>
      <c r="CU49" s="682"/>
      <c r="CV49" s="682"/>
      <c r="CW49" s="682"/>
      <c r="CX49" s="682"/>
      <c r="CY49" s="711"/>
      <c r="CZ49" s="703">
        <v>100</v>
      </c>
      <c r="DA49" s="712"/>
      <c r="DB49" s="712"/>
      <c r="DC49" s="713"/>
      <c r="DD49" s="714">
        <v>6489013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2CRKMIZ4M5r8D+kz2KNEfUFmsr1dQMvuhvOLawdyN2/zzf3uae/Jt3YiggGfZmesZgLWdBIxM9O4vg/rnn3Xg==" saltValue="q3x1enXUg0l8ClBva4wS5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60" zoomScaleNormal="60" zoomScaleSheetLayoutView="70" workbookViewId="0">
      <selection activeCell="Q78" sqref="Q78:U7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590</v>
      </c>
      <c r="C7" s="750"/>
      <c r="D7" s="750"/>
      <c r="E7" s="750"/>
      <c r="F7" s="750"/>
      <c r="G7" s="750"/>
      <c r="H7" s="750"/>
      <c r="I7" s="750"/>
      <c r="J7" s="750"/>
      <c r="K7" s="750"/>
      <c r="L7" s="750"/>
      <c r="M7" s="750"/>
      <c r="N7" s="750"/>
      <c r="O7" s="750"/>
      <c r="P7" s="751"/>
      <c r="Q7" s="752">
        <v>9990</v>
      </c>
      <c r="R7" s="753"/>
      <c r="S7" s="753"/>
      <c r="T7" s="753"/>
      <c r="U7" s="753"/>
      <c r="V7" s="753">
        <v>9663</v>
      </c>
      <c r="W7" s="753"/>
      <c r="X7" s="753"/>
      <c r="Y7" s="753"/>
      <c r="Z7" s="753"/>
      <c r="AA7" s="753">
        <v>327</v>
      </c>
      <c r="AB7" s="753"/>
      <c r="AC7" s="753"/>
      <c r="AD7" s="753"/>
      <c r="AE7" s="754"/>
      <c r="AF7" s="755">
        <v>246</v>
      </c>
      <c r="AG7" s="756"/>
      <c r="AH7" s="756"/>
      <c r="AI7" s="756"/>
      <c r="AJ7" s="757"/>
      <c r="AK7" s="758">
        <v>800</v>
      </c>
      <c r="AL7" s="759"/>
      <c r="AM7" s="759"/>
      <c r="AN7" s="759"/>
      <c r="AO7" s="759"/>
      <c r="AP7" s="759">
        <v>13930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f>Q7</f>
        <v>9990</v>
      </c>
      <c r="R23" s="793"/>
      <c r="S23" s="793"/>
      <c r="T23" s="793"/>
      <c r="U23" s="793"/>
      <c r="V23" s="793">
        <f t="shared" ref="V23" si="0">V7</f>
        <v>9663</v>
      </c>
      <c r="W23" s="793"/>
      <c r="X23" s="793"/>
      <c r="Y23" s="793"/>
      <c r="Z23" s="793"/>
      <c r="AA23" s="793">
        <f t="shared" ref="AA23" si="1">AA7</f>
        <v>327</v>
      </c>
      <c r="AB23" s="793"/>
      <c r="AC23" s="793"/>
      <c r="AD23" s="793"/>
      <c r="AE23" s="794"/>
      <c r="AF23" s="795">
        <f>AF7</f>
        <v>246</v>
      </c>
      <c r="AG23" s="793"/>
      <c r="AH23" s="793"/>
      <c r="AI23" s="793"/>
      <c r="AJ23" s="796"/>
      <c r="AK23" s="797"/>
      <c r="AL23" s="798"/>
      <c r="AM23" s="798"/>
      <c r="AN23" s="798"/>
      <c r="AO23" s="798"/>
      <c r="AP23" s="793">
        <f>AP7</f>
        <v>13930</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591</v>
      </c>
      <c r="C28" s="750"/>
      <c r="D28" s="750"/>
      <c r="E28" s="750"/>
      <c r="F28" s="750"/>
      <c r="G28" s="750"/>
      <c r="H28" s="750"/>
      <c r="I28" s="750"/>
      <c r="J28" s="750"/>
      <c r="K28" s="750"/>
      <c r="L28" s="750"/>
      <c r="M28" s="750"/>
      <c r="N28" s="750"/>
      <c r="O28" s="750"/>
      <c r="P28" s="751"/>
      <c r="Q28" s="822">
        <v>1425</v>
      </c>
      <c r="R28" s="823"/>
      <c r="S28" s="823"/>
      <c r="T28" s="823"/>
      <c r="U28" s="823"/>
      <c r="V28" s="823">
        <v>1397</v>
      </c>
      <c r="W28" s="823"/>
      <c r="X28" s="823"/>
      <c r="Y28" s="823"/>
      <c r="Z28" s="823"/>
      <c r="AA28" s="823">
        <f>Q28-V28</f>
        <v>28</v>
      </c>
      <c r="AB28" s="823"/>
      <c r="AC28" s="823"/>
      <c r="AD28" s="823"/>
      <c r="AE28" s="824"/>
      <c r="AF28" s="825">
        <v>28</v>
      </c>
      <c r="AG28" s="823"/>
      <c r="AH28" s="823"/>
      <c r="AI28" s="823"/>
      <c r="AJ28" s="826"/>
      <c r="AK28" s="827">
        <v>140</v>
      </c>
      <c r="AL28" s="828"/>
      <c r="AM28" s="828"/>
      <c r="AN28" s="828"/>
      <c r="AO28" s="828"/>
      <c r="AP28" s="828" t="s">
        <v>592</v>
      </c>
      <c r="AQ28" s="828"/>
      <c r="AR28" s="828"/>
      <c r="AS28" s="828"/>
      <c r="AT28" s="828"/>
      <c r="AU28" s="828" t="s">
        <v>516</v>
      </c>
      <c r="AV28" s="828"/>
      <c r="AW28" s="828"/>
      <c r="AX28" s="828"/>
      <c r="AY28" s="828"/>
      <c r="AZ28" s="829" t="s">
        <v>516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593</v>
      </c>
      <c r="C29" s="781"/>
      <c r="D29" s="781"/>
      <c r="E29" s="781"/>
      <c r="F29" s="781"/>
      <c r="G29" s="781"/>
      <c r="H29" s="781"/>
      <c r="I29" s="781"/>
      <c r="J29" s="781"/>
      <c r="K29" s="781"/>
      <c r="L29" s="781"/>
      <c r="M29" s="781"/>
      <c r="N29" s="781"/>
      <c r="O29" s="781"/>
      <c r="P29" s="782"/>
      <c r="Q29" s="783">
        <v>150</v>
      </c>
      <c r="R29" s="784"/>
      <c r="S29" s="784"/>
      <c r="T29" s="784"/>
      <c r="U29" s="784"/>
      <c r="V29" s="784">
        <v>150</v>
      </c>
      <c r="W29" s="784"/>
      <c r="X29" s="784"/>
      <c r="Y29" s="784"/>
      <c r="Z29" s="784"/>
      <c r="AA29" s="785">
        <f t="shared" ref="AA29:AA34" si="2">Q29-V29</f>
        <v>0</v>
      </c>
      <c r="AB29" s="787"/>
      <c r="AC29" s="787"/>
      <c r="AD29" s="787"/>
      <c r="AE29" s="788"/>
      <c r="AF29" s="786">
        <v>0</v>
      </c>
      <c r="AG29" s="787"/>
      <c r="AH29" s="787"/>
      <c r="AI29" s="787"/>
      <c r="AJ29" s="788"/>
      <c r="AK29" s="834">
        <v>50</v>
      </c>
      <c r="AL29" s="830"/>
      <c r="AM29" s="830"/>
      <c r="AN29" s="830"/>
      <c r="AO29" s="830"/>
      <c r="AP29" s="830">
        <v>97</v>
      </c>
      <c r="AQ29" s="830"/>
      <c r="AR29" s="830"/>
      <c r="AS29" s="830"/>
      <c r="AT29" s="830"/>
      <c r="AU29" s="830">
        <v>22</v>
      </c>
      <c r="AV29" s="830"/>
      <c r="AW29" s="830"/>
      <c r="AX29" s="830"/>
      <c r="AY29" s="830"/>
      <c r="AZ29" s="831" t="s">
        <v>516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594</v>
      </c>
      <c r="C30" s="781"/>
      <c r="D30" s="781"/>
      <c r="E30" s="781"/>
      <c r="F30" s="781"/>
      <c r="G30" s="781"/>
      <c r="H30" s="781"/>
      <c r="I30" s="781"/>
      <c r="J30" s="781"/>
      <c r="K30" s="781"/>
      <c r="L30" s="781"/>
      <c r="M30" s="781"/>
      <c r="N30" s="781"/>
      <c r="O30" s="781"/>
      <c r="P30" s="782"/>
      <c r="Q30" s="783">
        <v>1858</v>
      </c>
      <c r="R30" s="784"/>
      <c r="S30" s="784"/>
      <c r="T30" s="784"/>
      <c r="U30" s="784"/>
      <c r="V30" s="784">
        <v>1830</v>
      </c>
      <c r="W30" s="784"/>
      <c r="X30" s="784"/>
      <c r="Y30" s="784"/>
      <c r="Z30" s="784"/>
      <c r="AA30" s="785">
        <f t="shared" si="2"/>
        <v>28</v>
      </c>
      <c r="AB30" s="787"/>
      <c r="AC30" s="787"/>
      <c r="AD30" s="787"/>
      <c r="AE30" s="788"/>
      <c r="AF30" s="786">
        <v>28</v>
      </c>
      <c r="AG30" s="787"/>
      <c r="AH30" s="787"/>
      <c r="AI30" s="787"/>
      <c r="AJ30" s="788"/>
      <c r="AK30" s="834">
        <v>317</v>
      </c>
      <c r="AL30" s="830"/>
      <c r="AM30" s="830"/>
      <c r="AN30" s="830"/>
      <c r="AO30" s="830"/>
      <c r="AP30" s="830" t="s">
        <v>516</v>
      </c>
      <c r="AQ30" s="830"/>
      <c r="AR30" s="830"/>
      <c r="AS30" s="830"/>
      <c r="AT30" s="830"/>
      <c r="AU30" s="830" t="s">
        <v>516</v>
      </c>
      <c r="AV30" s="830"/>
      <c r="AW30" s="830"/>
      <c r="AX30" s="830"/>
      <c r="AY30" s="830"/>
      <c r="AZ30" s="831" t="s">
        <v>516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595</v>
      </c>
      <c r="C31" s="781"/>
      <c r="D31" s="781"/>
      <c r="E31" s="781"/>
      <c r="F31" s="781"/>
      <c r="G31" s="781"/>
      <c r="H31" s="781"/>
      <c r="I31" s="781"/>
      <c r="J31" s="781"/>
      <c r="K31" s="781"/>
      <c r="L31" s="781"/>
      <c r="M31" s="781"/>
      <c r="N31" s="781"/>
      <c r="O31" s="781"/>
      <c r="P31" s="782"/>
      <c r="Q31" s="783">
        <v>153</v>
      </c>
      <c r="R31" s="784"/>
      <c r="S31" s="784"/>
      <c r="T31" s="784"/>
      <c r="U31" s="784"/>
      <c r="V31" s="784">
        <v>149</v>
      </c>
      <c r="W31" s="784"/>
      <c r="X31" s="784"/>
      <c r="Y31" s="784"/>
      <c r="Z31" s="784"/>
      <c r="AA31" s="785">
        <f t="shared" si="2"/>
        <v>4</v>
      </c>
      <c r="AB31" s="787"/>
      <c r="AC31" s="787"/>
      <c r="AD31" s="787"/>
      <c r="AE31" s="788"/>
      <c r="AF31" s="786">
        <v>4</v>
      </c>
      <c r="AG31" s="787"/>
      <c r="AH31" s="787"/>
      <c r="AI31" s="787"/>
      <c r="AJ31" s="788"/>
      <c r="AK31" s="834">
        <v>61</v>
      </c>
      <c r="AL31" s="830"/>
      <c r="AM31" s="830"/>
      <c r="AN31" s="830"/>
      <c r="AO31" s="830"/>
      <c r="AP31" s="830" t="s">
        <v>516</v>
      </c>
      <c r="AQ31" s="830"/>
      <c r="AR31" s="830"/>
      <c r="AS31" s="830"/>
      <c r="AT31" s="830"/>
      <c r="AU31" s="830" t="s">
        <v>516</v>
      </c>
      <c r="AV31" s="830"/>
      <c r="AW31" s="830"/>
      <c r="AX31" s="830"/>
      <c r="AY31" s="830"/>
      <c r="AZ31" s="831" t="s">
        <v>516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596</v>
      </c>
      <c r="C32" s="781"/>
      <c r="D32" s="781"/>
      <c r="E32" s="781"/>
      <c r="F32" s="781"/>
      <c r="G32" s="781"/>
      <c r="H32" s="781"/>
      <c r="I32" s="781"/>
      <c r="J32" s="781"/>
      <c r="K32" s="781"/>
      <c r="L32" s="781"/>
      <c r="M32" s="781"/>
      <c r="N32" s="781"/>
      <c r="O32" s="781"/>
      <c r="P32" s="782"/>
      <c r="Q32" s="783">
        <v>320</v>
      </c>
      <c r="R32" s="784"/>
      <c r="S32" s="784"/>
      <c r="T32" s="784"/>
      <c r="U32" s="784"/>
      <c r="V32" s="784">
        <v>258</v>
      </c>
      <c r="W32" s="784"/>
      <c r="X32" s="784"/>
      <c r="Y32" s="784"/>
      <c r="Z32" s="784"/>
      <c r="AA32" s="785">
        <f t="shared" si="2"/>
        <v>62</v>
      </c>
      <c r="AB32" s="787"/>
      <c r="AC32" s="787"/>
      <c r="AD32" s="787"/>
      <c r="AE32" s="788"/>
      <c r="AF32" s="786">
        <v>178</v>
      </c>
      <c r="AG32" s="787"/>
      <c r="AH32" s="787"/>
      <c r="AI32" s="787"/>
      <c r="AJ32" s="788"/>
      <c r="AK32" s="834">
        <v>24</v>
      </c>
      <c r="AL32" s="830"/>
      <c r="AM32" s="830"/>
      <c r="AN32" s="830"/>
      <c r="AO32" s="830"/>
      <c r="AP32" s="830">
        <v>1198</v>
      </c>
      <c r="AQ32" s="830"/>
      <c r="AR32" s="830"/>
      <c r="AS32" s="830"/>
      <c r="AT32" s="830"/>
      <c r="AU32" s="830">
        <v>160</v>
      </c>
      <c r="AV32" s="830"/>
      <c r="AW32" s="830"/>
      <c r="AX32" s="830"/>
      <c r="AY32" s="830"/>
      <c r="AZ32" s="831" t="s">
        <v>516</v>
      </c>
      <c r="BA32" s="831"/>
      <c r="BB32" s="831"/>
      <c r="BC32" s="831"/>
      <c r="BD32" s="831"/>
      <c r="BE32" s="832" t="s">
        <v>597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598</v>
      </c>
      <c r="C33" s="781"/>
      <c r="D33" s="781"/>
      <c r="E33" s="781"/>
      <c r="F33" s="781"/>
      <c r="G33" s="781"/>
      <c r="H33" s="781"/>
      <c r="I33" s="781"/>
      <c r="J33" s="781"/>
      <c r="K33" s="781"/>
      <c r="L33" s="781"/>
      <c r="M33" s="781"/>
      <c r="N33" s="781"/>
      <c r="O33" s="781"/>
      <c r="P33" s="782"/>
      <c r="Q33" s="783">
        <v>44</v>
      </c>
      <c r="R33" s="784"/>
      <c r="S33" s="784"/>
      <c r="T33" s="784"/>
      <c r="U33" s="784"/>
      <c r="V33" s="784">
        <v>43</v>
      </c>
      <c r="W33" s="784"/>
      <c r="X33" s="784"/>
      <c r="Y33" s="784"/>
      <c r="Z33" s="784"/>
      <c r="AA33" s="785">
        <f t="shared" si="2"/>
        <v>1</v>
      </c>
      <c r="AB33" s="787"/>
      <c r="AC33" s="787"/>
      <c r="AD33" s="787"/>
      <c r="AE33" s="788"/>
      <c r="AF33" s="786">
        <v>1</v>
      </c>
      <c r="AG33" s="787"/>
      <c r="AH33" s="787"/>
      <c r="AI33" s="787"/>
      <c r="AJ33" s="788"/>
      <c r="AK33" s="834">
        <v>37</v>
      </c>
      <c r="AL33" s="830"/>
      <c r="AM33" s="830"/>
      <c r="AN33" s="830"/>
      <c r="AO33" s="830"/>
      <c r="AP33" s="830">
        <v>91</v>
      </c>
      <c r="AQ33" s="830"/>
      <c r="AR33" s="830"/>
      <c r="AS33" s="830"/>
      <c r="AT33" s="830"/>
      <c r="AU33" s="830">
        <v>91</v>
      </c>
      <c r="AV33" s="830"/>
      <c r="AW33" s="830"/>
      <c r="AX33" s="830"/>
      <c r="AY33" s="830"/>
      <c r="AZ33" s="831" t="s">
        <v>516</v>
      </c>
      <c r="BA33" s="831"/>
      <c r="BB33" s="831"/>
      <c r="BC33" s="831"/>
      <c r="BD33" s="831"/>
      <c r="BE33" s="832" t="s">
        <v>599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600</v>
      </c>
      <c r="C34" s="781"/>
      <c r="D34" s="781"/>
      <c r="E34" s="781"/>
      <c r="F34" s="781"/>
      <c r="G34" s="781"/>
      <c r="H34" s="781"/>
      <c r="I34" s="781"/>
      <c r="J34" s="781"/>
      <c r="K34" s="781"/>
      <c r="L34" s="781"/>
      <c r="M34" s="781"/>
      <c r="N34" s="781"/>
      <c r="O34" s="781"/>
      <c r="P34" s="782"/>
      <c r="Q34" s="783">
        <v>24</v>
      </c>
      <c r="R34" s="784"/>
      <c r="S34" s="784"/>
      <c r="T34" s="784"/>
      <c r="U34" s="784"/>
      <c r="V34" s="784">
        <v>23</v>
      </c>
      <c r="W34" s="784"/>
      <c r="X34" s="784"/>
      <c r="Y34" s="784"/>
      <c r="Z34" s="784"/>
      <c r="AA34" s="785">
        <f t="shared" si="2"/>
        <v>1</v>
      </c>
      <c r="AB34" s="787"/>
      <c r="AC34" s="787"/>
      <c r="AD34" s="787"/>
      <c r="AE34" s="788"/>
      <c r="AF34" s="786">
        <v>1</v>
      </c>
      <c r="AG34" s="787"/>
      <c r="AH34" s="787"/>
      <c r="AI34" s="787"/>
      <c r="AJ34" s="788"/>
      <c r="AK34" s="834">
        <v>21</v>
      </c>
      <c r="AL34" s="830"/>
      <c r="AM34" s="830"/>
      <c r="AN34" s="830"/>
      <c r="AO34" s="830"/>
      <c r="AP34" s="830">
        <v>78</v>
      </c>
      <c r="AQ34" s="830"/>
      <c r="AR34" s="830"/>
      <c r="AS34" s="830"/>
      <c r="AT34" s="830"/>
      <c r="AU34" s="830">
        <v>78</v>
      </c>
      <c r="AV34" s="830"/>
      <c r="AW34" s="830"/>
      <c r="AX34" s="830"/>
      <c r="AY34" s="830"/>
      <c r="AZ34" s="831" t="s">
        <v>516</v>
      </c>
      <c r="BA34" s="831"/>
      <c r="BB34" s="831"/>
      <c r="BC34" s="831"/>
      <c r="BD34" s="831"/>
      <c r="BE34" s="832" t="s">
        <v>599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403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f>AF28+AF29+AF30+AF31+AF32+AF33+AF34</f>
        <v>240</v>
      </c>
      <c r="AG63" s="844"/>
      <c r="AH63" s="844"/>
      <c r="AI63" s="844"/>
      <c r="AJ63" s="845"/>
      <c r="AK63" s="846"/>
      <c r="AL63" s="841"/>
      <c r="AM63" s="841"/>
      <c r="AN63" s="841"/>
      <c r="AO63" s="841"/>
      <c r="AP63" s="844">
        <f>AP29+AP32+AP33+AP34</f>
        <v>1464</v>
      </c>
      <c r="AQ63" s="844"/>
      <c r="AR63" s="844"/>
      <c r="AS63" s="844"/>
      <c r="AT63" s="844"/>
      <c r="AU63" s="844">
        <f>AU29+AU32+AU33+AU34</f>
        <v>351</v>
      </c>
      <c r="AV63" s="844"/>
      <c r="AW63" s="844"/>
      <c r="AX63" s="844"/>
      <c r="AY63" s="844"/>
      <c r="AZ63" s="848"/>
      <c r="BA63" s="848"/>
      <c r="BB63" s="848"/>
      <c r="BC63" s="848"/>
      <c r="BD63" s="848"/>
      <c r="BE63" s="849"/>
      <c r="BF63" s="849"/>
      <c r="BG63" s="849"/>
      <c r="BH63" s="849"/>
      <c r="BI63" s="850"/>
      <c r="BJ63" s="851" t="s">
        <v>391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405</v>
      </c>
      <c r="B66" s="728"/>
      <c r="C66" s="728"/>
      <c r="D66" s="728"/>
      <c r="E66" s="728"/>
      <c r="F66" s="728"/>
      <c r="G66" s="728"/>
      <c r="H66" s="728"/>
      <c r="I66" s="728"/>
      <c r="J66" s="728"/>
      <c r="K66" s="728"/>
      <c r="L66" s="728"/>
      <c r="M66" s="728"/>
      <c r="N66" s="728"/>
      <c r="O66" s="728"/>
      <c r="P66" s="729"/>
      <c r="Q66" s="733" t="s">
        <v>406</v>
      </c>
      <c r="R66" s="734"/>
      <c r="S66" s="734"/>
      <c r="T66" s="734"/>
      <c r="U66" s="735"/>
      <c r="V66" s="733" t="s">
        <v>407</v>
      </c>
      <c r="W66" s="734"/>
      <c r="X66" s="734"/>
      <c r="Y66" s="734"/>
      <c r="Z66" s="735"/>
      <c r="AA66" s="733" t="s">
        <v>408</v>
      </c>
      <c r="AB66" s="734"/>
      <c r="AC66" s="734"/>
      <c r="AD66" s="734"/>
      <c r="AE66" s="735"/>
      <c r="AF66" s="854" t="s">
        <v>409</v>
      </c>
      <c r="AG66" s="815"/>
      <c r="AH66" s="815"/>
      <c r="AI66" s="815"/>
      <c r="AJ66" s="855"/>
      <c r="AK66" s="733" t="s">
        <v>410</v>
      </c>
      <c r="AL66" s="728"/>
      <c r="AM66" s="728"/>
      <c r="AN66" s="728"/>
      <c r="AO66" s="729"/>
      <c r="AP66" s="733" t="s">
        <v>411</v>
      </c>
      <c r="AQ66" s="734"/>
      <c r="AR66" s="734"/>
      <c r="AS66" s="734"/>
      <c r="AT66" s="735"/>
      <c r="AU66" s="733" t="s">
        <v>412</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579</v>
      </c>
      <c r="C68" s="870"/>
      <c r="D68" s="870"/>
      <c r="E68" s="870"/>
      <c r="F68" s="870"/>
      <c r="G68" s="870"/>
      <c r="H68" s="870"/>
      <c r="I68" s="870"/>
      <c r="J68" s="870"/>
      <c r="K68" s="870"/>
      <c r="L68" s="870"/>
      <c r="M68" s="870"/>
      <c r="N68" s="870"/>
      <c r="O68" s="870"/>
      <c r="P68" s="871"/>
      <c r="Q68" s="872">
        <v>7101</v>
      </c>
      <c r="R68" s="866"/>
      <c r="S68" s="866"/>
      <c r="T68" s="866"/>
      <c r="U68" s="866"/>
      <c r="V68" s="866">
        <v>6737</v>
      </c>
      <c r="W68" s="866"/>
      <c r="X68" s="866"/>
      <c r="Y68" s="866"/>
      <c r="Z68" s="866"/>
      <c r="AA68" s="866">
        <f>Q68-V68</f>
        <v>364</v>
      </c>
      <c r="AB68" s="866"/>
      <c r="AC68" s="866"/>
      <c r="AD68" s="866"/>
      <c r="AE68" s="866"/>
      <c r="AF68" s="866">
        <v>364</v>
      </c>
      <c r="AG68" s="866"/>
      <c r="AH68" s="866"/>
      <c r="AI68" s="866"/>
      <c r="AJ68" s="866"/>
      <c r="AK68" s="866" t="s">
        <v>516</v>
      </c>
      <c r="AL68" s="866"/>
      <c r="AM68" s="866"/>
      <c r="AN68" s="866"/>
      <c r="AO68" s="866"/>
      <c r="AP68" s="866" t="s">
        <v>578</v>
      </c>
      <c r="AQ68" s="866"/>
      <c r="AR68" s="866"/>
      <c r="AS68" s="866"/>
      <c r="AT68" s="866"/>
      <c r="AU68" s="866" t="s">
        <v>516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580</v>
      </c>
      <c r="C69" s="874"/>
      <c r="D69" s="874"/>
      <c r="E69" s="874"/>
      <c r="F69" s="874"/>
      <c r="G69" s="874"/>
      <c r="H69" s="874"/>
      <c r="I69" s="874"/>
      <c r="J69" s="874"/>
      <c r="K69" s="874"/>
      <c r="L69" s="874"/>
      <c r="M69" s="874"/>
      <c r="N69" s="874"/>
      <c r="O69" s="874"/>
      <c r="P69" s="875"/>
      <c r="Q69" s="876">
        <v>149</v>
      </c>
      <c r="R69" s="830"/>
      <c r="S69" s="830"/>
      <c r="T69" s="830"/>
      <c r="U69" s="830"/>
      <c r="V69" s="830">
        <v>138</v>
      </c>
      <c r="W69" s="830"/>
      <c r="X69" s="830"/>
      <c r="Y69" s="830"/>
      <c r="Z69" s="830"/>
      <c r="AA69" s="830">
        <f t="shared" ref="AA69:AA77" si="3">Q69-V69</f>
        <v>11</v>
      </c>
      <c r="AB69" s="830"/>
      <c r="AC69" s="830"/>
      <c r="AD69" s="830"/>
      <c r="AE69" s="830"/>
      <c r="AF69" s="830">
        <v>11</v>
      </c>
      <c r="AG69" s="830"/>
      <c r="AH69" s="830"/>
      <c r="AI69" s="830"/>
      <c r="AJ69" s="830"/>
      <c r="AK69" s="830">
        <v>5</v>
      </c>
      <c r="AL69" s="830"/>
      <c r="AM69" s="830"/>
      <c r="AN69" s="830"/>
      <c r="AO69" s="830"/>
      <c r="AP69" s="830" t="s">
        <v>516</v>
      </c>
      <c r="AQ69" s="830"/>
      <c r="AR69" s="830"/>
      <c r="AS69" s="830"/>
      <c r="AT69" s="830"/>
      <c r="AU69" s="830" t="s">
        <v>516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581</v>
      </c>
      <c r="C70" s="874"/>
      <c r="D70" s="874"/>
      <c r="E70" s="874"/>
      <c r="F70" s="874"/>
      <c r="G70" s="874"/>
      <c r="H70" s="874"/>
      <c r="I70" s="874"/>
      <c r="J70" s="874"/>
      <c r="K70" s="874"/>
      <c r="L70" s="874"/>
      <c r="M70" s="874"/>
      <c r="N70" s="874"/>
      <c r="O70" s="874"/>
      <c r="P70" s="875"/>
      <c r="Q70" s="876">
        <v>532</v>
      </c>
      <c r="R70" s="830"/>
      <c r="S70" s="830"/>
      <c r="T70" s="830"/>
      <c r="U70" s="830"/>
      <c r="V70" s="830">
        <v>514</v>
      </c>
      <c r="W70" s="830"/>
      <c r="X70" s="830"/>
      <c r="Y70" s="830"/>
      <c r="Z70" s="830"/>
      <c r="AA70" s="830">
        <f t="shared" si="3"/>
        <v>18</v>
      </c>
      <c r="AB70" s="830"/>
      <c r="AC70" s="830"/>
      <c r="AD70" s="830"/>
      <c r="AE70" s="830"/>
      <c r="AF70" s="830">
        <v>18</v>
      </c>
      <c r="AG70" s="830"/>
      <c r="AH70" s="830"/>
      <c r="AI70" s="830"/>
      <c r="AJ70" s="830"/>
      <c r="AK70" s="830">
        <v>9</v>
      </c>
      <c r="AL70" s="830"/>
      <c r="AM70" s="830"/>
      <c r="AN70" s="830"/>
      <c r="AO70" s="830"/>
      <c r="AP70" s="830" t="s">
        <v>516</v>
      </c>
      <c r="AQ70" s="830"/>
      <c r="AR70" s="830"/>
      <c r="AS70" s="830"/>
      <c r="AT70" s="830"/>
      <c r="AU70" s="830" t="s">
        <v>516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582</v>
      </c>
      <c r="C71" s="874"/>
      <c r="D71" s="874"/>
      <c r="E71" s="874"/>
      <c r="F71" s="874"/>
      <c r="G71" s="874"/>
      <c r="H71" s="874"/>
      <c r="I71" s="874"/>
      <c r="J71" s="874"/>
      <c r="K71" s="874"/>
      <c r="L71" s="874"/>
      <c r="M71" s="874"/>
      <c r="N71" s="874"/>
      <c r="O71" s="874"/>
      <c r="P71" s="875"/>
      <c r="Q71" s="876">
        <v>170790</v>
      </c>
      <c r="R71" s="830"/>
      <c r="S71" s="830"/>
      <c r="T71" s="830"/>
      <c r="U71" s="830"/>
      <c r="V71" s="830">
        <v>165043</v>
      </c>
      <c r="W71" s="830"/>
      <c r="X71" s="830"/>
      <c r="Y71" s="830"/>
      <c r="Z71" s="830"/>
      <c r="AA71" s="830">
        <f t="shared" si="3"/>
        <v>5747</v>
      </c>
      <c r="AB71" s="830"/>
      <c r="AC71" s="830"/>
      <c r="AD71" s="830"/>
      <c r="AE71" s="830"/>
      <c r="AF71" s="830">
        <v>5743</v>
      </c>
      <c r="AG71" s="830"/>
      <c r="AH71" s="830"/>
      <c r="AI71" s="830"/>
      <c r="AJ71" s="830"/>
      <c r="AK71" s="830">
        <v>6172</v>
      </c>
      <c r="AL71" s="830"/>
      <c r="AM71" s="830"/>
      <c r="AN71" s="830"/>
      <c r="AO71" s="830"/>
      <c r="AP71" s="830" t="s">
        <v>516</v>
      </c>
      <c r="AQ71" s="830"/>
      <c r="AR71" s="830"/>
      <c r="AS71" s="830"/>
      <c r="AT71" s="830"/>
      <c r="AU71" s="830" t="s">
        <v>516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583</v>
      </c>
      <c r="C72" s="874"/>
      <c r="D72" s="874"/>
      <c r="E72" s="874"/>
      <c r="F72" s="874"/>
      <c r="G72" s="874"/>
      <c r="H72" s="874"/>
      <c r="I72" s="874"/>
      <c r="J72" s="874"/>
      <c r="K72" s="874"/>
      <c r="L72" s="874"/>
      <c r="M72" s="874"/>
      <c r="N72" s="874"/>
      <c r="O72" s="874"/>
      <c r="P72" s="875"/>
      <c r="Q72" s="876">
        <v>818</v>
      </c>
      <c r="R72" s="830"/>
      <c r="S72" s="830"/>
      <c r="T72" s="830"/>
      <c r="U72" s="830"/>
      <c r="V72" s="830">
        <v>803</v>
      </c>
      <c r="W72" s="830"/>
      <c r="X72" s="830"/>
      <c r="Y72" s="830"/>
      <c r="Z72" s="830"/>
      <c r="AA72" s="830">
        <f t="shared" si="3"/>
        <v>15</v>
      </c>
      <c r="AB72" s="830"/>
      <c r="AC72" s="830"/>
      <c r="AD72" s="830"/>
      <c r="AE72" s="830"/>
      <c r="AF72" s="830">
        <v>15</v>
      </c>
      <c r="AG72" s="830"/>
      <c r="AH72" s="830"/>
      <c r="AI72" s="830"/>
      <c r="AJ72" s="830"/>
      <c r="AK72" s="830">
        <v>0</v>
      </c>
      <c r="AL72" s="830"/>
      <c r="AM72" s="830"/>
      <c r="AN72" s="830"/>
      <c r="AO72" s="830"/>
      <c r="AP72" s="830" t="s">
        <v>516</v>
      </c>
      <c r="AQ72" s="830"/>
      <c r="AR72" s="830"/>
      <c r="AS72" s="830"/>
      <c r="AT72" s="830"/>
      <c r="AU72" s="830" t="s">
        <v>516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584</v>
      </c>
      <c r="C73" s="874"/>
      <c r="D73" s="874"/>
      <c r="E73" s="874"/>
      <c r="F73" s="874"/>
      <c r="G73" s="874"/>
      <c r="H73" s="874"/>
      <c r="I73" s="874"/>
      <c r="J73" s="874"/>
      <c r="K73" s="874"/>
      <c r="L73" s="874"/>
      <c r="M73" s="874"/>
      <c r="N73" s="874"/>
      <c r="O73" s="874"/>
      <c r="P73" s="875"/>
      <c r="Q73" s="876">
        <v>3073</v>
      </c>
      <c r="R73" s="830"/>
      <c r="S73" s="830"/>
      <c r="T73" s="830"/>
      <c r="U73" s="830"/>
      <c r="V73" s="830">
        <v>3025</v>
      </c>
      <c r="W73" s="830"/>
      <c r="X73" s="830"/>
      <c r="Y73" s="830"/>
      <c r="Z73" s="830"/>
      <c r="AA73" s="830">
        <f t="shared" si="3"/>
        <v>48</v>
      </c>
      <c r="AB73" s="830"/>
      <c r="AC73" s="830"/>
      <c r="AD73" s="830"/>
      <c r="AE73" s="830"/>
      <c r="AF73" s="830">
        <v>48</v>
      </c>
      <c r="AG73" s="830"/>
      <c r="AH73" s="830"/>
      <c r="AI73" s="830"/>
      <c r="AJ73" s="830"/>
      <c r="AK73" s="830" t="s">
        <v>516</v>
      </c>
      <c r="AL73" s="830"/>
      <c r="AM73" s="830"/>
      <c r="AN73" s="830"/>
      <c r="AO73" s="830"/>
      <c r="AP73" s="830">
        <v>2</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585</v>
      </c>
      <c r="C74" s="874"/>
      <c r="D74" s="874"/>
      <c r="E74" s="874"/>
      <c r="F74" s="874"/>
      <c r="G74" s="874"/>
      <c r="H74" s="874"/>
      <c r="I74" s="874"/>
      <c r="J74" s="874"/>
      <c r="K74" s="874"/>
      <c r="L74" s="874"/>
      <c r="M74" s="874"/>
      <c r="N74" s="874"/>
      <c r="O74" s="874"/>
      <c r="P74" s="875"/>
      <c r="Q74" s="876">
        <v>15734</v>
      </c>
      <c r="R74" s="830"/>
      <c r="S74" s="830"/>
      <c r="T74" s="830"/>
      <c r="U74" s="830"/>
      <c r="V74" s="830">
        <v>15471</v>
      </c>
      <c r="W74" s="830"/>
      <c r="X74" s="830"/>
      <c r="Y74" s="830"/>
      <c r="Z74" s="830"/>
      <c r="AA74" s="830">
        <f t="shared" si="3"/>
        <v>263</v>
      </c>
      <c r="AB74" s="830"/>
      <c r="AC74" s="830"/>
      <c r="AD74" s="830"/>
      <c r="AE74" s="830"/>
      <c r="AF74" s="830">
        <v>5265</v>
      </c>
      <c r="AG74" s="830"/>
      <c r="AH74" s="830"/>
      <c r="AI74" s="830"/>
      <c r="AJ74" s="830"/>
      <c r="AK74" s="830" t="s">
        <v>516</v>
      </c>
      <c r="AL74" s="830"/>
      <c r="AM74" s="830"/>
      <c r="AN74" s="830"/>
      <c r="AO74" s="830"/>
      <c r="AP74" s="830">
        <v>5187</v>
      </c>
      <c r="AQ74" s="830"/>
      <c r="AR74" s="830"/>
      <c r="AS74" s="830"/>
      <c r="AT74" s="830"/>
      <c r="AU74" s="830">
        <v>104</v>
      </c>
      <c r="AV74" s="830"/>
      <c r="AW74" s="830"/>
      <c r="AX74" s="830"/>
      <c r="AY74" s="830"/>
      <c r="AZ74" s="832" t="s">
        <v>586</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587</v>
      </c>
      <c r="C75" s="874"/>
      <c r="D75" s="874"/>
      <c r="E75" s="874"/>
      <c r="F75" s="874"/>
      <c r="G75" s="874"/>
      <c r="H75" s="874"/>
      <c r="I75" s="874"/>
      <c r="J75" s="874"/>
      <c r="K75" s="874"/>
      <c r="L75" s="874"/>
      <c r="M75" s="874"/>
      <c r="N75" s="874"/>
      <c r="O75" s="874"/>
      <c r="P75" s="875"/>
      <c r="Q75" s="877">
        <v>103</v>
      </c>
      <c r="R75" s="878"/>
      <c r="S75" s="878"/>
      <c r="T75" s="878"/>
      <c r="U75" s="834"/>
      <c r="V75" s="879">
        <v>98</v>
      </c>
      <c r="W75" s="878"/>
      <c r="X75" s="878"/>
      <c r="Y75" s="878"/>
      <c r="Z75" s="834"/>
      <c r="AA75" s="879">
        <f t="shared" si="3"/>
        <v>5</v>
      </c>
      <c r="AB75" s="878"/>
      <c r="AC75" s="878"/>
      <c r="AD75" s="878"/>
      <c r="AE75" s="834"/>
      <c r="AF75" s="879">
        <v>5</v>
      </c>
      <c r="AG75" s="878"/>
      <c r="AH75" s="878"/>
      <c r="AI75" s="878"/>
      <c r="AJ75" s="834"/>
      <c r="AK75" s="879">
        <v>12</v>
      </c>
      <c r="AL75" s="878"/>
      <c r="AM75" s="878"/>
      <c r="AN75" s="878"/>
      <c r="AO75" s="834"/>
      <c r="AP75" s="879" t="s">
        <v>516</v>
      </c>
      <c r="AQ75" s="878"/>
      <c r="AR75" s="878"/>
      <c r="AS75" s="878"/>
      <c r="AT75" s="834"/>
      <c r="AU75" s="879" t="s">
        <v>516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588</v>
      </c>
      <c r="C76" s="874"/>
      <c r="D76" s="874"/>
      <c r="E76" s="874"/>
      <c r="F76" s="874"/>
      <c r="G76" s="874"/>
      <c r="H76" s="874"/>
      <c r="I76" s="874"/>
      <c r="J76" s="874"/>
      <c r="K76" s="874"/>
      <c r="L76" s="874"/>
      <c r="M76" s="874"/>
      <c r="N76" s="874"/>
      <c r="O76" s="874"/>
      <c r="P76" s="875"/>
      <c r="Q76" s="877">
        <v>255</v>
      </c>
      <c r="R76" s="878"/>
      <c r="S76" s="878"/>
      <c r="T76" s="878"/>
      <c r="U76" s="834"/>
      <c r="V76" s="879">
        <v>246</v>
      </c>
      <c r="W76" s="878"/>
      <c r="X76" s="878"/>
      <c r="Y76" s="878"/>
      <c r="Z76" s="834"/>
      <c r="AA76" s="879">
        <f t="shared" si="3"/>
        <v>9</v>
      </c>
      <c r="AB76" s="878"/>
      <c r="AC76" s="878"/>
      <c r="AD76" s="878"/>
      <c r="AE76" s="834"/>
      <c r="AF76" s="879">
        <v>8</v>
      </c>
      <c r="AG76" s="878"/>
      <c r="AH76" s="878"/>
      <c r="AI76" s="878"/>
      <c r="AJ76" s="834"/>
      <c r="AK76" s="879">
        <v>25</v>
      </c>
      <c r="AL76" s="878"/>
      <c r="AM76" s="878"/>
      <c r="AN76" s="878"/>
      <c r="AO76" s="834"/>
      <c r="AP76" s="879" t="s">
        <v>516</v>
      </c>
      <c r="AQ76" s="878"/>
      <c r="AR76" s="878"/>
      <c r="AS76" s="878"/>
      <c r="AT76" s="834"/>
      <c r="AU76" s="879" t="s">
        <v>516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589</v>
      </c>
      <c r="C77" s="874"/>
      <c r="D77" s="874"/>
      <c r="E77" s="874"/>
      <c r="F77" s="874"/>
      <c r="G77" s="874"/>
      <c r="H77" s="874"/>
      <c r="I77" s="874"/>
      <c r="J77" s="874"/>
      <c r="K77" s="874"/>
      <c r="L77" s="874"/>
      <c r="M77" s="874"/>
      <c r="N77" s="874"/>
      <c r="O77" s="874"/>
      <c r="P77" s="875"/>
      <c r="Q77" s="877">
        <v>917</v>
      </c>
      <c r="R77" s="878"/>
      <c r="S77" s="878"/>
      <c r="T77" s="878"/>
      <c r="U77" s="834"/>
      <c r="V77" s="879">
        <v>905</v>
      </c>
      <c r="W77" s="878"/>
      <c r="X77" s="878"/>
      <c r="Y77" s="878"/>
      <c r="Z77" s="834"/>
      <c r="AA77" s="879">
        <f t="shared" si="3"/>
        <v>12</v>
      </c>
      <c r="AB77" s="878"/>
      <c r="AC77" s="878"/>
      <c r="AD77" s="878"/>
      <c r="AE77" s="834"/>
      <c r="AF77" s="879">
        <v>12</v>
      </c>
      <c r="AG77" s="878"/>
      <c r="AH77" s="878"/>
      <c r="AI77" s="878"/>
      <c r="AJ77" s="834"/>
      <c r="AK77" s="879">
        <v>34</v>
      </c>
      <c r="AL77" s="878"/>
      <c r="AM77" s="878"/>
      <c r="AN77" s="878"/>
      <c r="AO77" s="834"/>
      <c r="AP77" s="879">
        <v>9</v>
      </c>
      <c r="AQ77" s="878"/>
      <c r="AR77" s="878"/>
      <c r="AS77" s="878"/>
      <c r="AT77" s="834"/>
      <c r="AU77" s="879">
        <v>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413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AF68+AF69+AF70+AF71+AF72+AF73+AF74+AF75+AF76+AF77</f>
        <v>11489</v>
      </c>
      <c r="AG88" s="844"/>
      <c r="AH88" s="844"/>
      <c r="AI88" s="844"/>
      <c r="AJ88" s="844"/>
      <c r="AK88" s="841"/>
      <c r="AL88" s="841"/>
      <c r="AM88" s="841"/>
      <c r="AN88" s="841"/>
      <c r="AO88" s="841"/>
      <c r="AP88" s="844">
        <f>AP73+AP74+AP77</f>
        <v>5198</v>
      </c>
      <c r="AQ88" s="844"/>
      <c r="AR88" s="844"/>
      <c r="AS88" s="844"/>
      <c r="AT88" s="844"/>
      <c r="AU88" s="844">
        <f>AU73+AU74+AU77</f>
        <v>105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419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422</v>
      </c>
      <c r="AB109" s="893"/>
      <c r="AC109" s="893"/>
      <c r="AD109" s="893"/>
      <c r="AE109" s="894"/>
      <c r="AF109" s="892" t="s">
        <v>423</v>
      </c>
      <c r="AG109" s="893"/>
      <c r="AH109" s="893"/>
      <c r="AI109" s="893"/>
      <c r="AJ109" s="894"/>
      <c r="AK109" s="892" t="s">
        <v>308</v>
      </c>
      <c r="AL109" s="893"/>
      <c r="AM109" s="893"/>
      <c r="AN109" s="893"/>
      <c r="AO109" s="894"/>
      <c r="AP109" s="892" t="s">
        <v>424</v>
      </c>
      <c r="AQ109" s="893"/>
      <c r="AR109" s="893"/>
      <c r="AS109" s="893"/>
      <c r="AT109" s="895"/>
      <c r="AU109" s="912" t="s">
        <v>421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422</v>
      </c>
      <c r="BR109" s="893"/>
      <c r="BS109" s="893"/>
      <c r="BT109" s="893"/>
      <c r="BU109" s="894"/>
      <c r="BV109" s="892" t="s">
        <v>423</v>
      </c>
      <c r="BW109" s="893"/>
      <c r="BX109" s="893"/>
      <c r="BY109" s="893"/>
      <c r="BZ109" s="894"/>
      <c r="CA109" s="892" t="s">
        <v>308</v>
      </c>
      <c r="CB109" s="893"/>
      <c r="CC109" s="893"/>
      <c r="CD109" s="893"/>
      <c r="CE109" s="894"/>
      <c r="CF109" s="913" t="s">
        <v>424</v>
      </c>
      <c r="CG109" s="913"/>
      <c r="CH109" s="913"/>
      <c r="CI109" s="913"/>
      <c r="CJ109" s="913"/>
      <c r="CK109" s="892" t="s">
        <v>425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422</v>
      </c>
      <c r="DH109" s="893"/>
      <c r="DI109" s="893"/>
      <c r="DJ109" s="893"/>
      <c r="DK109" s="894"/>
      <c r="DL109" s="892" t="s">
        <v>423</v>
      </c>
      <c r="DM109" s="893"/>
      <c r="DN109" s="893"/>
      <c r="DO109" s="893"/>
      <c r="DP109" s="894"/>
      <c r="DQ109" s="892" t="s">
        <v>308</v>
      </c>
      <c r="DR109" s="893"/>
      <c r="DS109" s="893"/>
      <c r="DT109" s="893"/>
      <c r="DU109" s="894"/>
      <c r="DV109" s="892" t="s">
        <v>424</v>
      </c>
      <c r="DW109" s="893"/>
      <c r="DX109" s="893"/>
      <c r="DY109" s="893"/>
      <c r="DZ109" s="895"/>
    </row>
    <row r="110" spans="1:131" s="230" customFormat="1" ht="26.25" customHeight="1" x14ac:dyDescent="0.2">
      <c r="A110" s="896" t="s">
        <v>426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1215309</v>
      </c>
      <c r="AB110" s="900"/>
      <c r="AC110" s="900"/>
      <c r="AD110" s="900"/>
      <c r="AE110" s="901"/>
      <c r="AF110" s="902">
        <v>1216619</v>
      </c>
      <c r="AG110" s="900"/>
      <c r="AH110" s="900"/>
      <c r="AI110" s="900"/>
      <c r="AJ110" s="901"/>
      <c r="AK110" s="902">
        <v>1222431</v>
      </c>
      <c r="AL110" s="900"/>
      <c r="AM110" s="900"/>
      <c r="AN110" s="900"/>
      <c r="AO110" s="901"/>
      <c r="AP110" s="903">
        <v>30.5</v>
      </c>
      <c r="AQ110" s="904"/>
      <c r="AR110" s="904"/>
      <c r="AS110" s="904"/>
      <c r="AT110" s="905"/>
      <c r="AU110" s="906" t="s">
        <v>75</v>
      </c>
      <c r="AV110" s="907"/>
      <c r="AW110" s="907"/>
      <c r="AX110" s="907"/>
      <c r="AY110" s="907"/>
      <c r="AZ110" s="929" t="s">
        <v>427</v>
      </c>
      <c r="BA110" s="897"/>
      <c r="BB110" s="897"/>
      <c r="BC110" s="897"/>
      <c r="BD110" s="897"/>
      <c r="BE110" s="897"/>
      <c r="BF110" s="897"/>
      <c r="BG110" s="897"/>
      <c r="BH110" s="897"/>
      <c r="BI110" s="897"/>
      <c r="BJ110" s="897"/>
      <c r="BK110" s="897"/>
      <c r="BL110" s="897"/>
      <c r="BM110" s="897"/>
      <c r="BN110" s="897"/>
      <c r="BO110" s="897"/>
      <c r="BP110" s="898"/>
      <c r="BQ110" s="930">
        <v>11979470</v>
      </c>
      <c r="BR110" s="931"/>
      <c r="BS110" s="931"/>
      <c r="BT110" s="931"/>
      <c r="BU110" s="931"/>
      <c r="BV110" s="931">
        <v>13619295</v>
      </c>
      <c r="BW110" s="931"/>
      <c r="BX110" s="931"/>
      <c r="BY110" s="931"/>
      <c r="BZ110" s="931"/>
      <c r="CA110" s="931">
        <v>13929768</v>
      </c>
      <c r="CB110" s="931"/>
      <c r="CC110" s="931"/>
      <c r="CD110" s="931"/>
      <c r="CE110" s="931"/>
      <c r="CF110" s="944">
        <v>348</v>
      </c>
      <c r="CG110" s="945"/>
      <c r="CH110" s="945"/>
      <c r="CI110" s="945"/>
      <c r="CJ110" s="945"/>
      <c r="CK110" s="946" t="s">
        <v>428</v>
      </c>
      <c r="CL110" s="947"/>
      <c r="CM110" s="929" t="s">
        <v>429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430</v>
      </c>
      <c r="DH110" s="931"/>
      <c r="DI110" s="931"/>
      <c r="DJ110" s="931"/>
      <c r="DK110" s="931"/>
      <c r="DL110" s="931" t="s">
        <v>431</v>
      </c>
      <c r="DM110" s="931"/>
      <c r="DN110" s="931"/>
      <c r="DO110" s="931"/>
      <c r="DP110" s="931"/>
      <c r="DQ110" s="931" t="s">
        <v>430</v>
      </c>
      <c r="DR110" s="931"/>
      <c r="DS110" s="931"/>
      <c r="DT110" s="931"/>
      <c r="DU110" s="931"/>
      <c r="DV110" s="932" t="s">
        <v>432</v>
      </c>
      <c r="DW110" s="932"/>
      <c r="DX110" s="932"/>
      <c r="DY110" s="932"/>
      <c r="DZ110" s="933"/>
    </row>
    <row r="111" spans="1:131" s="230" customFormat="1" ht="26.25" customHeight="1" x14ac:dyDescent="0.2">
      <c r="A111" s="934" t="s">
        <v>433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431</v>
      </c>
      <c r="AB111" s="938"/>
      <c r="AC111" s="938"/>
      <c r="AD111" s="938"/>
      <c r="AE111" s="939"/>
      <c r="AF111" s="940" t="s">
        <v>430</v>
      </c>
      <c r="AG111" s="938"/>
      <c r="AH111" s="938"/>
      <c r="AI111" s="938"/>
      <c r="AJ111" s="939"/>
      <c r="AK111" s="940" t="s">
        <v>434</v>
      </c>
      <c r="AL111" s="938"/>
      <c r="AM111" s="938"/>
      <c r="AN111" s="938"/>
      <c r="AO111" s="939"/>
      <c r="AP111" s="941" t="s">
        <v>431</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t="s">
        <v>431</v>
      </c>
      <c r="BR111" s="926"/>
      <c r="BS111" s="926"/>
      <c r="BT111" s="926"/>
      <c r="BU111" s="926"/>
      <c r="BV111" s="926" t="s">
        <v>436</v>
      </c>
      <c r="BW111" s="926"/>
      <c r="BX111" s="926"/>
      <c r="BY111" s="926"/>
      <c r="BZ111" s="926"/>
      <c r="CA111" s="926" t="s">
        <v>432</v>
      </c>
      <c r="CB111" s="926"/>
      <c r="CC111" s="926"/>
      <c r="CD111" s="926"/>
      <c r="CE111" s="926"/>
      <c r="CF111" s="920" t="s">
        <v>437</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430</v>
      </c>
      <c r="DH111" s="926"/>
      <c r="DI111" s="926"/>
      <c r="DJ111" s="926"/>
      <c r="DK111" s="926"/>
      <c r="DL111" s="926" t="s">
        <v>432</v>
      </c>
      <c r="DM111" s="926"/>
      <c r="DN111" s="926"/>
      <c r="DO111" s="926"/>
      <c r="DP111" s="926"/>
      <c r="DQ111" s="926" t="s">
        <v>430</v>
      </c>
      <c r="DR111" s="926"/>
      <c r="DS111" s="926"/>
      <c r="DT111" s="926"/>
      <c r="DU111" s="926"/>
      <c r="DV111" s="927" t="s">
        <v>430</v>
      </c>
      <c r="DW111" s="927"/>
      <c r="DX111" s="927"/>
      <c r="DY111" s="927"/>
      <c r="DZ111" s="928"/>
    </row>
    <row r="112" spans="1:131" s="230" customFormat="1" ht="26.25" customHeight="1" x14ac:dyDescent="0.2">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430</v>
      </c>
      <c r="AB112" s="959"/>
      <c r="AC112" s="959"/>
      <c r="AD112" s="959"/>
      <c r="AE112" s="960"/>
      <c r="AF112" s="961" t="s">
        <v>441</v>
      </c>
      <c r="AG112" s="959"/>
      <c r="AH112" s="959"/>
      <c r="AI112" s="959"/>
      <c r="AJ112" s="960"/>
      <c r="AK112" s="961" t="s">
        <v>431</v>
      </c>
      <c r="AL112" s="959"/>
      <c r="AM112" s="959"/>
      <c r="AN112" s="959"/>
      <c r="AO112" s="960"/>
      <c r="AP112" s="962" t="s">
        <v>442</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541706</v>
      </c>
      <c r="BR112" s="926"/>
      <c r="BS112" s="926"/>
      <c r="BT112" s="926"/>
      <c r="BU112" s="926"/>
      <c r="BV112" s="926">
        <v>429414</v>
      </c>
      <c r="BW112" s="926"/>
      <c r="BX112" s="926"/>
      <c r="BY112" s="926"/>
      <c r="BZ112" s="926"/>
      <c r="CA112" s="926">
        <v>351386</v>
      </c>
      <c r="CB112" s="926"/>
      <c r="CC112" s="926"/>
      <c r="CD112" s="926"/>
      <c r="CE112" s="926"/>
      <c r="CF112" s="920">
        <v>8.8000000000000007</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434</v>
      </c>
      <c r="DH112" s="926"/>
      <c r="DI112" s="926"/>
      <c r="DJ112" s="926"/>
      <c r="DK112" s="926"/>
      <c r="DL112" s="926" t="s">
        <v>431</v>
      </c>
      <c r="DM112" s="926"/>
      <c r="DN112" s="926"/>
      <c r="DO112" s="926"/>
      <c r="DP112" s="926"/>
      <c r="DQ112" s="926" t="s">
        <v>431</v>
      </c>
      <c r="DR112" s="926"/>
      <c r="DS112" s="926"/>
      <c r="DT112" s="926"/>
      <c r="DU112" s="926"/>
      <c r="DV112" s="927" t="s">
        <v>437</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81591</v>
      </c>
      <c r="AB113" s="938"/>
      <c r="AC113" s="938"/>
      <c r="AD113" s="938"/>
      <c r="AE113" s="939"/>
      <c r="AF113" s="940">
        <v>73458</v>
      </c>
      <c r="AG113" s="938"/>
      <c r="AH113" s="938"/>
      <c r="AI113" s="938"/>
      <c r="AJ113" s="939"/>
      <c r="AK113" s="940">
        <v>69550</v>
      </c>
      <c r="AL113" s="938"/>
      <c r="AM113" s="938"/>
      <c r="AN113" s="938"/>
      <c r="AO113" s="939"/>
      <c r="AP113" s="941">
        <v>1.7</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134775</v>
      </c>
      <c r="BR113" s="926"/>
      <c r="BS113" s="926"/>
      <c r="BT113" s="926"/>
      <c r="BU113" s="926"/>
      <c r="BV113" s="926">
        <v>122492</v>
      </c>
      <c r="BW113" s="926"/>
      <c r="BX113" s="926"/>
      <c r="BY113" s="926"/>
      <c r="BZ113" s="926"/>
      <c r="CA113" s="926">
        <v>105374</v>
      </c>
      <c r="CB113" s="926"/>
      <c r="CC113" s="926"/>
      <c r="CD113" s="926"/>
      <c r="CE113" s="926"/>
      <c r="CF113" s="920">
        <v>2.6</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432</v>
      </c>
      <c r="DH113" s="959"/>
      <c r="DI113" s="959"/>
      <c r="DJ113" s="959"/>
      <c r="DK113" s="960"/>
      <c r="DL113" s="961" t="s">
        <v>431</v>
      </c>
      <c r="DM113" s="959"/>
      <c r="DN113" s="959"/>
      <c r="DO113" s="959"/>
      <c r="DP113" s="960"/>
      <c r="DQ113" s="961" t="s">
        <v>442</v>
      </c>
      <c r="DR113" s="959"/>
      <c r="DS113" s="959"/>
      <c r="DT113" s="959"/>
      <c r="DU113" s="960"/>
      <c r="DV113" s="962" t="s">
        <v>431</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16246</v>
      </c>
      <c r="AB114" s="959"/>
      <c r="AC114" s="959"/>
      <c r="AD114" s="959"/>
      <c r="AE114" s="960"/>
      <c r="AF114" s="961">
        <v>20938</v>
      </c>
      <c r="AG114" s="959"/>
      <c r="AH114" s="959"/>
      <c r="AI114" s="959"/>
      <c r="AJ114" s="960"/>
      <c r="AK114" s="961">
        <v>19607</v>
      </c>
      <c r="AL114" s="959"/>
      <c r="AM114" s="959"/>
      <c r="AN114" s="959"/>
      <c r="AO114" s="960"/>
      <c r="AP114" s="962">
        <v>0.5</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1082517</v>
      </c>
      <c r="BR114" s="926"/>
      <c r="BS114" s="926"/>
      <c r="BT114" s="926"/>
      <c r="BU114" s="926"/>
      <c r="BV114" s="926">
        <v>1049248</v>
      </c>
      <c r="BW114" s="926"/>
      <c r="BX114" s="926"/>
      <c r="BY114" s="926"/>
      <c r="BZ114" s="926"/>
      <c r="CA114" s="926">
        <v>1017484</v>
      </c>
      <c r="CB114" s="926"/>
      <c r="CC114" s="926"/>
      <c r="CD114" s="926"/>
      <c r="CE114" s="926"/>
      <c r="CF114" s="920">
        <v>25.4</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451</v>
      </c>
      <c r="DM114" s="959"/>
      <c r="DN114" s="959"/>
      <c r="DO114" s="959"/>
      <c r="DP114" s="960"/>
      <c r="DQ114" s="961" t="s">
        <v>442</v>
      </c>
      <c r="DR114" s="959"/>
      <c r="DS114" s="959"/>
      <c r="DT114" s="959"/>
      <c r="DU114" s="960"/>
      <c r="DV114" s="962" t="s">
        <v>431</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430</v>
      </c>
      <c r="AB115" s="938"/>
      <c r="AC115" s="938"/>
      <c r="AD115" s="938"/>
      <c r="AE115" s="939"/>
      <c r="AF115" s="940" t="s">
        <v>453</v>
      </c>
      <c r="AG115" s="938"/>
      <c r="AH115" s="938"/>
      <c r="AI115" s="938"/>
      <c r="AJ115" s="939"/>
      <c r="AK115" s="940" t="s">
        <v>442</v>
      </c>
      <c r="AL115" s="938"/>
      <c r="AM115" s="938"/>
      <c r="AN115" s="938"/>
      <c r="AO115" s="939"/>
      <c r="AP115" s="941" t="s">
        <v>430</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431</v>
      </c>
      <c r="BR115" s="926"/>
      <c r="BS115" s="926"/>
      <c r="BT115" s="926"/>
      <c r="BU115" s="926"/>
      <c r="BV115" s="926" t="s">
        <v>455</v>
      </c>
      <c r="BW115" s="926"/>
      <c r="BX115" s="926"/>
      <c r="BY115" s="926"/>
      <c r="BZ115" s="926"/>
      <c r="CA115" s="926" t="s">
        <v>431</v>
      </c>
      <c r="CB115" s="926"/>
      <c r="CC115" s="926"/>
      <c r="CD115" s="926"/>
      <c r="CE115" s="926"/>
      <c r="CF115" s="920" t="s">
        <v>431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431</v>
      </c>
      <c r="DH115" s="959"/>
      <c r="DI115" s="959"/>
      <c r="DJ115" s="959"/>
      <c r="DK115" s="960"/>
      <c r="DL115" s="961" t="s">
        <v>130</v>
      </c>
      <c r="DM115" s="959"/>
      <c r="DN115" s="959"/>
      <c r="DO115" s="959"/>
      <c r="DP115" s="960"/>
      <c r="DQ115" s="961" t="s">
        <v>430</v>
      </c>
      <c r="DR115" s="959"/>
      <c r="DS115" s="959"/>
      <c r="DT115" s="959"/>
      <c r="DU115" s="960"/>
      <c r="DV115" s="962" t="s">
        <v>457</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273</v>
      </c>
      <c r="AB116" s="959"/>
      <c r="AC116" s="959"/>
      <c r="AD116" s="959"/>
      <c r="AE116" s="960"/>
      <c r="AF116" s="961">
        <v>850</v>
      </c>
      <c r="AG116" s="959"/>
      <c r="AH116" s="959"/>
      <c r="AI116" s="959"/>
      <c r="AJ116" s="960"/>
      <c r="AK116" s="961">
        <v>1277</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431</v>
      </c>
      <c r="BR116" s="926"/>
      <c r="BS116" s="926"/>
      <c r="BT116" s="926"/>
      <c r="BU116" s="926"/>
      <c r="BV116" s="926" t="s">
        <v>430</v>
      </c>
      <c r="BW116" s="926"/>
      <c r="BX116" s="926"/>
      <c r="BY116" s="926"/>
      <c r="BZ116" s="926"/>
      <c r="CA116" s="926" t="s">
        <v>431</v>
      </c>
      <c r="CB116" s="926"/>
      <c r="CC116" s="926"/>
      <c r="CD116" s="926"/>
      <c r="CE116" s="926"/>
      <c r="CF116" s="920" t="s">
        <v>457</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431</v>
      </c>
      <c r="DH116" s="959"/>
      <c r="DI116" s="959"/>
      <c r="DJ116" s="959"/>
      <c r="DK116" s="960"/>
      <c r="DL116" s="961" t="s">
        <v>451</v>
      </c>
      <c r="DM116" s="959"/>
      <c r="DN116" s="959"/>
      <c r="DO116" s="959"/>
      <c r="DP116" s="960"/>
      <c r="DQ116" s="961" t="s">
        <v>430</v>
      </c>
      <c r="DR116" s="959"/>
      <c r="DS116" s="959"/>
      <c r="DT116" s="959"/>
      <c r="DU116" s="960"/>
      <c r="DV116" s="962" t="s">
        <v>431</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1313419</v>
      </c>
      <c r="AB117" s="979"/>
      <c r="AC117" s="979"/>
      <c r="AD117" s="979"/>
      <c r="AE117" s="980"/>
      <c r="AF117" s="981">
        <v>1311865</v>
      </c>
      <c r="AG117" s="979"/>
      <c r="AH117" s="979"/>
      <c r="AI117" s="979"/>
      <c r="AJ117" s="980"/>
      <c r="AK117" s="981">
        <v>1312865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430</v>
      </c>
      <c r="BR117" s="926"/>
      <c r="BS117" s="926"/>
      <c r="BT117" s="926"/>
      <c r="BU117" s="926"/>
      <c r="BV117" s="926" t="s">
        <v>130</v>
      </c>
      <c r="BW117" s="926"/>
      <c r="BX117" s="926"/>
      <c r="BY117" s="926"/>
      <c r="BZ117" s="926"/>
      <c r="CA117" s="926" t="s">
        <v>430</v>
      </c>
      <c r="CB117" s="926"/>
      <c r="CC117" s="926"/>
      <c r="CD117" s="926"/>
      <c r="CE117" s="926"/>
      <c r="CF117" s="920" t="s">
        <v>442</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437</v>
      </c>
      <c r="DH117" s="959"/>
      <c r="DI117" s="959"/>
      <c r="DJ117" s="959"/>
      <c r="DK117" s="960"/>
      <c r="DL117" s="961" t="s">
        <v>442</v>
      </c>
      <c r="DM117" s="959"/>
      <c r="DN117" s="959"/>
      <c r="DO117" s="959"/>
      <c r="DP117" s="960"/>
      <c r="DQ117" s="961" t="s">
        <v>430</v>
      </c>
      <c r="DR117" s="959"/>
      <c r="DS117" s="959"/>
      <c r="DT117" s="959"/>
      <c r="DU117" s="960"/>
      <c r="DV117" s="962" t="s">
        <v>434</v>
      </c>
      <c r="DW117" s="963"/>
      <c r="DX117" s="963"/>
      <c r="DY117" s="963"/>
      <c r="DZ117" s="964"/>
    </row>
    <row r="118" spans="1:130" s="230" customFormat="1" ht="26.25" customHeight="1" x14ac:dyDescent="0.2">
      <c r="A118" s="912" t="s">
        <v>425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422</v>
      </c>
      <c r="AB118" s="893"/>
      <c r="AC118" s="893"/>
      <c r="AD118" s="893"/>
      <c r="AE118" s="894"/>
      <c r="AF118" s="892" t="s">
        <v>423</v>
      </c>
      <c r="AG118" s="893"/>
      <c r="AH118" s="893"/>
      <c r="AI118" s="893"/>
      <c r="AJ118" s="894"/>
      <c r="AK118" s="892" t="s">
        <v>308</v>
      </c>
      <c r="AL118" s="893"/>
      <c r="AM118" s="893"/>
      <c r="AN118" s="893"/>
      <c r="AO118" s="894"/>
      <c r="AP118" s="970" t="s">
        <v>424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430</v>
      </c>
      <c r="BR118" s="1000"/>
      <c r="BS118" s="1000"/>
      <c r="BT118" s="1000"/>
      <c r="BU118" s="1000"/>
      <c r="BV118" s="1000" t="s">
        <v>457</v>
      </c>
      <c r="BW118" s="1000"/>
      <c r="BX118" s="1000"/>
      <c r="BY118" s="1000"/>
      <c r="BZ118" s="1000"/>
      <c r="CA118" s="1000" t="s">
        <v>451</v>
      </c>
      <c r="CB118" s="1000"/>
      <c r="CC118" s="1000"/>
      <c r="CD118" s="1000"/>
      <c r="CE118" s="1000"/>
      <c r="CF118" s="920" t="s">
        <v>430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430</v>
      </c>
      <c r="DH118" s="959"/>
      <c r="DI118" s="959"/>
      <c r="DJ118" s="959"/>
      <c r="DK118" s="960"/>
      <c r="DL118" s="961" t="s">
        <v>434</v>
      </c>
      <c r="DM118" s="959"/>
      <c r="DN118" s="959"/>
      <c r="DO118" s="959"/>
      <c r="DP118" s="960"/>
      <c r="DQ118" s="961" t="s">
        <v>430</v>
      </c>
      <c r="DR118" s="959"/>
      <c r="DS118" s="959"/>
      <c r="DT118" s="959"/>
      <c r="DU118" s="960"/>
      <c r="DV118" s="962" t="s">
        <v>430</v>
      </c>
      <c r="DW118" s="963"/>
      <c r="DX118" s="963"/>
      <c r="DY118" s="963"/>
      <c r="DZ118" s="964"/>
    </row>
    <row r="119" spans="1:130" s="230" customFormat="1" ht="26.25" customHeight="1" x14ac:dyDescent="0.2">
      <c r="A119" s="1056" t="s">
        <v>428</v>
      </c>
      <c r="B119" s="947"/>
      <c r="C119" s="929" t="s">
        <v>429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455</v>
      </c>
      <c r="AG119" s="900"/>
      <c r="AH119" s="900"/>
      <c r="AI119" s="900"/>
      <c r="AJ119" s="901"/>
      <c r="AK119" s="902" t="s">
        <v>430</v>
      </c>
      <c r="AL119" s="900"/>
      <c r="AM119" s="900"/>
      <c r="AN119" s="900"/>
      <c r="AO119" s="901"/>
      <c r="AP119" s="903" t="s">
        <v>457</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466</v>
      </c>
      <c r="BP119" s="1005"/>
      <c r="BQ119" s="999">
        <v>13738468</v>
      </c>
      <c r="BR119" s="1000"/>
      <c r="BS119" s="1000"/>
      <c r="BT119" s="1000"/>
      <c r="BU119" s="1000"/>
      <c r="BV119" s="1000">
        <v>15220449</v>
      </c>
      <c r="BW119" s="1000"/>
      <c r="BX119" s="1000"/>
      <c r="BY119" s="1000"/>
      <c r="BZ119" s="1000"/>
      <c r="CA119" s="1000">
        <v>15404012</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430</v>
      </c>
      <c r="DM119" s="986"/>
      <c r="DN119" s="986"/>
      <c r="DO119" s="986"/>
      <c r="DP119" s="987"/>
      <c r="DQ119" s="985" t="s">
        <v>431</v>
      </c>
      <c r="DR119" s="986"/>
      <c r="DS119" s="986"/>
      <c r="DT119" s="986"/>
      <c r="DU119" s="987"/>
      <c r="DV119" s="988" t="s">
        <v>130</v>
      </c>
      <c r="DW119" s="989"/>
      <c r="DX119" s="989"/>
      <c r="DY119" s="989"/>
      <c r="DZ119" s="990"/>
    </row>
    <row r="120" spans="1:130" s="230" customFormat="1" ht="26.25" customHeight="1" x14ac:dyDescent="0.2">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457</v>
      </c>
      <c r="AB120" s="959"/>
      <c r="AC120" s="959"/>
      <c r="AD120" s="959"/>
      <c r="AE120" s="960"/>
      <c r="AF120" s="961" t="s">
        <v>432</v>
      </c>
      <c r="AG120" s="959"/>
      <c r="AH120" s="959"/>
      <c r="AI120" s="959"/>
      <c r="AJ120" s="960"/>
      <c r="AK120" s="961" t="s">
        <v>442</v>
      </c>
      <c r="AL120" s="959"/>
      <c r="AM120" s="959"/>
      <c r="AN120" s="959"/>
      <c r="AO120" s="960"/>
      <c r="AP120" s="962" t="s">
        <v>430</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1957288</v>
      </c>
      <c r="BR120" s="931"/>
      <c r="BS120" s="931"/>
      <c r="BT120" s="931"/>
      <c r="BU120" s="931"/>
      <c r="BV120" s="931">
        <v>2512058</v>
      </c>
      <c r="BW120" s="931"/>
      <c r="BX120" s="931"/>
      <c r="BY120" s="931"/>
      <c r="BZ120" s="931"/>
      <c r="CA120" s="931">
        <v>2669583</v>
      </c>
      <c r="CB120" s="931"/>
      <c r="CC120" s="931"/>
      <c r="CD120" s="931"/>
      <c r="CE120" s="931"/>
      <c r="CF120" s="944">
        <v>66.7</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258726</v>
      </c>
      <c r="DH120" s="931"/>
      <c r="DI120" s="931"/>
      <c r="DJ120" s="931"/>
      <c r="DK120" s="931"/>
      <c r="DL120" s="931">
        <v>196148</v>
      </c>
      <c r="DM120" s="931"/>
      <c r="DN120" s="931"/>
      <c r="DO120" s="931"/>
      <c r="DP120" s="931"/>
      <c r="DQ120" s="931">
        <v>160481</v>
      </c>
      <c r="DR120" s="931"/>
      <c r="DS120" s="931"/>
      <c r="DT120" s="931"/>
      <c r="DU120" s="931"/>
      <c r="DV120" s="932">
        <v>4</v>
      </c>
      <c r="DW120" s="932"/>
      <c r="DX120" s="932"/>
      <c r="DY120" s="932"/>
      <c r="DZ120" s="933"/>
    </row>
    <row r="121" spans="1:130" s="230" customFormat="1" ht="26.25" customHeight="1" x14ac:dyDescent="0.2">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430</v>
      </c>
      <c r="AB121" s="959"/>
      <c r="AC121" s="959"/>
      <c r="AD121" s="959"/>
      <c r="AE121" s="960"/>
      <c r="AF121" s="961" t="s">
        <v>430</v>
      </c>
      <c r="AG121" s="959"/>
      <c r="AH121" s="959"/>
      <c r="AI121" s="959"/>
      <c r="AJ121" s="960"/>
      <c r="AK121" s="961" t="s">
        <v>431</v>
      </c>
      <c r="AL121" s="959"/>
      <c r="AM121" s="959"/>
      <c r="AN121" s="959"/>
      <c r="AO121" s="960"/>
      <c r="AP121" s="962" t="s">
        <v>434</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964697</v>
      </c>
      <c r="BR121" s="926"/>
      <c r="BS121" s="926"/>
      <c r="BT121" s="926"/>
      <c r="BU121" s="926"/>
      <c r="BV121" s="926">
        <v>881187</v>
      </c>
      <c r="BW121" s="926"/>
      <c r="BX121" s="926"/>
      <c r="BY121" s="926"/>
      <c r="BZ121" s="926"/>
      <c r="CA121" s="926">
        <v>815582</v>
      </c>
      <c r="CB121" s="926"/>
      <c r="CC121" s="926"/>
      <c r="CD121" s="926"/>
      <c r="CE121" s="926"/>
      <c r="CF121" s="920">
        <v>20.399999999999999</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137110</v>
      </c>
      <c r="DH121" s="926"/>
      <c r="DI121" s="926"/>
      <c r="DJ121" s="926"/>
      <c r="DK121" s="926"/>
      <c r="DL121" s="926">
        <v>112991</v>
      </c>
      <c r="DM121" s="926"/>
      <c r="DN121" s="926"/>
      <c r="DO121" s="926"/>
      <c r="DP121" s="926"/>
      <c r="DQ121" s="926">
        <v>90698</v>
      </c>
      <c r="DR121" s="926"/>
      <c r="DS121" s="926"/>
      <c r="DT121" s="926"/>
      <c r="DU121" s="926"/>
      <c r="DV121" s="927">
        <v>2.2999999999999998</v>
      </c>
      <c r="DW121" s="927"/>
      <c r="DX121" s="927"/>
      <c r="DY121" s="927"/>
      <c r="DZ121" s="928"/>
    </row>
    <row r="122" spans="1:130" s="230" customFormat="1" ht="26.25" customHeight="1" x14ac:dyDescent="0.2">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434</v>
      </c>
      <c r="AG122" s="959"/>
      <c r="AH122" s="959"/>
      <c r="AI122" s="959"/>
      <c r="AJ122" s="960"/>
      <c r="AK122" s="961" t="s">
        <v>430</v>
      </c>
      <c r="AL122" s="959"/>
      <c r="AM122" s="959"/>
      <c r="AN122" s="959"/>
      <c r="AO122" s="960"/>
      <c r="AP122" s="962" t="s">
        <v>430</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7568089</v>
      </c>
      <c r="BR122" s="1000"/>
      <c r="BS122" s="1000"/>
      <c r="BT122" s="1000"/>
      <c r="BU122" s="1000"/>
      <c r="BV122" s="1000">
        <v>9275830</v>
      </c>
      <c r="BW122" s="1000"/>
      <c r="BX122" s="1000"/>
      <c r="BY122" s="1000"/>
      <c r="BZ122" s="1000"/>
      <c r="CA122" s="1000">
        <v>9329963</v>
      </c>
      <c r="CB122" s="1000"/>
      <c r="CC122" s="1000"/>
      <c r="CD122" s="1000"/>
      <c r="CE122" s="1000"/>
      <c r="CF122" s="1017">
        <v>233.1</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107914</v>
      </c>
      <c r="DH122" s="926"/>
      <c r="DI122" s="926"/>
      <c r="DJ122" s="926"/>
      <c r="DK122" s="926"/>
      <c r="DL122" s="926">
        <v>92461</v>
      </c>
      <c r="DM122" s="926"/>
      <c r="DN122" s="926"/>
      <c r="DO122" s="926"/>
      <c r="DP122" s="926"/>
      <c r="DQ122" s="926">
        <v>78076</v>
      </c>
      <c r="DR122" s="926"/>
      <c r="DS122" s="926"/>
      <c r="DT122" s="926"/>
      <c r="DU122" s="926"/>
      <c r="DV122" s="927">
        <v>2</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442</v>
      </c>
      <c r="AG123" s="959"/>
      <c r="AH123" s="959"/>
      <c r="AI123" s="959"/>
      <c r="AJ123" s="960"/>
      <c r="AK123" s="961" t="s">
        <v>434</v>
      </c>
      <c r="AL123" s="959"/>
      <c r="AM123" s="959"/>
      <c r="AN123" s="959"/>
      <c r="AO123" s="960"/>
      <c r="AP123" s="962" t="s">
        <v>434</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477</v>
      </c>
      <c r="BP123" s="1005"/>
      <c r="BQ123" s="1063">
        <v>10490074</v>
      </c>
      <c r="BR123" s="1064"/>
      <c r="BS123" s="1064"/>
      <c r="BT123" s="1064"/>
      <c r="BU123" s="1064"/>
      <c r="BV123" s="1064">
        <v>12669075</v>
      </c>
      <c r="BW123" s="1064"/>
      <c r="BX123" s="1064"/>
      <c r="BY123" s="1064"/>
      <c r="BZ123" s="1064"/>
      <c r="CA123" s="1064">
        <v>12815128</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37956</v>
      </c>
      <c r="DH123" s="959"/>
      <c r="DI123" s="959"/>
      <c r="DJ123" s="959"/>
      <c r="DK123" s="960"/>
      <c r="DL123" s="961">
        <v>27814</v>
      </c>
      <c r="DM123" s="959"/>
      <c r="DN123" s="959"/>
      <c r="DO123" s="959"/>
      <c r="DP123" s="960"/>
      <c r="DQ123" s="961">
        <v>22131</v>
      </c>
      <c r="DR123" s="959"/>
      <c r="DS123" s="959"/>
      <c r="DT123" s="959"/>
      <c r="DU123" s="960"/>
      <c r="DV123" s="962">
        <v>0.6</v>
      </c>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434</v>
      </c>
      <c r="AB124" s="959"/>
      <c r="AC124" s="959"/>
      <c r="AD124" s="959"/>
      <c r="AE124" s="960"/>
      <c r="AF124" s="961" t="s">
        <v>430</v>
      </c>
      <c r="AG124" s="959"/>
      <c r="AH124" s="959"/>
      <c r="AI124" s="959"/>
      <c r="AJ124" s="960"/>
      <c r="AK124" s="961" t="s">
        <v>430</v>
      </c>
      <c r="AL124" s="959"/>
      <c r="AM124" s="959"/>
      <c r="AN124" s="959"/>
      <c r="AO124" s="960"/>
      <c r="AP124" s="962" t="s">
        <v>430</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84.1</v>
      </c>
      <c r="BR124" s="1027"/>
      <c r="BS124" s="1027"/>
      <c r="BT124" s="1027"/>
      <c r="BU124" s="1027"/>
      <c r="BV124" s="1027">
        <v>62.2</v>
      </c>
      <c r="BW124" s="1027"/>
      <c r="BX124" s="1027"/>
      <c r="BY124" s="1027"/>
      <c r="BZ124" s="1027"/>
      <c r="CA124" s="1027">
        <v>64.599999999999994</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430</v>
      </c>
      <c r="DH124" s="986"/>
      <c r="DI124" s="986"/>
      <c r="DJ124" s="986"/>
      <c r="DK124" s="987"/>
      <c r="DL124" s="985" t="s">
        <v>432</v>
      </c>
      <c r="DM124" s="986"/>
      <c r="DN124" s="986"/>
      <c r="DO124" s="986"/>
      <c r="DP124" s="987"/>
      <c r="DQ124" s="985" t="s">
        <v>432</v>
      </c>
      <c r="DR124" s="986"/>
      <c r="DS124" s="986"/>
      <c r="DT124" s="986"/>
      <c r="DU124" s="987"/>
      <c r="DV124" s="988" t="s">
        <v>453</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432</v>
      </c>
      <c r="AB125" s="959"/>
      <c r="AC125" s="959"/>
      <c r="AD125" s="959"/>
      <c r="AE125" s="960"/>
      <c r="AF125" s="961" t="s">
        <v>434</v>
      </c>
      <c r="AG125" s="959"/>
      <c r="AH125" s="959"/>
      <c r="AI125" s="959"/>
      <c r="AJ125" s="960"/>
      <c r="AK125" s="961" t="s">
        <v>457</v>
      </c>
      <c r="AL125" s="959"/>
      <c r="AM125" s="959"/>
      <c r="AN125" s="959"/>
      <c r="AO125" s="960"/>
      <c r="AP125" s="962" t="s">
        <v>434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434</v>
      </c>
      <c r="DM125" s="931"/>
      <c r="DN125" s="931"/>
      <c r="DO125" s="931"/>
      <c r="DP125" s="931"/>
      <c r="DQ125" s="931" t="s">
        <v>430</v>
      </c>
      <c r="DR125" s="931"/>
      <c r="DS125" s="931"/>
      <c r="DT125" s="931"/>
      <c r="DU125" s="931"/>
      <c r="DV125" s="932" t="s">
        <v>430</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430</v>
      </c>
      <c r="AB126" s="959"/>
      <c r="AC126" s="959"/>
      <c r="AD126" s="959"/>
      <c r="AE126" s="960"/>
      <c r="AF126" s="961" t="s">
        <v>434</v>
      </c>
      <c r="AG126" s="959"/>
      <c r="AH126" s="959"/>
      <c r="AI126" s="959"/>
      <c r="AJ126" s="960"/>
      <c r="AK126" s="961" t="s">
        <v>434</v>
      </c>
      <c r="AL126" s="959"/>
      <c r="AM126" s="959"/>
      <c r="AN126" s="959"/>
      <c r="AO126" s="960"/>
      <c r="AP126" s="962" t="s">
        <v>430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430</v>
      </c>
      <c r="DH126" s="926"/>
      <c r="DI126" s="926"/>
      <c r="DJ126" s="926"/>
      <c r="DK126" s="926"/>
      <c r="DL126" s="926" t="s">
        <v>432</v>
      </c>
      <c r="DM126" s="926"/>
      <c r="DN126" s="926"/>
      <c r="DO126" s="926"/>
      <c r="DP126" s="926"/>
      <c r="DQ126" s="926" t="s">
        <v>442</v>
      </c>
      <c r="DR126" s="926"/>
      <c r="DS126" s="926"/>
      <c r="DT126" s="926"/>
      <c r="DU126" s="926"/>
      <c r="DV126" s="927" t="s">
        <v>430</v>
      </c>
      <c r="DW126" s="927"/>
      <c r="DX126" s="927"/>
      <c r="DY126" s="927"/>
      <c r="DZ126" s="928"/>
    </row>
    <row r="127" spans="1:130" s="230" customFormat="1" ht="26.25" customHeight="1" x14ac:dyDescent="0.2">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430</v>
      </c>
      <c r="AB127" s="959"/>
      <c r="AC127" s="959"/>
      <c r="AD127" s="959"/>
      <c r="AE127" s="960"/>
      <c r="AF127" s="961" t="s">
        <v>432</v>
      </c>
      <c r="AG127" s="959"/>
      <c r="AH127" s="959"/>
      <c r="AI127" s="959"/>
      <c r="AJ127" s="960"/>
      <c r="AK127" s="961" t="s">
        <v>430</v>
      </c>
      <c r="AL127" s="959"/>
      <c r="AM127" s="959"/>
      <c r="AN127" s="959"/>
      <c r="AO127" s="960"/>
      <c r="AP127" s="962" t="s">
        <v>432</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434</v>
      </c>
      <c r="DH127" s="926"/>
      <c r="DI127" s="926"/>
      <c r="DJ127" s="926"/>
      <c r="DK127" s="926"/>
      <c r="DL127" s="926" t="s">
        <v>442</v>
      </c>
      <c r="DM127" s="926"/>
      <c r="DN127" s="926"/>
      <c r="DO127" s="926"/>
      <c r="DP127" s="926"/>
      <c r="DQ127" s="926" t="s">
        <v>434</v>
      </c>
      <c r="DR127" s="926"/>
      <c r="DS127" s="926"/>
      <c r="DT127" s="926"/>
      <c r="DU127" s="926"/>
      <c r="DV127" s="927" t="s">
        <v>430</v>
      </c>
      <c r="DW127" s="927"/>
      <c r="DX127" s="927"/>
      <c r="DY127" s="927"/>
      <c r="DZ127" s="928"/>
    </row>
    <row r="128" spans="1:130" s="230" customFormat="1" ht="26.25" customHeight="1" thickBot="1" x14ac:dyDescent="0.25">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69407</v>
      </c>
      <c r="AB128" s="1046"/>
      <c r="AC128" s="1046"/>
      <c r="AD128" s="1046"/>
      <c r="AE128" s="1047"/>
      <c r="AF128" s="1048">
        <v>70792</v>
      </c>
      <c r="AG128" s="1046"/>
      <c r="AH128" s="1046"/>
      <c r="AI128" s="1046"/>
      <c r="AJ128" s="1047"/>
      <c r="AK128" s="1048">
        <v>69652</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430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457</v>
      </c>
      <c r="DH128" s="1038"/>
      <c r="DI128" s="1038"/>
      <c r="DJ128" s="1038"/>
      <c r="DK128" s="1038"/>
      <c r="DL128" s="1038" t="s">
        <v>430</v>
      </c>
      <c r="DM128" s="1038"/>
      <c r="DN128" s="1038"/>
      <c r="DO128" s="1038"/>
      <c r="DP128" s="1038"/>
      <c r="DQ128" s="1038" t="s">
        <v>457</v>
      </c>
      <c r="DR128" s="1038"/>
      <c r="DS128" s="1038"/>
      <c r="DT128" s="1038"/>
      <c r="DU128" s="1038"/>
      <c r="DV128" s="1039" t="s">
        <v>430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4672162</v>
      </c>
      <c r="AB129" s="959"/>
      <c r="AC129" s="959"/>
      <c r="AD129" s="959"/>
      <c r="AE129" s="960"/>
      <c r="AF129" s="961">
        <v>4898270</v>
      </c>
      <c r="AG129" s="959"/>
      <c r="AH129" s="959"/>
      <c r="AI129" s="959"/>
      <c r="AJ129" s="960"/>
      <c r="AK129" s="961">
        <v>4847078</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442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810813</v>
      </c>
      <c r="AB130" s="959"/>
      <c r="AC130" s="959"/>
      <c r="AD130" s="959"/>
      <c r="AE130" s="960"/>
      <c r="AF130" s="961">
        <v>802508</v>
      </c>
      <c r="AG130" s="959"/>
      <c r="AH130" s="959"/>
      <c r="AI130" s="959"/>
      <c r="AJ130" s="960"/>
      <c r="AK130" s="961">
        <v>843922</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10.6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3861349</v>
      </c>
      <c r="AB131" s="986"/>
      <c r="AC131" s="986"/>
      <c r="AD131" s="986"/>
      <c r="AE131" s="987"/>
      <c r="AF131" s="985">
        <v>4095762</v>
      </c>
      <c r="AG131" s="986"/>
      <c r="AH131" s="986"/>
      <c r="AI131" s="986"/>
      <c r="AJ131" s="987"/>
      <c r="AK131" s="985">
        <v>4003156</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64.599999999999994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11.218851239999999</v>
      </c>
      <c r="AB132" s="1097"/>
      <c r="AC132" s="1097"/>
      <c r="AD132" s="1097"/>
      <c r="AE132" s="1098"/>
      <c r="AF132" s="1099">
        <v>10.7077755</v>
      </c>
      <c r="AG132" s="1097"/>
      <c r="AH132" s="1097"/>
      <c r="AI132" s="1097"/>
      <c r="AJ132" s="1098"/>
      <c r="AK132" s="1099">
        <v>9.9744051939999991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11.1</v>
      </c>
      <c r="AB133" s="1080"/>
      <c r="AC133" s="1080"/>
      <c r="AD133" s="1080"/>
      <c r="AE133" s="1081"/>
      <c r="AF133" s="1079">
        <v>11.3</v>
      </c>
      <c r="AG133" s="1080"/>
      <c r="AH133" s="1080"/>
      <c r="AI133" s="1080"/>
      <c r="AJ133" s="1081"/>
      <c r="AK133" s="1079">
        <v>10.6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3BhneQmGH1osTLldvyJMka0NRu1g18ZteqzHwY9Dexfbqkvhu9u7clYxVlTTM6XmbAXc5ktIqpnrW+v4GQAVg==" saltValue="bpl5aIPy/Cm4oTW7zb3D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C55" zoomScale="60" zoomScaleNormal="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uJm6tHalqjI3qX+YijxgVhsV0Fo42cGvDvO0MWOQs7+w6pKVd7v3PpwsTTL6e0g5xG27GA1GVBhrOZzTPCriA==" saltValue="+GjwqTpVc6WGwu5eIQ2X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1" zoomScale="60" zoomScaleNormal="6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TcPKDhSWxAyGSelcRAa/XlChARSNrMNXGYhejywj9G2n55gSrOrZOGoIo3Rzt890ZvKQzdaPfZDdOHErAmv1w==" saltValue="+Y1DXwGzt9mTgQMKA9Xwd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1015431</v>
      </c>
      <c r="AP9" s="281">
        <v>101543</v>
      </c>
      <c r="AQ9" s="282">
        <v>166998</v>
      </c>
      <c r="AR9" s="283">
        <v>-39.200000000000003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465883</v>
      </c>
      <c r="AP10" s="284">
        <v>46588</v>
      </c>
      <c r="AQ10" s="285">
        <v>26170</v>
      </c>
      <c r="AR10" s="286">
        <v>78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32854</v>
      </c>
      <c r="AP11" s="284">
        <v>3285</v>
      </c>
      <c r="AQ11" s="285">
        <v>5047</v>
      </c>
      <c r="AR11" s="286">
        <v>-34.9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66140</v>
      </c>
      <c r="AP13" s="284">
        <v>6614</v>
      </c>
      <c r="AQ13" s="285">
        <v>6466</v>
      </c>
      <c r="AR13" s="286">
        <v>2.2999999999999998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16318</v>
      </c>
      <c r="AP14" s="284">
        <v>1632</v>
      </c>
      <c r="AQ14" s="285">
        <v>3589</v>
      </c>
      <c r="AR14" s="286">
        <v>-54.5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-102757</v>
      </c>
      <c r="AP15" s="284">
        <v>-10276</v>
      </c>
      <c r="AQ15" s="285">
        <v>-12920</v>
      </c>
      <c r="AR15" s="286">
        <v>-20.5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1493869</v>
      </c>
      <c r="AP16" s="284">
        <v>149387</v>
      </c>
      <c r="AQ16" s="285">
        <v>195349</v>
      </c>
      <c r="AR16" s="286">
        <v>-23.5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10.7</v>
      </c>
      <c r="AP21" s="298">
        <v>16.600000000000001</v>
      </c>
      <c r="AQ21" s="299">
        <v>-5.9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94.2</v>
      </c>
      <c r="AP22" s="303">
        <v>95.6</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1222431</v>
      </c>
      <c r="AP32" s="312">
        <v>122243</v>
      </c>
      <c r="AQ32" s="313">
        <v>125145</v>
      </c>
      <c r="AR32" s="314">
        <v>-2.2999999999999998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v>142</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186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69550</v>
      </c>
      <c r="AP35" s="312">
        <v>6955</v>
      </c>
      <c r="AQ35" s="313">
        <v>24116</v>
      </c>
      <c r="AR35" s="314">
        <v>-71.2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19607</v>
      </c>
      <c r="AP36" s="312">
        <v>1961</v>
      </c>
      <c r="AQ36" s="313">
        <v>3945</v>
      </c>
      <c r="AR36" s="314">
        <v>-50.3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817</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v>1277</v>
      </c>
      <c r="AP38" s="315">
        <v>128</v>
      </c>
      <c r="AQ38" s="316">
        <v>16</v>
      </c>
      <c r="AR38" s="304">
        <v>700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-69652</v>
      </c>
      <c r="AP39" s="312">
        <v>-6965</v>
      </c>
      <c r="AQ39" s="313">
        <v>-6780</v>
      </c>
      <c r="AR39" s="314">
        <v>2.7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-843922</v>
      </c>
      <c r="AP40" s="312">
        <v>-84392</v>
      </c>
      <c r="AQ40" s="313">
        <v>-98746</v>
      </c>
      <c r="AR40" s="314">
        <v>-14.5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399291</v>
      </c>
      <c r="AP41" s="312">
        <v>39929</v>
      </c>
      <c r="AQ41" s="313">
        <v>48842</v>
      </c>
      <c r="AR41" s="314">
        <v>-18.2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678475</v>
      </c>
      <c r="AN51" s="334">
        <v>60697</v>
      </c>
      <c r="AO51" s="335">
        <v>0.8</v>
      </c>
      <c r="AP51" s="336">
        <v>115050</v>
      </c>
      <c r="AQ51" s="337">
        <v>1</v>
      </c>
      <c r="AR51" s="338">
        <v>-0.2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177069</v>
      </c>
      <c r="AN52" s="342">
        <v>15841</v>
      </c>
      <c r="AO52" s="343">
        <v>16.8</v>
      </c>
      <c r="AP52" s="344">
        <v>53792</v>
      </c>
      <c r="AQ52" s="345">
        <v>1.2</v>
      </c>
      <c r="AR52" s="346">
        <v>15.6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834044</v>
      </c>
      <c r="AN53" s="334">
        <v>76581</v>
      </c>
      <c r="AO53" s="335">
        <v>26.2</v>
      </c>
      <c r="AP53" s="336">
        <v>118252</v>
      </c>
      <c r="AQ53" s="337">
        <v>2.8</v>
      </c>
      <c r="AR53" s="338">
        <v>23.4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270755</v>
      </c>
      <c r="AN54" s="342">
        <v>24860</v>
      </c>
      <c r="AO54" s="343">
        <v>56.9</v>
      </c>
      <c r="AP54" s="344">
        <v>49994</v>
      </c>
      <c r="AQ54" s="345">
        <v>-7.1</v>
      </c>
      <c r="AR54" s="346">
        <v>64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995747</v>
      </c>
      <c r="AN55" s="334">
        <v>94223</v>
      </c>
      <c r="AO55" s="335">
        <v>23</v>
      </c>
      <c r="AP55" s="336">
        <v>200194</v>
      </c>
      <c r="AQ55" s="337">
        <v>69.3</v>
      </c>
      <c r="AR55" s="338">
        <v>-46.3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408694</v>
      </c>
      <c r="AN56" s="342">
        <v>38673</v>
      </c>
      <c r="AO56" s="343">
        <v>55.6</v>
      </c>
      <c r="AP56" s="344">
        <v>106422</v>
      </c>
      <c r="AQ56" s="345">
        <v>112.9</v>
      </c>
      <c r="AR56" s="346">
        <v>-57.3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2720275</v>
      </c>
      <c r="AN57" s="334">
        <v>264670</v>
      </c>
      <c r="AO57" s="335">
        <v>180.9</v>
      </c>
      <c r="AP57" s="336">
        <v>196914</v>
      </c>
      <c r="AQ57" s="337">
        <v>-1.6</v>
      </c>
      <c r="AR57" s="338">
        <v>182.5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1516376</v>
      </c>
      <c r="AN58" s="342">
        <v>147536</v>
      </c>
      <c r="AO58" s="343">
        <v>281.5</v>
      </c>
      <c r="AP58" s="344">
        <v>98966</v>
      </c>
      <c r="AQ58" s="345">
        <v>-7</v>
      </c>
      <c r="AR58" s="346">
        <v>288.5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1382880</v>
      </c>
      <c r="AN59" s="334">
        <v>138288</v>
      </c>
      <c r="AO59" s="335">
        <v>-47.8</v>
      </c>
      <c r="AP59" s="336">
        <v>204757</v>
      </c>
      <c r="AQ59" s="337">
        <v>4</v>
      </c>
      <c r="AR59" s="338">
        <v>-51.8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1067524</v>
      </c>
      <c r="AN60" s="342">
        <v>106752</v>
      </c>
      <c r="AO60" s="343">
        <v>-27.6</v>
      </c>
      <c r="AP60" s="344">
        <v>106071</v>
      </c>
      <c r="AQ60" s="345">
        <v>7.2</v>
      </c>
      <c r="AR60" s="346">
        <v>-34.799999999999997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1322284</v>
      </c>
      <c r="AN61" s="349">
        <v>126892</v>
      </c>
      <c r="AO61" s="350">
        <v>36.6</v>
      </c>
      <c r="AP61" s="351">
        <v>167033</v>
      </c>
      <c r="AQ61" s="352">
        <v>15.1</v>
      </c>
      <c r="AR61" s="338">
        <v>21.5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688084</v>
      </c>
      <c r="AN62" s="342">
        <v>66732</v>
      </c>
      <c r="AO62" s="343">
        <v>76.599999999999994</v>
      </c>
      <c r="AP62" s="344">
        <v>83049</v>
      </c>
      <c r="AQ62" s="345">
        <v>21.4</v>
      </c>
      <c r="AR62" s="346">
        <v>55.2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9bmZ3l+RcM6j/3i3Wa8p0SChTOrYqHmKkqKddJdtFf7x7O0pv1SQ9kR5U25pl5rRl6HzZ5RbZpccEgLKYGQbGQ==" saltValue="ArbZDF+hx67gL2pLQKec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50" zoomScaleNormal="5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genstnmjLc1DAO+0Sufl3tzeiMd4L8kVOWt91FWv0zBBcfPWsdVnRNecvMOk2aReIif3MXLVSdalkPZZey++Pg==" saltValue="dD6SWDAHsRNq4x5HKkcD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50" zoomScaleNormal="5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AlQCQV9d/0GWp/GhwfUtLBNm9LIDLDRrXFVG5iGTJEIY65p1Ry1VUwgSW5wPKM4a/Y6QF9UamM/hbld0vCXuWA==" saltValue="UIQtRTYC2JelEQqSjDfW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33.93</v>
      </c>
      <c r="G47" s="12">
        <v>34.93</v>
      </c>
      <c r="H47" s="12">
        <v>40.270000000000003</v>
      </c>
      <c r="I47" s="12">
        <v>48.81</v>
      </c>
      <c r="J47" s="13">
        <v>52.47</v>
      </c>
    </row>
    <row r="48" spans="2:10" ht="57.75" customHeight="1" x14ac:dyDescent="0.2">
      <c r="B48" s="14"/>
      <c r="C48" s="1141" t="s">
        <v>4</v>
      </c>
      <c r="D48" s="1141"/>
      <c r="E48" s="1142"/>
      <c r="F48" s="15">
        <v>3.45</v>
      </c>
      <c r="G48" s="16">
        <v>3.95</v>
      </c>
      <c r="H48" s="16">
        <v>2.6</v>
      </c>
      <c r="I48" s="16">
        <v>4.97</v>
      </c>
      <c r="J48" s="17">
        <v>5.07</v>
      </c>
    </row>
    <row r="49" spans="2:10" ht="57.75" customHeight="1" thickBot="1" x14ac:dyDescent="0.25">
      <c r="B49" s="18"/>
      <c r="C49" s="1143" t="s">
        <v>5</v>
      </c>
      <c r="D49" s="1143"/>
      <c r="E49" s="1144"/>
      <c r="F49" s="19">
        <v>1.89</v>
      </c>
      <c r="G49" s="20">
        <v>1.74</v>
      </c>
      <c r="H49" s="20">
        <v>5.62</v>
      </c>
      <c r="I49" s="20">
        <v>12.89</v>
      </c>
      <c r="J49" s="21">
        <v>3.19</v>
      </c>
    </row>
    <row r="50" spans="2:10" ht="13.2" x14ac:dyDescent="0.2"/>
  </sheetData>
  <sheetProtection algorithmName="SHA-512" hashValue="rTrD2PdhwBaqj8ITyjExvGuXJ/w2IAi/Fbva3EGig+EKJgL90tPRY6EdJ03aHzpy2JmG2qVFekXCYXEPor5hIg==" saltValue="Dul8gCeptJc2wYUACFxz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2024-03-19T04:42:34Z</cp:lastPrinted>
  <dcterms:created xsi:type="dcterms:W3CDTF">2024-03-14T00:57:01Z</dcterms:created>
  <dcterms:modified xsi:type="dcterms:W3CDTF">2024-03-19T04:48:03Z</dcterms:modified>
  <cp:category/>
</cp:coreProperties>
</file>