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owani-skysea\財政課\財政係\35年度財政関係\R5_市町村課\★03_財政状況資料集\02_20240315_■再提出（内容更新）\"/>
    </mc:Choice>
  </mc:AlternateContent>
  <xr:revisionPtr revIDLastSave="0" documentId="13_ncr:1_{C9A8514D-06ED-4413-B6D5-EA1D11678681}"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Q102" i="12" l="1"/>
  <c r="DL102" i="12"/>
  <c r="DG102" i="12"/>
  <c r="DB102" i="12"/>
  <c r="CW102" i="12"/>
  <c r="CR102" i="12"/>
  <c r="AU88" i="12"/>
  <c r="AP88" i="12"/>
  <c r="AF88" i="12"/>
  <c r="AU63" i="12"/>
  <c r="AP63" i="12"/>
  <c r="AP23" i="12"/>
  <c r="AA23" i="12"/>
  <c r="V23" i="12"/>
  <c r="Q23" i="12"/>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35" i="10"/>
  <c r="CO34" i="10"/>
  <c r="BW34" i="10"/>
  <c r="BW35" i="10" s="1"/>
  <c r="BW36" i="10" s="1"/>
  <c r="BW37" i="10" s="1"/>
  <c r="BW38" i="10" s="1"/>
  <c r="BW39" i="10" s="1"/>
  <c r="BW40" i="10" s="1"/>
  <c r="BW41" i="10" s="1"/>
  <c r="BW42" i="10" s="1"/>
  <c r="C34" i="10"/>
  <c r="AM34"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<sst xmlns="http://schemas.openxmlformats.org/spreadsheetml/2006/main" count="1083" uniqueCount="590">
  <si>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</si>
  <si>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</si>
  <si>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</si>
  <si>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</si>
  <si>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</si>
  <si>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</si>
  <si>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</si>
  <si>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</si>
  <si>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</si>
  <si>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</si>
  <si>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</si>
  <si>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</si>
  <si>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</si>
  <si>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</si>
  <si>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</si>
  <si>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</si>
  <si>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</si>
  <si>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</si>
  <si>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</si>
  <si>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</si>
  <si>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</si>
  <si>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</si>
  <si>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</si>
  <si>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</si>
  <si>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</si>
  <si>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</si>
  <si>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</si>
  <si>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</si>
  <si>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</si>
  <si>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</si>
  <si>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</si>
  <si>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</si>
  <si>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</si>
  <si>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</si>
  <si>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</si>
  <si>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</si>
  <si>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</si>
  <si>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</si>
  <si>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</si>
  <si>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</si>
  <si>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</si>
  <si>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</si>
  <si>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</si>
  <si>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</si>
  <si>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</si>
  <si>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</si>
  <si>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</si>
  <si>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</si>
  <si>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</si>
  <si>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</si>
  <si>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</si>
  <si>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</si>
  <si>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</si>
  <si>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</si>
  <si>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</si>
  <si>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</si>
  <si>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</si>
  <si>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</si>
  <si>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</si>
  <si>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</si>
  <si>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</si>
  <si>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</si>
  <si>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</si>
  <si>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</si>
  <si>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</si>
  <si>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</si>
  <si>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</si>
  <si>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</si>
  <si>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</si>
  <si>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</si>
  <si>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</si>
  <si>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</si>
  <si>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</si>
  <si>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</si>
  <si>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</si>
  <si>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</si>
  <si>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</si>
  <si>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</si>
  <si>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</si>
  <si>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</si>
  <si>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</si>
  <si>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</si>
  <si>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</si>
  <si>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</si>
  <si>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</si>
  <si>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</si>
  <si>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</si>
  <si>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</si>
  <si>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</si>
  <si>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</si>
  <si>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</si>
  <si>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</si>
  <si>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</si>
  <si>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</si>
  <si>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</si>
  <si>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</si>
  <si>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</si>
  <si>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</si>
  <si>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</si>
  <si>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大鰐町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</si>
  <si>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</si>
  <si>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</si>
  <si>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</si>
  <si>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</si>
  <si>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</si>
  <si>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</si>
  <si>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</si>
  <si>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</si>
  <si>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</si>
  <si>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</si>
  <si>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</si>
  <si>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</si>
  <si>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</si>
  <si>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</si>
  <si>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</si>
  <si>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</si>
  <si>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</si>
  <si>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</si>
  <si>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</si>
  <si>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</si>
  <si>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</si>
  <si>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</si>
  <si>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</si>
  <si>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</si>
  <si>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</si>
  <si>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</si>
  <si>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</si>
  <si>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</si>
  <si>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</si>
  <si>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</si>
  <si>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</si>
  <si>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</si>
  <si>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</si>
  <si>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</si>
  <si>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</si>
  <si>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</si>
  <si>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</si>
  <si>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</si>
  <si>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</si>
  <si>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</si>
  <si>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</si>
  <si>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</si>
  <si>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</si>
  <si>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</si>
  <si>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</si>
  <si>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</si>
  <si>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</si>
  <si>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</si>
  <si>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</si>
  <si>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</si>
  <si>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</si>
  <si>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</si>
  <si>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</si>
  <si>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</si>
  <si>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</si>
  <si>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</si>
  <si>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</si>
  <si>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</si>
  <si>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</si>
  <si>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</si>
  <si>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</si>
  <si>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</si>
  <si>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</si>
  <si>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</si>
  <si>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</si>
  <si>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</si>
  <si>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</si>
  <si>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</si>
  <si>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</si>
  <si>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</si>
  <si>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</si>
  <si>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</si>
  <si>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</si>
  <si>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</si>
  <si>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</si>
  <si>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</si>
  <si>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</si>
  <si>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</si>
  <si>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</si>
  <si>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</si>
  <si>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</si>
  <si>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</si>
  <si>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</si>
  <si>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</si>
  <si>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</si>
  <si>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</si>
  <si>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</si>
  <si>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</si>
  <si>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</si>
  <si>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</si>
  <si>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</si>
  <si>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</si>
  <si>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</si>
  <si>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</si>
  <si>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</si>
  <si>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</si>
  <si>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</si>
  <si>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</si>
  <si>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</si>
  <si>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</si>
  <si>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</si>
  <si>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</si>
  <si>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</si>
  <si>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</si>
  <si>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</si>
  <si>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</si>
  <si>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</si>
  <si>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</si>
  <si>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</si>
  <si>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</si>
  <si>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</si>
  <si>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</si>
  <si>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</si>
  <si>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</si>
  <si>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</si>
  <si>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</si>
  <si>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</si>
  <si>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青森県大鰐町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</si>
  <si>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</si>
  <si>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</si>
  <si>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</si>
  <si>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</si>
  <si>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</si>
  <si>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</si>
  <si>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</si>
  <si>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</si>
  <si>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</si>
  <si>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</si>
  <si>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</si>
  <si>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</si>
  <si>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</si>
  <si>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</si>
  <si>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</si>
  <si>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</si>
  <si>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</si>
  <si>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</si>
  <si>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</si>
  <si>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</si>
  <si>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</si>
  <si>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</si>
  <si>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</si>
  <si>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</si>
  <si>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</si>
  <si>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</si>
  <si>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</si>
  <si>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</si>
  <si>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</si>
  <si>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</si>
  <si>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</si>
  <si>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</si>
  <si>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</si>
  <si>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</si>
  <si>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</si>
  <si>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</si>
  <si>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</si>
  <si>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</si>
  <si>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</si>
  <si>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</si>
  <si>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</si>
  <si>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</si>
  <si>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</si>
  <si>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</si>
  <si>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</si>
  <si>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</si>
  <si>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</si>
  <si>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</si>
  <si>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</si>
  <si>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</si>
  <si>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</si>
  <si>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</si>
  <si>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</si>
  <si>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</si>
  <si>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</si>
  <si>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</si>
  <si>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</si>
  <si>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</si>
  <si>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</si>
  <si>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</si>
  <si>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</si>
  <si>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</si>
  <si>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</si>
  <si>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</si>
  <si>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</si>
  <si>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</si>
  <si>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</si>
  <si>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</si>
  <si>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</si>
  <si>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</si>
  <si>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</si>
  <si>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</si>
  <si>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</si>
  <si>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</si>
  <si>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</si>
  <si>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</si>
  <si>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</si>
  <si>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</si>
  <si>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</si>
  <si>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</si>
  <si>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</si>
  <si>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</si>
  <si>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</si>
  <si>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</si>
  <si>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</si>
  <si>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</si>
  <si>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</si>
  <si>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</si>
  <si>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</si>
  <si>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</si>
  <si>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</si>
  <si>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</si>
  <si>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</si>
  <si>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</si>
  <si>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</si>
  <si>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</si>
  <si>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</si>
  <si>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</si>
  <si>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</si>
  <si>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</si>
  <si>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</si>
  <si>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</si>
  <si>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</si>
  <si>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</si>
  <si>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</si>
  <si>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</si>
  <si>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</si>
  <si>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</si>
  <si>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</si>
  <si>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</si>
  <si>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</si>
  <si>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</si>
  <si>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</si>
  <si>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</si>
  <si>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</si>
  <si>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</si>
  <si>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</si>
  <si>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</si>
  <si>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</si>
  <si>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</si>
  <si>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</si>
  <si>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</si>
  <si>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</si>
  <si>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</si>
  <si>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</si>
  <si>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</si>
  <si>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</si>
  <si>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</si>
  <si>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</si>
  <si>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簡易水道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</si>
  <si>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</si>
  <si>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</si>
  <si>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</si>
  <si>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</si>
  <si>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</si>
  <si>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</si>
  <si>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</si>
  <si>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</si>
  <si>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</si>
  <si>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</si>
  <si>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</si>
  <si>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</si>
  <si>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</si>
  <si>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</si>
  <si>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</si>
  <si>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</si>
  <si>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</si>
  <si>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</si>
  <si>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</si>
  <si>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</si>
  <si>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</si>
  <si>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</si>
  <si>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青森県大鰐町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</si>
  <si>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</si>
  <si>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</si>
  <si>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</si>
  <si>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</si>
  <si>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</si>
  <si>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</si>
  <si>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</si>
  <si>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</si>
  <si>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</si>
  <si>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</si>
  <si>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</si>
  <si>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</si>
  <si>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</si>
  <si>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</si>
  <si>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</si>
  <si>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</si>
  <si>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</si>
  <si>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</si>
  <si>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</si>
  <si>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</si>
  <si>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</si>
  <si>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</si>
  <si>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</si>
  <si>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</si>
  <si>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</si>
  <si>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</si>
  <si>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</si>
  <si>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</si>
  <si>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</si>
  <si>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</si>
  <si>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</si>
  <si>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</si>
  <si>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</si>
  <si>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</si>
  <si>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</si>
  <si>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</si>
  <si>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</si>
  <si>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</si>
  <si>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温泉事業特別会計</t>
    <phoneticPr fontId="5"/>
  </si>
  <si>
    <t>法非適用企業</t>
    <phoneticPr fontId="5"/>
  </si>
  <si>
    <t>簡易水道事業特別会計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</si>
  <si>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</si>
  <si>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</si>
  <si>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</si>
  <si>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</si>
  <si>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</si>
  <si>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</si>
  <si>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</si>
  <si>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</si>
  <si>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</si>
  <si>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</si>
  <si>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</si>
  <si>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</si>
  <si>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</si>
  <si>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</si>
  <si>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</si>
  <si>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</si>
  <si>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</si>
  <si>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</si>
  <si>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</si>
  <si>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</si>
  <si>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</si>
  <si>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</si>
  <si>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</si>
  <si>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</si>
  <si>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</si>
  <si>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</si>
  <si>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</si>
  <si>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</si>
  <si>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</si>
  <si>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</si>
  <si>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</si>
  <si>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</si>
  <si>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</si>
  <si>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</si>
  <si>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</si>
  <si>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</si>
  <si>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</si>
  <si>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</si>
  <si>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</si>
  <si>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</si>
  <si>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</si>
  <si>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</si>
  <si>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</si>
  <si>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</si>
  <si>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</si>
  <si>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</si>
  <si>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</si>
  <si>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</si>
  <si>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</si>
  <si>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</si>
  <si>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</si>
  <si>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</si>
  <si>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</si>
  <si>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</si>
  <si>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</si>
  <si>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</si>
  <si>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</si>
  <si>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</si>
  <si>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</si>
  <si>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</si>
  <si>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</si>
  <si>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</si>
  <si>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</si>
  <si>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</si>
  <si>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</si>
  <si>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</si>
  <si>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</si>
  <si>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</si>
  <si>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</si>
  <si>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</si>
  <si>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</si>
  <si>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</si>
  <si>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</si>
  <si>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</si>
  <si>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</si>
  <si>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</si>
  <si>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</si>
  <si>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</si>
  <si>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</si>
  <si>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</si>
  <si>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</si>
  <si>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</si>
  <si>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</si>
  <si>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</si>
  <si>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</si>
  <si>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</si>
  <si>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</si>
  <si>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</si>
  <si>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</si>
  <si>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</si>
  <si>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</si>
  <si>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</si>
  <si>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</si>
  <si>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</si>
  <si>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</si>
  <si>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</si>
  <si>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</si>
  <si>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</si>
  <si>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</si>
  <si>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</si>
  <si>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</si>
  <si>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</si>
  <si>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</si>
  <si>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</si>
  <si>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</si>
  <si>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</si>
  <si>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</si>
  <si>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</si>
  <si>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</si>
  <si>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</si>
  <si>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</si>
  <si>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</si>
  <si>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</si>
  <si>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</si>
  <si>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</si>
  <si>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</si>
  <si>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</si>
  <si>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</si>
  <si>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</si>
  <si>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</si>
  <si>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</si>
  <si>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</si>
  <si>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</si>
  <si>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</si>
  <si>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</si>
  <si>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</si>
  <si>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</si>
  <si>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</si>
  <si>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</si>
  <si>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</si>
  <si>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</si>
  <si>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</si>
  <si>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</si>
  <si>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</si>
  <si>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</si>
  <si>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</si>
  <si>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</si>
  <si>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</si>
  <si>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</si>
  <si>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</si>
  <si>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</si>
  <si>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</si>
  <si>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0.82</t>
  </si>
  <si>
    <t>一般会計</t>
  </si>
  <si>
    <t>病院事業会計</t>
  </si>
  <si>
    <t>▲ 0.34</t>
  </si>
  <si>
    <t>▲ 0.01</t>
  </si>
  <si>
    <t>介護保険特別会計</t>
  </si>
  <si>
    <t>国民健康保険特別会計</t>
  </si>
  <si>
    <t>後期高齢者医療特別会計</t>
  </si>
  <si>
    <t>温泉事業特別会計</t>
  </si>
  <si>
    <t>簡易水道事業特別会計</t>
  </si>
  <si>
    <t>公共下水道事業特別会計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</si>
  <si>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</si>
  <si>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</si>
  <si>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</si>
  <si>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</si>
  <si>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</si>
  <si>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</si>
  <si>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</si>
  <si>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</si>
  <si>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</si>
  <si>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久吉ダム水道企業団水道事業会計</t>
    <rPh sb="0" eb="2">
      <t>ヒサヨシ</t>
    </rPh>
    <rPh sb="4" eb="6">
      <t>スイドウ</t>
    </rPh>
    <rPh sb="6" eb="8">
      <t>キギョウ</t>
    </rPh>
    <rPh sb="8" eb="9">
      <t>ダン</t>
    </rPh>
    <rPh sb="9" eb="11">
      <t>スイドウ</t>
    </rPh>
    <rPh sb="11" eb="13">
      <t>ジギョウ</t>
    </rPh>
    <rPh sb="13" eb="15">
      <t>カイケイ</t>
    </rPh>
    <phoneticPr fontId="24"/>
  </si>
  <si>
    <t>青森県市町村総合事務組合一般会計</t>
    <rPh sb="0" eb="3">
      <t>アオモリケン</t>
    </rPh>
    <rPh sb="3" eb="6">
      <t>シチョウソン</t>
    </rPh>
    <rPh sb="6" eb="8">
      <t>ソウゴウ</t>
    </rPh>
    <rPh sb="8" eb="10">
      <t>ジム</t>
    </rPh>
    <rPh sb="10" eb="12">
      <t>クミアイ</t>
    </rPh>
    <phoneticPr fontId="24"/>
  </si>
  <si>
    <t>青森県市町村職員退職手当組合一般会計</t>
    <rPh sb="0" eb="3">
      <t>アオモリケン</t>
    </rPh>
    <rPh sb="3" eb="6">
      <t>シチョウソン</t>
    </rPh>
    <rPh sb="6" eb="8">
      <t>ショクイン</t>
    </rPh>
    <rPh sb="8" eb="10">
      <t>タイショク</t>
    </rPh>
    <rPh sb="10" eb="12">
      <t>テアテ</t>
    </rPh>
    <rPh sb="12" eb="14">
      <t>クミアイ</t>
    </rPh>
    <phoneticPr fontId="24"/>
  </si>
  <si>
    <t>弘前地区環境整備事務組合一般会計</t>
    <rPh sb="0" eb="2">
      <t>ヒロサキ</t>
    </rPh>
    <rPh sb="2" eb="4">
      <t>チク</t>
    </rPh>
    <rPh sb="4" eb="6">
      <t>カンキョウ</t>
    </rPh>
    <rPh sb="6" eb="8">
      <t>セイビ</t>
    </rPh>
    <rPh sb="8" eb="10">
      <t>ジム</t>
    </rPh>
    <rPh sb="10" eb="12">
      <t>クミアイ</t>
    </rPh>
    <phoneticPr fontId="24"/>
  </si>
  <si>
    <t>弘前地区消防事務組合一般会計</t>
    <rPh sb="0" eb="2">
      <t>ヒロサキ</t>
    </rPh>
    <rPh sb="2" eb="4">
      <t>チク</t>
    </rPh>
    <rPh sb="4" eb="6">
      <t>ショウボウ</t>
    </rPh>
    <rPh sb="6" eb="8">
      <t>ジム</t>
    </rPh>
    <rPh sb="8" eb="10">
      <t>クミアイ</t>
    </rPh>
    <phoneticPr fontId="24"/>
  </si>
  <si>
    <t>青森県交通災害共済組合交通災害共済事業会計</t>
    <rPh sb="0" eb="3">
      <t>アオモリケン</t>
    </rPh>
    <rPh sb="3" eb="5">
      <t>コウツウ</t>
    </rPh>
    <rPh sb="5" eb="7">
      <t>サイガイ</t>
    </rPh>
    <rPh sb="7" eb="9">
      <t>キョウサイ</t>
    </rPh>
    <rPh sb="9" eb="11">
      <t>クミアイ</t>
    </rPh>
    <rPh sb="11" eb="13">
      <t>コウツウ</t>
    </rPh>
    <rPh sb="13" eb="15">
      <t>サイガイ</t>
    </rPh>
    <rPh sb="15" eb="17">
      <t>キョウサイ</t>
    </rPh>
    <rPh sb="17" eb="19">
      <t>ジギョウ</t>
    </rPh>
    <rPh sb="19" eb="21">
      <t>カイケイ</t>
    </rPh>
    <phoneticPr fontId="24"/>
  </si>
  <si>
    <t>津軽広域連合一般会計</t>
    <rPh sb="0" eb="2">
      <t>ツガル</t>
    </rPh>
    <rPh sb="2" eb="4">
      <t>コウイキ</t>
    </rPh>
    <rPh sb="4" eb="6">
      <t>レンゴウ</t>
    </rPh>
    <phoneticPr fontId="24"/>
  </si>
  <si>
    <t>青森県後期高齢者医療広域連合一般会計</t>
    <rPh sb="0" eb="1">
      <t>アオ</t>
    </rPh>
    <rPh sb="1" eb="2">
      <t>モリ</t>
    </rPh>
    <rPh sb="2" eb="3">
      <t>ケン</t>
    </rPh>
    <rPh sb="3" eb="5">
      <t>コウキ</t>
    </rPh>
    <rPh sb="5" eb="8">
      <t>コウレイシャ</t>
    </rPh>
    <rPh sb="8" eb="10">
      <t>イリョウ</t>
    </rPh>
    <rPh sb="10" eb="12">
      <t>コウイキ</t>
    </rPh>
    <rPh sb="12" eb="14">
      <t>レンゴウ</t>
    </rPh>
    <rPh sb="14" eb="16">
      <t>イッパン</t>
    </rPh>
    <rPh sb="16" eb="18">
      <t>カイケイ</t>
    </rPh>
    <phoneticPr fontId="24"/>
  </si>
  <si>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4"/>
  </si>
  <si>
    <t>○</t>
  </si>
  <si>
    <t>大鰐町土地開発公社</t>
  </si>
  <si>
    <t>公共施設等整備基金</t>
    <phoneticPr fontId="5"/>
  </si>
  <si>
    <t>過疎地域自立促進特別事業基金</t>
    <phoneticPr fontId="5"/>
  </si>
  <si>
    <t>ふるさとづくり基金</t>
    <phoneticPr fontId="2"/>
  </si>
  <si>
    <t>スポーツ振興基金</t>
    <phoneticPr fontId="5"/>
  </si>
  <si>
    <t>ふるさと基金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</si>
</sst>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71DB-4825-8D14-1D62A178F72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45068</c:v>
                </c:pt>
                <c:pt idx="1">
                  <c:v>81291</c:v>
                </c:pt>
                <c:pt idx="2">
                  <c:v>56012</c:v>
                </c:pt>
                <c:pt idx="3">
                  <c:v>102715</c:v>
                </c:pt>
                <c:pt idx="4">
                  <c:v>120560</c:v>
                </c:pt>
              </c:numCache>
            </c:numRef>
          </c:val>
          <c:smooth val="0"/>
          <c:extLst>
            <c:ext xmlns:c16="http://schemas.microsoft.com/office/drawing/2014/chart" uri="{C3380CC4-5D6E-409C-BE32-E72D297353CC}">
              <c16:uniqueId val="{00000001-71DB-4825-8D14-1D62A178F72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7.23</c:v>
                </c:pt>
                <c:pt idx="1">
                  <c:v>8.0399999999999991</c:v>
                </c:pt>
                <c:pt idx="2">
                  <c:v>6.94</c:v>
                </c:pt>
                <c:pt idx="3">
                  <c:v>8.7100000000000009</c:v>
                </c:pt>
                <c:pt idx="4">
                  <c:v>5.72</c:v>
                </c:pt>
              </c:numCache>
            </c:numRef>
          </c:val>
          <c:extLst>
            <c:ext xmlns:c16="http://schemas.microsoft.com/office/drawing/2014/chart" uri="{C3380CC4-5D6E-409C-BE32-E72D297353CC}">
              <c16:uniqueId val="{00000000-DCED-403F-A8A2-0AA401229F2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28.6</c:v>
                </c:pt>
                <c:pt idx="1">
                  <c:v>28.71</c:v>
                </c:pt>
                <c:pt idx="2">
                  <c:v>27.73</c:v>
                </c:pt>
                <c:pt idx="3">
                  <c:v>26.06</c:v>
                </c:pt>
                <c:pt idx="4">
                  <c:v>26.87</c:v>
                </c:pt>
              </c:numCache>
            </c:numRef>
          </c:val>
          <c:extLst>
            <c:ext xmlns:c16="http://schemas.microsoft.com/office/drawing/2014/chart" uri="{C3380CC4-5D6E-409C-BE32-E72D297353CC}">
              <c16:uniqueId val="{00000001-DCED-403F-A8A2-0AA401229F2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3.67</c:v>
                </c:pt>
                <c:pt idx="1">
                  <c:v>14.95</c:v>
                </c:pt>
                <c:pt idx="2">
                  <c:v>-0.82</c:v>
                </c:pt>
                <c:pt idx="3">
                  <c:v>2.19</c:v>
                </c:pt>
                <c:pt idx="4">
                  <c:v>18.75</c:v>
                </c:pt>
              </c:numCache>
            </c:numRef>
          </c:val>
          <c:smooth val="0"/>
          <c:extLst>
            <c:ext xmlns:c16="http://schemas.microsoft.com/office/drawing/2014/chart" uri="{C3380CC4-5D6E-409C-BE32-E72D297353CC}">
              <c16:uniqueId val="{00000002-DCED-403F-A8A2-0AA401229F2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A86-4F6A-9580-64D674180F2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A86-4F6A-9580-64D674180F20}"/>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0.02</c:v>
                </c:pt>
                <c:pt idx="4">
                  <c:v>#N/A</c:v>
                </c:pt>
                <c:pt idx="5">
                  <c:v>0</c:v>
                </c:pt>
                <c:pt idx="6">
                  <c:v>#N/A</c:v>
                </c:pt>
                <c:pt idx="7">
                  <c:v>0.02</c:v>
                </c:pt>
                <c:pt idx="8">
                  <c:v>#N/A</c:v>
                </c:pt>
                <c:pt idx="9">
                  <c:v>0.02</c:v>
                </c:pt>
              </c:numCache>
            </c:numRef>
          </c:val>
          <c:extLst>
            <c:ext xmlns:c16="http://schemas.microsoft.com/office/drawing/2014/chart" uri="{C3380CC4-5D6E-409C-BE32-E72D297353CC}">
              <c16:uniqueId val="{00000002-0A86-4F6A-9580-64D674180F20}"/>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3-0A86-4F6A-9580-64D674180F20}"/>
            </c:ext>
          </c:extLst>
        </c:ser>
        <c:ser>
          <c:idx val="4"/>
          <c:order val="4"/>
          <c:tx>
            <c:strRef>
              <c:f>データシート!$A$31</c:f>
              <c:strCache>
                <c:ptCount val="1"/>
                <c:pt idx="0">
                  <c:v>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7.0000000000000007E-2</c:v>
                </c:pt>
                <c:pt idx="2">
                  <c:v>#N/A</c:v>
                </c:pt>
                <c:pt idx="3">
                  <c:v>0.03</c:v>
                </c:pt>
                <c:pt idx="4">
                  <c:v>#N/A</c:v>
                </c:pt>
                <c:pt idx="5">
                  <c:v>0.02</c:v>
                </c:pt>
                <c:pt idx="6">
                  <c:v>#N/A</c:v>
                </c:pt>
                <c:pt idx="7">
                  <c:v>0.02</c:v>
                </c:pt>
                <c:pt idx="8">
                  <c:v>#N/A</c:v>
                </c:pt>
                <c:pt idx="9">
                  <c:v>0.04</c:v>
                </c:pt>
              </c:numCache>
            </c:numRef>
          </c:val>
          <c:extLst>
            <c:ext xmlns:c16="http://schemas.microsoft.com/office/drawing/2014/chart" uri="{C3380CC4-5D6E-409C-BE32-E72D297353CC}">
              <c16:uniqueId val="{00000004-0A86-4F6A-9580-64D674180F2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0.05</c:v>
                </c:pt>
                <c:pt idx="2">
                  <c:v>#N/A</c:v>
                </c:pt>
                <c:pt idx="3">
                  <c:v>0.02</c:v>
                </c:pt>
                <c:pt idx="4">
                  <c:v>#N/A</c:v>
                </c:pt>
                <c:pt idx="5">
                  <c:v>0.05</c:v>
                </c:pt>
                <c:pt idx="6">
                  <c:v>#N/A</c:v>
                </c:pt>
                <c:pt idx="7">
                  <c:v>0.08</c:v>
                </c:pt>
                <c:pt idx="8">
                  <c:v>#N/A</c:v>
                </c:pt>
                <c:pt idx="9">
                  <c:v>0.09</c:v>
                </c:pt>
              </c:numCache>
            </c:numRef>
          </c:val>
          <c:extLst>
            <c:ext xmlns:c16="http://schemas.microsoft.com/office/drawing/2014/chart" uri="{C3380CC4-5D6E-409C-BE32-E72D297353CC}">
              <c16:uniqueId val="{00000005-0A86-4F6A-9580-64D674180F2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2.72</c:v>
                </c:pt>
                <c:pt idx="2">
                  <c:v>#N/A</c:v>
                </c:pt>
                <c:pt idx="3">
                  <c:v>0.69</c:v>
                </c:pt>
                <c:pt idx="4">
                  <c:v>#N/A</c:v>
                </c:pt>
                <c:pt idx="5">
                  <c:v>0.12</c:v>
                </c:pt>
                <c:pt idx="6">
                  <c:v>#N/A</c:v>
                </c:pt>
                <c:pt idx="7">
                  <c:v>1.28</c:v>
                </c:pt>
                <c:pt idx="8">
                  <c:v>#N/A</c:v>
                </c:pt>
                <c:pt idx="9">
                  <c:v>1.04</c:v>
                </c:pt>
              </c:numCache>
            </c:numRef>
          </c:val>
          <c:extLst>
            <c:ext xmlns:c16="http://schemas.microsoft.com/office/drawing/2014/chart" uri="{C3380CC4-5D6E-409C-BE32-E72D297353CC}">
              <c16:uniqueId val="{00000006-0A86-4F6A-9580-64D674180F2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0.32</c:v>
                </c:pt>
                <c:pt idx="2">
                  <c:v>#N/A</c:v>
                </c:pt>
                <c:pt idx="3">
                  <c:v>0.98</c:v>
                </c:pt>
                <c:pt idx="4">
                  <c:v>#N/A</c:v>
                </c:pt>
                <c:pt idx="5">
                  <c:v>0.18</c:v>
                </c:pt>
                <c:pt idx="6">
                  <c:v>#N/A</c:v>
                </c:pt>
                <c:pt idx="7">
                  <c:v>0.71</c:v>
                </c:pt>
                <c:pt idx="8">
                  <c:v>#N/A</c:v>
                </c:pt>
                <c:pt idx="9">
                  <c:v>1.43</c:v>
                </c:pt>
              </c:numCache>
            </c:numRef>
          </c:val>
          <c:extLst>
            <c:ext xmlns:c16="http://schemas.microsoft.com/office/drawing/2014/chart" uri="{C3380CC4-5D6E-409C-BE32-E72D297353CC}">
              <c16:uniqueId val="{00000007-0A86-4F6A-9580-64D674180F20}"/>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0.34</c:v>
                </c:pt>
                <c:pt idx="1">
                  <c:v>#N/A</c:v>
                </c:pt>
                <c:pt idx="2">
                  <c:v>0.01</c:v>
                </c:pt>
                <c:pt idx="3">
                  <c:v>#N/A</c:v>
                </c:pt>
                <c:pt idx="4">
                  <c:v>#N/A</c:v>
                </c:pt>
                <c:pt idx="5">
                  <c:v>0.1</c:v>
                </c:pt>
                <c:pt idx="6">
                  <c:v>#N/A</c:v>
                </c:pt>
                <c:pt idx="7">
                  <c:v>1.28</c:v>
                </c:pt>
                <c:pt idx="8">
                  <c:v>#N/A</c:v>
                </c:pt>
                <c:pt idx="9">
                  <c:v>1.67</c:v>
                </c:pt>
              </c:numCache>
            </c:numRef>
          </c:val>
          <c:extLst>
            <c:ext xmlns:c16="http://schemas.microsoft.com/office/drawing/2014/chart" uri="{C3380CC4-5D6E-409C-BE32-E72D297353CC}">
              <c16:uniqueId val="{00000008-0A86-4F6A-9580-64D674180F2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7.22</c:v>
                </c:pt>
                <c:pt idx="2">
                  <c:v>#N/A</c:v>
                </c:pt>
                <c:pt idx="3">
                  <c:v>8.0299999999999994</c:v>
                </c:pt>
                <c:pt idx="4">
                  <c:v>#N/A</c:v>
                </c:pt>
                <c:pt idx="5">
                  <c:v>6.93</c:v>
                </c:pt>
                <c:pt idx="6">
                  <c:v>#N/A</c:v>
                </c:pt>
                <c:pt idx="7">
                  <c:v>8.6999999999999993</c:v>
                </c:pt>
                <c:pt idx="8">
                  <c:v>#N/A</c:v>
                </c:pt>
                <c:pt idx="9">
                  <c:v>5.71</c:v>
                </c:pt>
              </c:numCache>
            </c:numRef>
          </c:val>
          <c:extLst>
            <c:ext xmlns:c16="http://schemas.microsoft.com/office/drawing/2014/chart" uri="{C3380CC4-5D6E-409C-BE32-E72D297353CC}">
              <c16:uniqueId val="{00000009-0A86-4F6A-9580-64D674180F2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437</c:v>
                </c:pt>
                <c:pt idx="5">
                  <c:v>442</c:v>
                </c:pt>
                <c:pt idx="8">
                  <c:v>431</c:v>
                </c:pt>
                <c:pt idx="11">
                  <c:v>416</c:v>
                </c:pt>
                <c:pt idx="14">
                  <c:v>426</c:v>
                </c:pt>
              </c:numCache>
            </c:numRef>
          </c:val>
          <c:extLst>
            <c:ext xmlns:c16="http://schemas.microsoft.com/office/drawing/2014/chart" uri="{C3380CC4-5D6E-409C-BE32-E72D297353CC}">
              <c16:uniqueId val="{00000000-C181-411B-B321-3C1270CDD2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181-411B-B321-3C1270CDD2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181-411B-B321-3C1270CDD2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116</c:v>
                </c:pt>
                <c:pt idx="3">
                  <c:v>104</c:v>
                </c:pt>
                <c:pt idx="6">
                  <c:v>98</c:v>
                </c:pt>
                <c:pt idx="9">
                  <c:v>91</c:v>
                </c:pt>
                <c:pt idx="12">
                  <c:v>75</c:v>
                </c:pt>
              </c:numCache>
            </c:numRef>
          </c:val>
          <c:extLst>
            <c:ext xmlns:c16="http://schemas.microsoft.com/office/drawing/2014/chart" uri="{C3380CC4-5D6E-409C-BE32-E72D297353CC}">
              <c16:uniqueId val="{00000003-C181-411B-B321-3C1270CDD2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202</c:v>
                </c:pt>
                <c:pt idx="3">
                  <c:v>198</c:v>
                </c:pt>
                <c:pt idx="6">
                  <c:v>196</c:v>
                </c:pt>
                <c:pt idx="9">
                  <c:v>180</c:v>
                </c:pt>
                <c:pt idx="12">
                  <c:v>187</c:v>
                </c:pt>
              </c:numCache>
            </c:numRef>
          </c:val>
          <c:extLst>
            <c:ext xmlns:c16="http://schemas.microsoft.com/office/drawing/2014/chart" uri="{C3380CC4-5D6E-409C-BE32-E72D297353CC}">
              <c16:uniqueId val="{00000004-C181-411B-B321-3C1270CDD2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181-411B-B321-3C1270CDD2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181-411B-B321-3C1270CDD2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636</c:v>
                </c:pt>
                <c:pt idx="3">
                  <c:v>613</c:v>
                </c:pt>
                <c:pt idx="6">
                  <c:v>583</c:v>
                </c:pt>
                <c:pt idx="9">
                  <c:v>573</c:v>
                </c:pt>
                <c:pt idx="12">
                  <c:v>614</c:v>
                </c:pt>
              </c:numCache>
            </c:numRef>
          </c:val>
          <c:extLst>
            <c:ext xmlns:c16="http://schemas.microsoft.com/office/drawing/2014/chart" uri="{C3380CC4-5D6E-409C-BE32-E72D297353CC}">
              <c16:uniqueId val="{00000007-C181-411B-B321-3C1270CDD23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517</c:v>
                </c:pt>
                <c:pt idx="2">
                  <c:v>#N/A</c:v>
                </c:pt>
                <c:pt idx="3">
                  <c:v>#N/A</c:v>
                </c:pt>
                <c:pt idx="4">
                  <c:v>473</c:v>
                </c:pt>
                <c:pt idx="5">
                  <c:v>#N/A</c:v>
                </c:pt>
                <c:pt idx="6">
                  <c:v>#N/A</c:v>
                </c:pt>
                <c:pt idx="7">
                  <c:v>446</c:v>
                </c:pt>
                <c:pt idx="8">
                  <c:v>#N/A</c:v>
                </c:pt>
                <c:pt idx="9">
                  <c:v>#N/A</c:v>
                </c:pt>
                <c:pt idx="10">
                  <c:v>428</c:v>
                </c:pt>
                <c:pt idx="11">
                  <c:v>#N/A</c:v>
                </c:pt>
                <c:pt idx="12">
                  <c:v>#N/A</c:v>
                </c:pt>
                <c:pt idx="13">
                  <c:v>450</c:v>
                </c:pt>
                <c:pt idx="14">
                  <c:v>#N/A</c:v>
                </c:pt>
              </c:numCache>
            </c:numRef>
          </c:val>
          <c:smooth val="0"/>
          <c:extLst>
            <c:ext xmlns:c16="http://schemas.microsoft.com/office/drawing/2014/chart" uri="{C3380CC4-5D6E-409C-BE32-E72D297353CC}">
              <c16:uniqueId val="{00000008-C181-411B-B321-3C1270CDD23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5166</c:v>
                </c:pt>
                <c:pt idx="5">
                  <c:v>5232</c:v>
                </c:pt>
                <c:pt idx="8">
                  <c:v>5140</c:v>
                </c:pt>
                <c:pt idx="11">
                  <c:v>4895</c:v>
                </c:pt>
                <c:pt idx="14">
                  <c:v>5603</c:v>
                </c:pt>
              </c:numCache>
            </c:numRef>
          </c:val>
          <c:extLst>
            <c:ext xmlns:c16="http://schemas.microsoft.com/office/drawing/2014/chart" uri="{C3380CC4-5D6E-409C-BE32-E72D297353CC}">
              <c16:uniqueId val="{00000000-1809-4B2C-A6CE-129B3497190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197</c:v>
                </c:pt>
                <c:pt idx="5">
                  <c:v>189</c:v>
                </c:pt>
                <c:pt idx="8">
                  <c:v>179</c:v>
                </c:pt>
                <c:pt idx="11">
                  <c:v>66</c:v>
                </c:pt>
                <c:pt idx="14">
                  <c:v>55</c:v>
                </c:pt>
              </c:numCache>
            </c:numRef>
          </c:val>
          <c:extLst>
            <c:ext xmlns:c16="http://schemas.microsoft.com/office/drawing/2014/chart" uri="{C3380CC4-5D6E-409C-BE32-E72D297353CC}">
              <c16:uniqueId val="{00000001-1809-4B2C-A6CE-129B3497190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1952</c:v>
                </c:pt>
                <c:pt idx="5">
                  <c:v>1818</c:v>
                </c:pt>
                <c:pt idx="8">
                  <c:v>2093</c:v>
                </c:pt>
                <c:pt idx="11">
                  <c:v>2685</c:v>
                </c:pt>
                <c:pt idx="14">
                  <c:v>2333</c:v>
                </c:pt>
              </c:numCache>
            </c:numRef>
          </c:val>
          <c:extLst>
            <c:ext xmlns:c16="http://schemas.microsoft.com/office/drawing/2014/chart" uri="{C3380CC4-5D6E-409C-BE32-E72D297353CC}">
              <c16:uniqueId val="{00000002-1809-4B2C-A6CE-129B3497190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09-4B2C-A6CE-129B3497190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09-4B2C-A6CE-129B3497190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22</c:v>
                </c:pt>
                <c:pt idx="3">
                  <c:v>2</c:v>
                </c:pt>
                <c:pt idx="6">
                  <c:v>0</c:v>
                </c:pt>
                <c:pt idx="9">
                  <c:v>0</c:v>
                </c:pt>
                <c:pt idx="12">
                  <c:v>0</c:v>
                </c:pt>
              </c:numCache>
            </c:numRef>
          </c:val>
          <c:extLst>
            <c:ext xmlns:c16="http://schemas.microsoft.com/office/drawing/2014/chart" uri="{C3380CC4-5D6E-409C-BE32-E72D297353CC}">
              <c16:uniqueId val="{00000005-1809-4B2C-A6CE-129B3497190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517</c:v>
                </c:pt>
                <c:pt idx="3">
                  <c:v>448</c:v>
                </c:pt>
                <c:pt idx="6">
                  <c:v>401</c:v>
                </c:pt>
                <c:pt idx="9">
                  <c:v>379</c:v>
                </c:pt>
                <c:pt idx="12">
                  <c:v>362</c:v>
                </c:pt>
              </c:numCache>
            </c:numRef>
          </c:val>
          <c:extLst>
            <c:ext xmlns:c16="http://schemas.microsoft.com/office/drawing/2014/chart" uri="{C3380CC4-5D6E-409C-BE32-E72D297353CC}">
              <c16:uniqueId val="{00000006-1809-4B2C-A6CE-129B3497190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941</c:v>
                </c:pt>
                <c:pt idx="3">
                  <c:v>845</c:v>
                </c:pt>
                <c:pt idx="6">
                  <c:v>786</c:v>
                </c:pt>
                <c:pt idx="9">
                  <c:v>723</c:v>
                </c:pt>
                <c:pt idx="12">
                  <c:v>650</c:v>
                </c:pt>
              </c:numCache>
            </c:numRef>
          </c:val>
          <c:extLst>
            <c:ext xmlns:c16="http://schemas.microsoft.com/office/drawing/2014/chart" uri="{C3380CC4-5D6E-409C-BE32-E72D297353CC}">
              <c16:uniqueId val="{00000007-1809-4B2C-A6CE-129B3497190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2646</c:v>
                </c:pt>
                <c:pt idx="3">
                  <c:v>2552</c:v>
                </c:pt>
                <c:pt idx="6">
                  <c:v>2449</c:v>
                </c:pt>
                <c:pt idx="9">
                  <c:v>2332</c:v>
                </c:pt>
                <c:pt idx="12">
                  <c:v>2224</c:v>
                </c:pt>
              </c:numCache>
            </c:numRef>
          </c:val>
          <c:extLst>
            <c:ext xmlns:c16="http://schemas.microsoft.com/office/drawing/2014/chart" uri="{C3380CC4-5D6E-409C-BE32-E72D297353CC}">
              <c16:uniqueId val="{00000008-1809-4B2C-A6CE-129B3497190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809-4B2C-A6CE-129B3497190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8160</c:v>
                </c:pt>
                <c:pt idx="3">
                  <c:v>7765</c:v>
                </c:pt>
                <c:pt idx="6">
                  <c:v>7596</c:v>
                </c:pt>
                <c:pt idx="9">
                  <c:v>7850</c:v>
                </c:pt>
                <c:pt idx="12">
                  <c:v>7306</c:v>
                </c:pt>
              </c:numCache>
            </c:numRef>
          </c:val>
          <c:extLst>
            <c:ext xmlns:c16="http://schemas.microsoft.com/office/drawing/2014/chart" uri="{C3380CC4-5D6E-409C-BE32-E72D297353CC}">
              <c16:uniqueId val="{0000000A-1809-4B2C-A6CE-129B3497190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4972</c:v>
                </c:pt>
                <c:pt idx="2">
                  <c:v>#N/A</c:v>
                </c:pt>
                <c:pt idx="3">
                  <c:v>#N/A</c:v>
                </c:pt>
                <c:pt idx="4">
                  <c:v>4372</c:v>
                </c:pt>
                <c:pt idx="5">
                  <c:v>#N/A</c:v>
                </c:pt>
                <c:pt idx="6">
                  <c:v>#N/A</c:v>
                </c:pt>
                <c:pt idx="7">
                  <c:v>3820</c:v>
                </c:pt>
                <c:pt idx="8">
                  <c:v>#N/A</c:v>
                </c:pt>
                <c:pt idx="9">
                  <c:v>#N/A</c:v>
                </c:pt>
                <c:pt idx="10">
                  <c:v>3639</c:v>
                </c:pt>
                <c:pt idx="11">
                  <c:v>#N/A</c:v>
                </c:pt>
                <c:pt idx="12">
                  <c:v>#N/A</c:v>
                </c:pt>
                <c:pt idx="13">
                  <c:v>2552</c:v>
                </c:pt>
                <c:pt idx="14">
                  <c:v>#N/A</c:v>
                </c:pt>
              </c:numCache>
            </c:numRef>
          </c:val>
          <c:smooth val="0"/>
          <c:extLst>
            <c:ext xmlns:c16="http://schemas.microsoft.com/office/drawing/2014/chart" uri="{C3380CC4-5D6E-409C-BE32-E72D297353CC}">
              <c16:uniqueId val="{0000000B-1809-4B2C-A6CE-129B3497190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1013</c:v>
                </c:pt>
                <c:pt idx="1">
                  <c:v>1013</c:v>
                </c:pt>
                <c:pt idx="2">
                  <c:v>1013</c:v>
                </c:pt>
              </c:numCache>
            </c:numRef>
          </c:val>
          <c:extLst>
            <c:ext xmlns:c16="http://schemas.microsoft.com/office/drawing/2014/chart" uri="{C3380CC4-5D6E-409C-BE32-E72D297353CC}">
              <c16:uniqueId val="{00000000-E304-4B91-B751-F6ED929E7FC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274</c:v>
                </c:pt>
                <c:pt idx="1">
                  <c:v>512</c:v>
                </c:pt>
                <c:pt idx="2">
                  <c:v>6</c:v>
                </c:pt>
              </c:numCache>
            </c:numRef>
          </c:val>
          <c:extLst>
            <c:ext xmlns:c16="http://schemas.microsoft.com/office/drawing/2014/chart" uri="{C3380CC4-5D6E-409C-BE32-E72D297353CC}">
              <c16:uniqueId val="{00000001-E304-4B91-B751-F6ED929E7FC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588</c:v>
                </c:pt>
                <c:pt idx="1">
                  <c:v>935</c:v>
                </c:pt>
                <c:pt idx="2">
                  <c:v>1027</c:v>
                </c:pt>
              </c:numCache>
            </c:numRef>
          </c:val>
          <c:extLst>
            <c:ext xmlns:c16="http://schemas.microsoft.com/office/drawing/2014/chart" uri="{C3380CC4-5D6E-409C-BE32-E72D297353CC}">
              <c16:uniqueId val="{00000002-E304-4B91-B751-F6ED929E7FC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年度、㈶大鰐町開発公社、大鰐地域総合開発㈱の両法人の債務に係る損失補償を履行（</a:t>
          </a:r>
          <a:r>
            <a:rPr kumimoji="1" lang="en-US" altLang="ja-JP" sz="1400">
              <a:latin typeface="ＭＳ ゴシック" pitchFamily="49" charset="-128"/>
              <a:ea typeface="ＭＳ ゴシック" pitchFamily="49" charset="-128"/>
            </a:rPr>
            <a:t>7,015</a:t>
          </a:r>
          <a:r>
            <a:rPr kumimoji="1" lang="ja-JP" altLang="en-US" sz="1400">
              <a:latin typeface="ＭＳ ゴシック" pitchFamily="49" charset="-128"/>
              <a:ea typeface="ＭＳ ゴシック" pitchFamily="49" charset="-128"/>
            </a:rPr>
            <a:t>百万円）したことにより、実質公債費比率は大きく上昇した。</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1,200</a:t>
          </a:r>
          <a:r>
            <a:rPr kumimoji="1" lang="ja-JP" altLang="en-US" sz="1400">
              <a:latin typeface="ＭＳ ゴシック" pitchFamily="49" charset="-128"/>
              <a:ea typeface="ＭＳ ゴシック" pitchFamily="49" charset="-128"/>
            </a:rPr>
            <a:t>百万円）及び令和元年度（</a:t>
          </a:r>
          <a:r>
            <a:rPr kumimoji="1" lang="en-US" altLang="ja-JP" sz="1400">
              <a:latin typeface="ＭＳ ゴシック" pitchFamily="49" charset="-128"/>
              <a:ea typeface="ＭＳ ゴシック" pitchFamily="49" charset="-128"/>
            </a:rPr>
            <a:t>500</a:t>
          </a:r>
          <a:r>
            <a:rPr kumimoji="1" lang="ja-JP" altLang="en-US" sz="1400">
              <a:latin typeface="ＭＳ ゴシック" pitchFamily="49" charset="-128"/>
              <a:ea typeface="ＭＳ ゴシック" pitchFamily="49" charset="-128"/>
            </a:rPr>
            <a:t>百万円）に実施した第三セクター等改革推進債の一部繰上償還の効果等により、令和４年度決算では</a:t>
          </a:r>
          <a:r>
            <a:rPr kumimoji="1" lang="en-US" altLang="ja-JP" sz="1400">
              <a:latin typeface="ＭＳ ゴシック" pitchFamily="49" charset="-128"/>
              <a:ea typeface="ＭＳ ゴシック" pitchFamily="49" charset="-128"/>
            </a:rPr>
            <a:t>13.1</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また、令和４年度末にも三セク債の一部繰上償還（</a:t>
          </a:r>
          <a:r>
            <a:rPr kumimoji="1" lang="en-US" altLang="ja-JP" sz="1400">
              <a:latin typeface="ＭＳ ゴシック" pitchFamily="49" charset="-128"/>
              <a:ea typeface="ＭＳ ゴシック" pitchFamily="49" charset="-128"/>
            </a:rPr>
            <a:t>830</a:t>
          </a:r>
          <a:r>
            <a:rPr kumimoji="1" lang="ja-JP" altLang="en-US" sz="1400">
              <a:latin typeface="ＭＳ ゴシック" pitchFamily="49" charset="-128"/>
              <a:ea typeface="ＭＳ ゴシック" pitchFamily="49" charset="-128"/>
            </a:rPr>
            <a:t>百万円）を行い、今後も繰上償還等の実施により実質公債費比率の低下を図る。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年度、㈶大鰐町開発公社、大鰐地域総合開発㈱の両法人の債務に対する損失補償に充てるため、第三セクター等改革推進債を発行（</a:t>
          </a:r>
          <a:r>
            <a:rPr kumimoji="1" lang="en-US" altLang="ja-JP" sz="1400">
              <a:latin typeface="ＭＳ ゴシック" pitchFamily="49" charset="-128"/>
              <a:ea typeface="ＭＳ ゴシック" pitchFamily="49" charset="-128"/>
            </a:rPr>
            <a:t>6,617</a:t>
          </a:r>
          <a:r>
            <a:rPr kumimoji="1" lang="ja-JP" altLang="en-US" sz="1400">
              <a:latin typeface="ＭＳ ゴシック" pitchFamily="49" charset="-128"/>
              <a:ea typeface="ＭＳ ゴシック" pitchFamily="49" charset="-128"/>
            </a:rPr>
            <a:t>百万円）したことにより、地方債残高が大きく増加した（設立法人等の負債額等負担見込額は大きく減少）。</a:t>
          </a:r>
        </a:p>
        <a:p>
          <a:r>
            <a:rPr kumimoji="1" lang="ja-JP" altLang="en-US" sz="1400">
              <a:latin typeface="ＭＳ ゴシック" pitchFamily="49" charset="-128"/>
              <a:ea typeface="ＭＳ ゴシック" pitchFamily="49" charset="-128"/>
            </a:rPr>
            <a:t>　第三セクター等改革推進債を、平成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年に</a:t>
          </a:r>
          <a:r>
            <a:rPr kumimoji="1" lang="en-US" altLang="ja-JP" sz="1400">
              <a:latin typeface="ＭＳ ゴシック" pitchFamily="49" charset="-128"/>
              <a:ea typeface="ＭＳ ゴシック" pitchFamily="49" charset="-128"/>
            </a:rPr>
            <a:t>1,200</a:t>
          </a:r>
          <a:r>
            <a:rPr kumimoji="1" lang="ja-JP" altLang="en-US" sz="1400">
              <a:latin typeface="ＭＳ ゴシック" pitchFamily="49" charset="-128"/>
              <a:ea typeface="ＭＳ ゴシック" pitchFamily="49" charset="-128"/>
            </a:rPr>
            <a:t>百万円、令和元年度に</a:t>
          </a:r>
          <a:r>
            <a:rPr kumimoji="1" lang="en-US" altLang="ja-JP" sz="1400">
              <a:latin typeface="ＭＳ ゴシック" pitchFamily="49" charset="-128"/>
              <a:ea typeface="ＭＳ ゴシック" pitchFamily="49" charset="-128"/>
            </a:rPr>
            <a:t>500</a:t>
          </a:r>
          <a:r>
            <a:rPr kumimoji="1" lang="ja-JP" altLang="en-US" sz="1400">
              <a:latin typeface="ＭＳ ゴシック" pitchFamily="49" charset="-128"/>
              <a:ea typeface="ＭＳ ゴシック" pitchFamily="49" charset="-128"/>
            </a:rPr>
            <a:t>百万円、そして令和４年度に</a:t>
          </a:r>
          <a:r>
            <a:rPr kumimoji="1" lang="en-US" altLang="ja-JP" sz="1400">
              <a:latin typeface="ＭＳ ゴシック" pitchFamily="49" charset="-128"/>
              <a:ea typeface="ＭＳ ゴシック" pitchFamily="49" charset="-128"/>
            </a:rPr>
            <a:t>830</a:t>
          </a:r>
          <a:r>
            <a:rPr kumimoji="1" lang="ja-JP" altLang="en-US" sz="1400">
              <a:latin typeface="ＭＳ ゴシック" pitchFamily="49" charset="-128"/>
              <a:ea typeface="ＭＳ ゴシック" pitchFamily="49" charset="-128"/>
            </a:rPr>
            <a:t>百万円の一部繰上償還を実施した。</a:t>
          </a:r>
        </a:p>
        <a:p>
          <a:r>
            <a:rPr kumimoji="1" lang="ja-JP" altLang="en-US" sz="1400">
              <a:latin typeface="ＭＳ ゴシック" pitchFamily="49" charset="-128"/>
              <a:ea typeface="ＭＳ ゴシック" pitchFamily="49" charset="-128"/>
            </a:rPr>
            <a:t>　地方交付税の動向を注視しつつ、引き続き歳入確保・歳出削減を図り、基金の積増し、繰上償還等の実施により、将来負担比率を引き下げる。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青森県大鰐町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過疎地域自立促進特別事業基金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百万円及び森林環境譲与税基金を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百万円等を積み立てたが、年度末に減債基金を活用し、三セク債の一部繰上償還（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百万円）を行ったことから、基金全体では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減、人口減少による税収減、災害や大雪等臨時で発生した財政需要等への対応として、財政調整基金を維持していくとともに、基金の使途明確化を図るために、個々の特定目的基金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公共施設等整備基金：公共施設等の整備及び維持補修に要する経費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過疎地域自立促進特別事業基金：老朽化等により活用が困難な遊休施設の解体撤去に要する経費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ふるさとづくり基金：住民参加型の地方自治を実現し、地域間交流を図り、個性豊かな活力あるまちづくり</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公共施設等整備基金：公共施設等の修繕・改修工事費等の財源として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過疎地域自立促進特別事業基金：老朽化等により活用が困難な遊休施設の解体撤去に充てるため、過疎債ソフト分を活用して令和２年度より基金積立てを開始。令和２年度は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百万円を、令和３年度は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百万円を、令和４年度は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ふるさとづくり基金：子ども医療給付費等の財源として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百万円を充当した。一方で、ふるさと納税を原資として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公共施設等整備基金：老朽化している公共施設等の長寿命化対策として、改修費等に充当を予定。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過疎地域自立促進特別事業基金：老朽化等により活用が困難な遊休施設の解体撤去に要する経費として、毎年度過疎債ソフト分を上限に、一定額を積立て予定。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ふるさとづくり基金：ふるさと納税を財源に、目的達成のため各種施策の展開に充当を予定。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緊急の財政需要等への対応として、現状を維持。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地方交付税の減、人口減少による税収減、災害や大雪等臨時で発生した財政需要等への対応として、健全な財政運営を図るとともに基金残高を維持することとしている。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令和元年度に第三セクター等改革推進債の一部繰上償還（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百万円を取崩したため、令和元年度末では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百万円となっていたが、令和２年度決算剰余金により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百万円を、令和３年度決算剰余金により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百万円を、令和４年度決算剰余金により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百万円を積立てたが、令和４年度末に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百万円の一部繰上償還を行ったことから、令和４年度末では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公債費負担の抑制を目的とした繰上償還を実施するため、今後も決算剰余金での積立てを予定。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8,688
8,685
163.43
7,468,413
7,164,382
215,602
3,771,661
7,306,093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76.2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人口の減少とともに、全国平均を上回る高齢化率（令和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a:t>
          </a:r>
          <a:r>
            <a:rPr kumimoji="1" lang="en-US" altLang="ja-JP" sz="1300">
              <a:latin typeface="ＭＳ Ｐゴシック" panose="020B0600070205080204" pitchFamily="50" charset="-128"/>
              <a:ea typeface="ＭＳ Ｐゴシック" panose="020B0600070205080204" pitchFamily="50" charset="-128"/>
            </a:rPr>
            <a:t>44.7%</a:t>
          </a:r>
          <a:r>
            <a:rPr kumimoji="1" lang="ja-JP" altLang="en-US" sz="1300">
              <a:latin typeface="ＭＳ Ｐゴシック" panose="020B0600070205080204" pitchFamily="50" charset="-128"/>
              <a:ea typeface="ＭＳ Ｐゴシック" panose="020B0600070205080204" pitchFamily="50" charset="-128"/>
            </a:rPr>
            <a:t>）及び低い生産年齢人口率（同</a:t>
          </a:r>
          <a:r>
            <a:rPr kumimoji="1" lang="en-US" altLang="ja-JP" sz="1300">
              <a:latin typeface="ＭＳ Ｐゴシック" panose="020B0600070205080204" pitchFamily="50" charset="-128"/>
              <a:ea typeface="ＭＳ Ｐゴシック" panose="020B0600070205080204" pitchFamily="50" charset="-128"/>
            </a:rPr>
            <a:t>48.4%</a:t>
          </a:r>
          <a:r>
            <a:rPr kumimoji="1" lang="ja-JP" altLang="en-US" sz="1300">
              <a:latin typeface="ＭＳ Ｐゴシック" panose="020B0600070205080204" pitchFamily="50" charset="-128"/>
              <a:ea typeface="ＭＳ Ｐゴシック" panose="020B0600070205080204" pitchFamily="50" charset="-128"/>
            </a:rPr>
            <a:t>）に加え、産業構造が脆弱であることから、財政基盤が弱く、類似団体平均、全国平均及び県平均を下回っている。</a:t>
          </a:r>
        </a:p>
        <a:p>
          <a:r>
            <a:rPr kumimoji="1" lang="ja-JP" altLang="en-US" sz="1300">
              <a:latin typeface="ＭＳ Ｐゴシック" panose="020B0600070205080204" pitchFamily="50" charset="-128"/>
              <a:ea typeface="ＭＳ Ｐゴシック" panose="020B0600070205080204" pitchFamily="50" charset="-128"/>
            </a:rPr>
            <a:t>　投資的経費の抑制や、定員管理・給与の適正化による人件費の抑制等、歳出の徹底的な削減を継続するとともに、税の徴収強化等による歳入確保に努め、財政基盤の強化に努める。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122061</xdr:rowOff>
    </xdr:from>
    <xdr:to>
      <xdr:col>23</xdr:col>
      <xdr:colOff>133350</xdr:colOff>
      <xdr:row>43</xdr:row>
      <xdr:rowOff>122061</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944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108655</xdr:rowOff>
    </xdr:from>
    <xdr:to>
      <xdr:col>19</xdr:col>
      <xdr:colOff>133350</xdr:colOff>
      <xdr:row>43</xdr:row>
      <xdr:rowOff>122061</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108655</xdr:rowOff>
    </xdr:from>
    <xdr:to>
      <xdr:col>15</xdr:col>
      <xdr:colOff>82550</xdr:colOff>
      <xdr:row>43</xdr:row>
      <xdr:rowOff>122061</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122061</xdr:rowOff>
    </xdr:from>
    <xdr:to>
      <xdr:col>11</xdr:col>
      <xdr:colOff>31750</xdr:colOff>
      <xdr:row>43</xdr:row>
      <xdr:rowOff>122061</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9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71261</xdr:rowOff>
    </xdr:from>
    <xdr:to>
      <xdr:col>23</xdr:col>
      <xdr:colOff>184150</xdr:colOff>
      <xdr:row>44</xdr:row>
      <xdr:rowOff>1411</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138588</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71261</xdr:rowOff>
    </xdr:from>
    <xdr:to>
      <xdr:col>19</xdr:col>
      <xdr:colOff>184150</xdr:colOff>
      <xdr:row>44</xdr:row>
      <xdr:rowOff>1411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157638</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57855</xdr:rowOff>
    </xdr:from>
    <xdr:to>
      <xdr:col>15</xdr:col>
      <xdr:colOff>133350</xdr:colOff>
      <xdr:row>43</xdr:row>
      <xdr:rowOff>159455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71261</xdr:rowOff>
    </xdr:from>
    <xdr:to>
      <xdr:col>11</xdr:col>
      <xdr:colOff>82550</xdr:colOff>
      <xdr:row>44</xdr:row>
      <xdr:rowOff>1411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157638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71261</xdr:rowOff>
    </xdr:from>
    <xdr:to>
      <xdr:col>7</xdr:col>
      <xdr:colOff>31750</xdr:colOff>
      <xdr:row>44</xdr:row>
      <xdr:rowOff>1411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157638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第三セクター等改革推進債に係る公債費の増加により、平成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年度より類似団体平均を上回っている。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令和３年度決算は、病院事業会計補助金の減等により経常経費は減となり、普通交付税等の増により比率は改善した。令和４年度では、物価高騰に伴い光熱費をはじめとした物件費等の増により、比率は上がった。</a:t>
          </a:r>
        </a:p>
        <a:p>
          <a:r>
            <a:rPr kumimoji="1" lang="ja-JP" altLang="en-US" sz="1300">
              <a:latin typeface="ＭＳ Ｐゴシック" panose="020B0600070205080204" pitchFamily="50" charset="-128"/>
              <a:ea typeface="ＭＳ Ｐゴシック" panose="020B0600070205080204" pitchFamily="50" charset="-128"/>
            </a:rPr>
            <a:t>　今年度の三セク債一部繰上償還により、後年度の公債費が抑制される。今後も繰上償還による公債費の抑制等により、経常経費の削減に努めるとともに、税の徴収強化により、経常一般財源の確保に努める。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80518</xdr:rowOff>
    </xdr:from>
    <xdr:to>
      <xdr:col>23</xdr:col>
      <xdr:colOff>133350</xdr:colOff>
      <xdr:row>65</xdr:row>
      <xdr:rowOff>32004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881868"/>
          <a:ext cx="8382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41419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80518</xdr:rowOff>
    </xdr:from>
    <xdr:to>
      <xdr:col>19</xdr:col>
      <xdr:colOff>133350</xdr:colOff>
      <xdr:row>65</xdr:row>
      <xdr:rowOff>114046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881868"/>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114046</xdr:rowOff>
    </xdr:from>
    <xdr:to>
      <xdr:col>15</xdr:col>
      <xdr:colOff>82550</xdr:colOff>
      <xdr:row>65</xdr:row>
      <xdr:rowOff>118872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25829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118872</xdr:rowOff>
    </xdr:from>
    <xdr:to>
      <xdr:col>11</xdr:col>
      <xdr:colOff>31750</xdr:colOff>
      <xdr:row>65</xdr:row>
      <xdr:rowOff>157480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126312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152654</xdr:rowOff>
    </xdr:from>
    <xdr:to>
      <xdr:col>23</xdr:col>
      <xdr:colOff>184150</xdr:colOff>
      <xdr:row>65</xdr:row>
      <xdr:rowOff>82804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124731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29718</xdr:rowOff>
    </xdr:from>
    <xdr:to>
      <xdr:col>19</xdr:col>
      <xdr:colOff>184150</xdr:colOff>
      <xdr:row>63</xdr:row>
      <xdr:rowOff>131318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116095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91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63246</xdr:rowOff>
    </xdr:from>
    <xdr:to>
      <xdr:col>15</xdr:col>
      <xdr:colOff>133350</xdr:colOff>
      <xdr:row>65</xdr:row>
      <xdr:rowOff>164846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149623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68072</xdr:rowOff>
    </xdr:from>
    <xdr:to>
      <xdr:col>11</xdr:col>
      <xdr:colOff>82550</xdr:colOff>
      <xdr:row>65</xdr:row>
      <xdr:rowOff>169672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154449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106680</xdr:rowOff>
    </xdr:from>
    <xdr:to>
      <xdr:col>7</xdr:col>
      <xdr:colOff>31750</xdr:colOff>
      <xdr:row>66</xdr:row>
      <xdr:rowOff>36830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21607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[201,529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令和２年度より会計年度任用職員制度が開始されたため、人件費については増加傾向にある。令和４年度は選挙が多かったこと、また給与改定に伴い令和３年度より増となっている。</a:t>
          </a:r>
        </a:p>
        <a:p>
          <a:r>
            <a:rPr kumimoji="1" lang="ja-JP" altLang="en-US" sz="1300">
              <a:latin typeface="ＭＳ Ｐゴシック" panose="020B0600070205080204" pitchFamily="50" charset="-128"/>
              <a:ea typeface="ＭＳ Ｐゴシック" panose="020B0600070205080204" pitchFamily="50" charset="-128"/>
            </a:rPr>
            <a:t>　人件費、物件費等の人口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人当たりの金額は</a:t>
          </a:r>
          <a:r>
            <a:rPr kumimoji="1" lang="en-US" altLang="ja-JP" sz="1300">
              <a:latin typeface="ＭＳ Ｐゴシック" panose="020B0600070205080204" pitchFamily="50" charset="-128"/>
              <a:ea typeface="ＭＳ Ｐゴシック" panose="020B0600070205080204" pitchFamily="50" charset="-128"/>
            </a:rPr>
            <a:t>201,529</a:t>
          </a:r>
          <a:r>
            <a:rPr kumimoji="1" lang="ja-JP" altLang="en-US" sz="1300">
              <a:latin typeface="ＭＳ Ｐゴシック" panose="020B0600070205080204" pitchFamily="50" charset="-128"/>
              <a:ea typeface="ＭＳ Ｐゴシック" panose="020B0600070205080204" pitchFamily="50" charset="-128"/>
            </a:rPr>
            <a:t>円と類似団体平均を大きく下回っている。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今後も定員管理・給与の適正化等により人件費を抑制するとともに、事務事業の見直し等により物件費等の抑制に努める。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98335</xdr:rowOff>
    </xdr:from>
    <xdr:to>
      <xdr:col>23</xdr:col>
      <xdr:colOff>133350</xdr:colOff>
      <xdr:row>88</xdr:row>
      <xdr:rowOff>119199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157235"/>
          <a:ext cx="0" cy="1049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91276</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178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119199</xdr:rowOff>
    </xdr:from>
    <xdr:to>
      <xdr:col>24</xdr:col>
      <xdr:colOff>12700</xdr:colOff>
      <xdr:row>88</xdr:row>
      <xdr:rowOff>119199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06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13262</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90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98335</xdr:rowOff>
    </xdr:from>
    <xdr:to>
      <xdr:col>24</xdr:col>
      <xdr:colOff>12700</xdr:colOff>
      <xdr:row>82</xdr:row>
      <xdr:rowOff>98335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15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100222</xdr:rowOff>
    </xdr:from>
    <xdr:to>
      <xdr:col>23</xdr:col>
      <xdr:colOff>133350</xdr:colOff>
      <xdr:row>82</xdr:row>
      <xdr:rowOff>147008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59122"/>
          <a:ext cx="838200" cy="4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27322</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4291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55245</xdr:rowOff>
    </xdr:from>
    <xdr:to>
      <xdr:col>23</xdr:col>
      <xdr:colOff>184150</xdr:colOff>
      <xdr:row>84</xdr:row>
      <xdr:rowOff>156845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45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100222</xdr:rowOff>
    </xdr:from>
    <xdr:to>
      <xdr:col>19</xdr:col>
      <xdr:colOff>133350</xdr:colOff>
      <xdr:row>82</xdr:row>
      <xdr:rowOff>105150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159122"/>
          <a:ext cx="8890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33167</xdr:rowOff>
    </xdr:from>
    <xdr:to>
      <xdr:col>19</xdr:col>
      <xdr:colOff>184150</xdr:colOff>
      <xdr:row>84</xdr:row>
      <xdr:rowOff>134767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43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119544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52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22109</xdr:rowOff>
    </xdr:from>
    <xdr:to>
      <xdr:col>15</xdr:col>
      <xdr:colOff>82550</xdr:colOff>
      <xdr:row>82</xdr:row>
      <xdr:rowOff>105150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81009"/>
          <a:ext cx="889000" cy="8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165691</xdr:rowOff>
    </xdr:from>
    <xdr:to>
      <xdr:col>15</xdr:col>
      <xdr:colOff>133350</xdr:colOff>
      <xdr:row>84</xdr:row>
      <xdr:rowOff>95841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3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80618</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4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20217</xdr:rowOff>
    </xdr:from>
    <xdr:to>
      <xdr:col>11</xdr:col>
      <xdr:colOff>31750</xdr:colOff>
      <xdr:row>82</xdr:row>
      <xdr:rowOff>22109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79117"/>
          <a:ext cx="889000" cy="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114846</xdr:rowOff>
    </xdr:from>
    <xdr:to>
      <xdr:col>11</xdr:col>
      <xdr:colOff>82550</xdr:colOff>
      <xdr:row>84</xdr:row>
      <xdr:rowOff>44996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34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29773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431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95106</xdr:rowOff>
    </xdr:from>
    <xdr:to>
      <xdr:col>7</xdr:col>
      <xdr:colOff>31750</xdr:colOff>
      <xdr:row>84</xdr:row>
      <xdr:rowOff>25256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32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10033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41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96208</xdr:rowOff>
    </xdr:from>
    <xdr:to>
      <xdr:col>23</xdr:col>
      <xdr:colOff>184150</xdr:colOff>
      <xdr:row>83</xdr:row>
      <xdr:rowOff>26358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5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17485</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7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49422</xdr:rowOff>
    </xdr:from>
    <xdr:to>
      <xdr:col>19</xdr:col>
      <xdr:colOff>184150</xdr:colOff>
      <xdr:row>82</xdr:row>
      <xdr:rowOff>151022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0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161199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77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54350</xdr:rowOff>
    </xdr:from>
    <xdr:to>
      <xdr:col>15</xdr:col>
      <xdr:colOff>133350</xdr:colOff>
      <xdr:row>82</xdr:row>
      <xdr:rowOff>155950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166127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88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142759</xdr:rowOff>
    </xdr:from>
    <xdr:to>
      <xdr:col>11</xdr:col>
      <xdr:colOff>82550</xdr:colOff>
      <xdr:row>82</xdr:row>
      <xdr:rowOff>72909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3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83086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9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140867</xdr:rowOff>
    </xdr:from>
    <xdr:to>
      <xdr:col>7</xdr:col>
      <xdr:colOff>31750</xdr:colOff>
      <xdr:row>82</xdr:row>
      <xdr:rowOff>71017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2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81194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97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年度において、平成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年度から継続していた、一般職</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、、議員</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の独自削減を撤廃し、特別職</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（役職加算なし）から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へ引き下げた。</a:t>
          </a:r>
        </a:p>
        <a:p>
          <a:r>
            <a:rPr kumimoji="1" lang="ja-JP" altLang="en-US" sz="1300">
              <a:latin typeface="ＭＳ Ｐゴシック" panose="020B0600070205080204" pitchFamily="50" charset="-128"/>
              <a:ea typeface="ＭＳ Ｐゴシック" panose="020B0600070205080204" pitchFamily="50" charset="-128"/>
            </a:rPr>
            <a:t>　また、平成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年度からは特別職に係る独自削減についても撤廃した。</a:t>
          </a:r>
        </a:p>
        <a:p>
          <a:r>
            <a:rPr kumimoji="1" lang="ja-JP" altLang="en-US" sz="1300">
              <a:latin typeface="ＭＳ Ｐゴシック" panose="020B0600070205080204" pitchFamily="50" charset="-128"/>
              <a:ea typeface="ＭＳ Ｐゴシック" panose="020B0600070205080204" pitchFamily="50" charset="-128"/>
            </a:rPr>
            <a:t>　それにより、ラスパイレス指数は上昇したが、類似団体との比較では低い状況となっており、全国の市区町村においては、下位から</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番目、県内では最下位となっている。</a:t>
          </a:r>
        </a:p>
        <a:p>
          <a:r>
            <a:rPr kumimoji="1" lang="ja-JP" altLang="en-US" sz="1300">
              <a:latin typeface="ＭＳ Ｐゴシック" panose="020B0600070205080204" pitchFamily="50" charset="-128"/>
              <a:ea typeface="ＭＳ Ｐゴシック" panose="020B0600070205080204" pitchFamily="50" charset="-128"/>
            </a:rPr>
            <a:t>　今後も人事委員会勧告等を踏まえつつ、給与の適正化に努める。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134409</xdr:rowOff>
    </xdr:from>
    <xdr:to>
      <xdr:col>81</xdr:col>
      <xdr:colOff>44450</xdr:colOff>
      <xdr:row>82</xdr:row>
      <xdr:rowOff>53446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021859"/>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3175</xdr:rowOff>
    </xdr:from>
    <xdr:to>
      <xdr:col>77</xdr:col>
      <xdr:colOff>44450</xdr:colOff>
      <xdr:row>82</xdr:row>
      <xdr:rowOff>53446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062075"/>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134409</xdr:rowOff>
    </xdr:from>
    <xdr:to>
      <xdr:col>72</xdr:col>
      <xdr:colOff>203200</xdr:colOff>
      <xdr:row>82</xdr:row>
      <xdr:rowOff>3175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02185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134938</xdr:rowOff>
    </xdr:from>
    <xdr:to>
      <xdr:col>68</xdr:col>
      <xdr:colOff>152400</xdr:colOff>
      <xdr:row>81</xdr:row>
      <xdr:rowOff>134409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3850938"/>
          <a:ext cx="889000" cy="17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77381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83609</xdr:rowOff>
    </xdr:from>
    <xdr:to>
      <xdr:col>81</xdr:col>
      <xdr:colOff>95250</xdr:colOff>
      <xdr:row>82</xdr:row>
      <xdr:rowOff>13759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397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100136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81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2646</xdr:rowOff>
    </xdr:from>
    <xdr:to>
      <xdr:col>77</xdr:col>
      <xdr:colOff>95250</xdr:colOff>
      <xdr:row>82</xdr:row>
      <xdr:rowOff>104246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06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114423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830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123825</xdr:rowOff>
    </xdr:from>
    <xdr:to>
      <xdr:col>73</xdr:col>
      <xdr:colOff>44450</xdr:colOff>
      <xdr:row>82</xdr:row>
      <xdr:rowOff>53975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0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64152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78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83609</xdr:rowOff>
    </xdr:from>
    <xdr:to>
      <xdr:col>68</xdr:col>
      <xdr:colOff>203200</xdr:colOff>
      <xdr:row>82</xdr:row>
      <xdr:rowOff>13759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397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23936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73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84138</xdr:rowOff>
    </xdr:from>
    <xdr:to>
      <xdr:col>64</xdr:col>
      <xdr:colOff>152400</xdr:colOff>
      <xdr:row>81</xdr:row>
      <xdr:rowOff>14288</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80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24465</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56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財政健全化計画に基づき、平成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年度までは原則退職者不補充としたこと等により、普通会計において、</a:t>
          </a:r>
          <a:r>
            <a:rPr kumimoji="1" lang="en-US" altLang="ja-JP" sz="1300">
              <a:latin typeface="ＭＳ Ｐゴシック" panose="020B0600070205080204" pitchFamily="50" charset="-128"/>
              <a:ea typeface="ＭＳ Ｐゴシック" panose="020B0600070205080204" pitchFamily="50" charset="-128"/>
            </a:rPr>
            <a:t>H15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までに</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人の減となった。</a:t>
          </a:r>
        </a:p>
        <a:p>
          <a:r>
            <a:rPr kumimoji="1" lang="ja-JP" altLang="en-US" sz="1300">
              <a:latin typeface="ＭＳ Ｐゴシック" panose="020B0600070205080204" pitchFamily="50" charset="-128"/>
              <a:ea typeface="ＭＳ Ｐゴシック" panose="020B0600070205080204" pitchFamily="50" charset="-128"/>
            </a:rPr>
            <a:t>　類似団体との比較でも最も低い状況であり、今後も定員適正化計画に基づき、定員管理の適正化を図る。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163799</xdr:rowOff>
    </xdr:from>
    <xdr:to>
      <xdr:col>81</xdr:col>
      <xdr:colOff>44450</xdr:colOff>
      <xdr:row>59</xdr:row>
      <xdr:rowOff>42418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107899"/>
          <a:ext cx="838200" cy="5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150526</xdr:rowOff>
    </xdr:from>
    <xdr:to>
      <xdr:col>77</xdr:col>
      <xdr:colOff>44450</xdr:colOff>
      <xdr:row>58</xdr:row>
      <xdr:rowOff>163799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094626"/>
          <a:ext cx="889000" cy="1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154353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61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132429</xdr:rowOff>
    </xdr:from>
    <xdr:to>
      <xdr:col>72</xdr:col>
      <xdr:colOff>203200</xdr:colOff>
      <xdr:row>58</xdr:row>
      <xdr:rowOff>150526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076529"/>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111523</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108300</xdr:rowOff>
    </xdr:from>
    <xdr:to>
      <xdr:col>68</xdr:col>
      <xdr:colOff>152400</xdr:colOff>
      <xdr:row>58</xdr:row>
      <xdr:rowOff>132429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052400"/>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135653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116952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163068</xdr:rowOff>
    </xdr:from>
    <xdr:to>
      <xdr:col>81</xdr:col>
      <xdr:colOff>95250</xdr:colOff>
      <xdr:row>59</xdr:row>
      <xdr:rowOff>93218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84345</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02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112999</xdr:rowOff>
    </xdr:from>
    <xdr:to>
      <xdr:col>77</xdr:col>
      <xdr:colOff>95250</xdr:colOff>
      <xdr:row>59</xdr:row>
      <xdr:rowOff>43149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05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53326</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825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99726</xdr:rowOff>
    </xdr:from>
    <xdr:to>
      <xdr:col>73</xdr:col>
      <xdr:colOff>44450</xdr:colOff>
      <xdr:row>59</xdr:row>
      <xdr:rowOff>29876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0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40053</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81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81629</xdr:rowOff>
    </xdr:from>
    <xdr:to>
      <xdr:col>68</xdr:col>
      <xdr:colOff>203200</xdr:colOff>
      <xdr:row>59</xdr:row>
      <xdr:rowOff>11779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02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21956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79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57500</xdr:rowOff>
    </xdr:from>
    <xdr:to>
      <xdr:col>64</xdr:col>
      <xdr:colOff>152400</xdr:colOff>
      <xdr:row>58</xdr:row>
      <xdr:rowOff>159100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0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169277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7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㈶大鰐町開発公社、大鰐地域総合開発㈱の両法人の債務に係る損失補償の履行（影響額約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億円）により、平成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年度に大きく上昇し、類似団体との比較では高い状況にある。ピークとなる平成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23.8%</a:t>
          </a:r>
          <a:r>
            <a:rPr kumimoji="1" lang="ja-JP" altLang="en-US" sz="1300">
              <a:latin typeface="ＭＳ Ｐゴシック" panose="020B0600070205080204" pitchFamily="50" charset="-128"/>
              <a:ea typeface="ＭＳ Ｐゴシック" panose="020B0600070205080204" pitchFamily="50" charset="-128"/>
            </a:rPr>
            <a:t>となったが、平成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1,200</a:t>
          </a:r>
          <a:r>
            <a:rPr kumimoji="1" lang="ja-JP" altLang="en-US" sz="1300">
              <a:latin typeface="ＭＳ Ｐゴシック" panose="020B0600070205080204" pitchFamily="50" charset="-128"/>
              <a:ea typeface="ＭＳ Ｐゴシック" panose="020B0600070205080204" pitchFamily="50" charset="-128"/>
            </a:rPr>
            <a:t>百万円）及び令和元年度（</a:t>
          </a:r>
          <a:r>
            <a:rPr kumimoji="1" lang="en-US" altLang="ja-JP" sz="1300">
              <a:latin typeface="ＭＳ Ｐゴシック" panose="020B0600070205080204" pitchFamily="50" charset="-128"/>
              <a:ea typeface="ＭＳ Ｐゴシック" panose="020B0600070205080204" pitchFamily="50" charset="-128"/>
            </a:rPr>
            <a:t>500</a:t>
          </a:r>
          <a:r>
            <a:rPr kumimoji="1" lang="ja-JP" altLang="en-US" sz="1300">
              <a:latin typeface="ＭＳ Ｐゴシック" panose="020B0600070205080204" pitchFamily="50" charset="-128"/>
              <a:ea typeface="ＭＳ Ｐゴシック" panose="020B0600070205080204" pitchFamily="50" charset="-128"/>
            </a:rPr>
            <a:t>百万円）に実施した第三セクター等改革推進債の一部繰上償還の効果や、償還に伴う公債費の減少により、令和４年度は</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また、令和４年度（</a:t>
          </a:r>
          <a:r>
            <a:rPr kumimoji="1" lang="en-US" altLang="ja-JP" sz="1300">
              <a:latin typeface="ＭＳ Ｐゴシック" panose="020B0600070205080204" pitchFamily="50" charset="-128"/>
              <a:ea typeface="ＭＳ Ｐゴシック" panose="020B0600070205080204" pitchFamily="50" charset="-128"/>
            </a:rPr>
            <a:t>830</a:t>
          </a:r>
          <a:r>
            <a:rPr kumimoji="1" lang="ja-JP" altLang="en-US" sz="1300">
              <a:latin typeface="ＭＳ Ｐゴシック" panose="020B0600070205080204" pitchFamily="50" charset="-128"/>
              <a:ea typeface="ＭＳ Ｐゴシック" panose="020B0600070205080204" pitchFamily="50" charset="-128"/>
            </a:rPr>
            <a:t>百万円）末の第三セクター等改革推進債の一部繰上償還の実施により、後年後の実質公債費比率を引き下げる見込み。</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33444</xdr:rowOff>
    </xdr:from>
    <xdr:to>
      <xdr:col>81</xdr:col>
      <xdr:colOff>44450</xdr:colOff>
      <xdr:row>42</xdr:row>
      <xdr:rowOff>81704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723434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20337</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81704</xdr:rowOff>
    </xdr:from>
    <xdr:to>
      <xdr:col>77</xdr:col>
      <xdr:colOff>44450</xdr:colOff>
      <xdr:row>43</xdr:row>
      <xdr:rowOff>22860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728260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22860</xdr:rowOff>
    </xdr:from>
    <xdr:to>
      <xdr:col>72</xdr:col>
      <xdr:colOff>203200</xdr:colOff>
      <xdr:row>43</xdr:row>
      <xdr:rowOff>135467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739521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135467</xdr:rowOff>
    </xdr:from>
    <xdr:to>
      <xdr:col>68</xdr:col>
      <xdr:colOff>152400</xdr:colOff>
      <xdr:row>44</xdr:row>
      <xdr:rowOff>60537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750781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154094</xdr:rowOff>
    </xdr:from>
    <xdr:to>
      <xdr:col>81</xdr:col>
      <xdr:colOff>95250</xdr:colOff>
      <xdr:row>42</xdr:row>
      <xdr:rowOff>84244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126171</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715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30904</xdr:rowOff>
    </xdr:from>
    <xdr:to>
      <xdr:col>77</xdr:col>
      <xdr:colOff>95250</xdr:colOff>
      <xdr:row>42</xdr:row>
      <xdr:rowOff>132504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117281</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143510</xdr:rowOff>
    </xdr:from>
    <xdr:to>
      <xdr:col>73</xdr:col>
      <xdr:colOff>44450</xdr:colOff>
      <xdr:row>43</xdr:row>
      <xdr:rowOff>73660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58437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84667</xdr:rowOff>
    </xdr:from>
    <xdr:to>
      <xdr:col>68</xdr:col>
      <xdr:colOff>203200</xdr:colOff>
      <xdr:row>44</xdr:row>
      <xdr:rowOff>14817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171044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9737</xdr:rowOff>
    </xdr:from>
    <xdr:to>
      <xdr:col>64</xdr:col>
      <xdr:colOff>152400</xdr:colOff>
      <xdr:row>44</xdr:row>
      <xdr:rowOff>111337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96114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早期健全化基準（</a:t>
          </a:r>
          <a:r>
            <a:rPr kumimoji="1" lang="en-US" altLang="ja-JP" sz="1300">
              <a:latin typeface="ＭＳ Ｐゴシック" panose="020B0600070205080204" pitchFamily="50" charset="-128"/>
              <a:ea typeface="ＭＳ Ｐゴシック" panose="020B0600070205080204" pitchFamily="50" charset="-128"/>
            </a:rPr>
            <a:t>350.0%</a:t>
          </a:r>
          <a:r>
            <a:rPr kumimoji="1" lang="ja-JP" altLang="en-US" sz="1300">
              <a:latin typeface="ＭＳ Ｐゴシック" panose="020B0600070205080204" pitchFamily="50" charset="-128"/>
              <a:ea typeface="ＭＳ Ｐゴシック" panose="020B0600070205080204" pitchFamily="50" charset="-128"/>
            </a:rPr>
            <a:t>）は下回っているものの、類似団体平均を大きく上回っている。主な要因は、㈶大鰐町開発公社、大鰐地域総合開発㈱の両法人の債務に対する損失補償に充てるために発行した第三セクター等改革推進債（発行額</a:t>
          </a:r>
          <a:r>
            <a:rPr kumimoji="1" lang="en-US" altLang="ja-JP" sz="1300">
              <a:latin typeface="ＭＳ Ｐゴシック" panose="020B0600070205080204" pitchFamily="50" charset="-128"/>
              <a:ea typeface="ＭＳ Ｐゴシック" panose="020B0600070205080204" pitchFamily="50" charset="-128"/>
            </a:rPr>
            <a:t>6,617</a:t>
          </a:r>
          <a:r>
            <a:rPr kumimoji="1" lang="ja-JP" altLang="en-US" sz="1300">
              <a:latin typeface="ＭＳ Ｐゴシック" panose="020B0600070205080204" pitchFamily="50" charset="-128"/>
              <a:ea typeface="ＭＳ Ｐゴシック" panose="020B0600070205080204" pitchFamily="50" charset="-128"/>
            </a:rPr>
            <a:t>百万円）であるが、令和４年度末の一部繰上償還に伴い比率は大きく改善した。</a:t>
          </a:r>
        </a:p>
        <a:p>
          <a:r>
            <a:rPr kumimoji="1" lang="ja-JP" altLang="en-US" sz="1300">
              <a:latin typeface="ＭＳ Ｐゴシック" panose="020B0600070205080204" pitchFamily="50" charset="-128"/>
              <a:ea typeface="ＭＳ Ｐゴシック" panose="020B0600070205080204" pitchFamily="50" charset="-128"/>
            </a:rPr>
            <a:t>　積立基金等の増に伴い改善はしているが、今後も第三セクター等改革推進債の一部繰上償還の実施や歳入確保・歳出削減を図り、更なる将来負担の抑制に努める。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77775</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398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49852</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82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77775</xdr:rowOff>
    </xdr:from>
    <xdr:to>
      <xdr:col>81</xdr:col>
      <xdr:colOff>133350</xdr:colOff>
      <xdr:row>22</xdr:row>
      <xdr:rowOff>77775</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84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100482</xdr:rowOff>
    </xdr:from>
    <xdr:to>
      <xdr:col>81</xdr:col>
      <xdr:colOff>44450</xdr:colOff>
      <xdr:row>20</xdr:row>
      <xdr:rowOff>33630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3186582"/>
          <a:ext cx="838200" cy="27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33630</xdr:rowOff>
    </xdr:from>
    <xdr:to>
      <xdr:col>77</xdr:col>
      <xdr:colOff>44450</xdr:colOff>
      <xdr:row>20</xdr:row>
      <xdr:rowOff>161036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3462630"/>
          <a:ext cx="889000" cy="12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161036</xdr:rowOff>
    </xdr:from>
    <xdr:to>
      <xdr:col>72</xdr:col>
      <xdr:colOff>203200</xdr:colOff>
      <xdr:row>22</xdr:row>
      <xdr:rowOff>39167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3590036"/>
          <a:ext cx="889000" cy="2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39167</xdr:rowOff>
    </xdr:from>
    <xdr:to>
      <xdr:col>68</xdr:col>
      <xdr:colOff>152400</xdr:colOff>
      <xdr:row>23</xdr:row>
      <xdr:rowOff>45314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3811067"/>
          <a:ext cx="889000" cy="17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49682</xdr:rowOff>
    </xdr:from>
    <xdr:to>
      <xdr:col>81</xdr:col>
      <xdr:colOff>95250</xdr:colOff>
      <xdr:row>18</xdr:row>
      <xdr:rowOff>151282</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313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21759</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3107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154280</xdr:rowOff>
    </xdr:from>
    <xdr:to>
      <xdr:col>77</xdr:col>
      <xdr:colOff>95250</xdr:colOff>
      <xdr:row>20</xdr:row>
      <xdr:rowOff>84430</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341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69207</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3498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110236</xdr:rowOff>
    </xdr:from>
    <xdr:to>
      <xdr:col>73</xdr:col>
      <xdr:colOff>44450</xdr:colOff>
      <xdr:row>21</xdr:row>
      <xdr:rowOff>40386</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353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25163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36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159817</xdr:rowOff>
    </xdr:from>
    <xdr:to>
      <xdr:col>68</xdr:col>
      <xdr:colOff>203200</xdr:colOff>
      <xdr:row>22</xdr:row>
      <xdr:rowOff>89967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376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74744</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3846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165964</xdr:rowOff>
    </xdr:from>
    <xdr:to>
      <xdr:col>64</xdr:col>
      <xdr:colOff>152400</xdr:colOff>
      <xdr:row>23</xdr:row>
      <xdr:rowOff>96114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393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80891</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402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8,688
8,685
163.43
7,468,413
7,164,382
215,602
3,771,661
7,306,093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76.2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財政健全化計画、財政運営計画等に基づく定員管理の徹底（平成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年度までは原則退職者不補充）により、類似団体平均及び全国平均を下回っている。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今後も定員管理・給与の適正化等により、人件費の抑制に努める。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27940</xdr:rowOff>
    </xdr:from>
    <xdr:to>
      <xdr:col>24</xdr:col>
      <xdr:colOff>25400</xdr:colOff>
      <xdr:row>34</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572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27940</xdr:rowOff>
    </xdr:from>
    <xdr:to>
      <xdr:col>19</xdr:col>
      <xdr:colOff>187325</xdr:colOff>
      <xdr:row>34</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572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161290</xdr:rowOff>
    </xdr:from>
    <xdr:to>
      <xdr:col>15</xdr:col>
      <xdr:colOff>98425</xdr:colOff>
      <xdr:row>34</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191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161290</xdr:rowOff>
    </xdr:from>
    <xdr:to>
      <xdr:col>11</xdr:col>
      <xdr:colOff>9525</xdr:colOff>
      <xdr:row>34</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19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30480</xdr:rowOff>
    </xdr:from>
    <xdr:to>
      <xdr:col>24</xdr:col>
      <xdr:colOff>76200</xdr:colOff>
      <xdr:row>34</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47007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148590</xdr:rowOff>
    </xdr:from>
    <xdr:to>
      <xdr:col>20</xdr:col>
      <xdr:colOff>38100</xdr:colOff>
      <xdr:row>34</xdr:row>
      <xdr:rowOff>78740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88917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7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114300</xdr:rowOff>
    </xdr:from>
    <xdr:to>
      <xdr:col>15</xdr:col>
      <xdr:colOff>149225</xdr:colOff>
      <xdr:row>35</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54627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110490</xdr:rowOff>
    </xdr:from>
    <xdr:to>
      <xdr:col>11</xdr:col>
      <xdr:colOff>60325</xdr:colOff>
      <xdr:row>34</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125730</xdr:rowOff>
    </xdr:from>
    <xdr:to>
      <xdr:col>6</xdr:col>
      <xdr:colOff>171450</xdr:colOff>
      <xdr:row>34</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66057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需用費等の節減及び委託事業の適正化により、類似団体平均、全国平均及び県平均を下回っているが、物価高騰に伴い光熱費や消耗品などが値上がりしていることに伴い、増となった。</a:t>
          </a:r>
        </a:p>
        <a:p>
          <a:r>
            <a:rPr kumimoji="1" lang="ja-JP" altLang="en-US" sz="1300">
              <a:latin typeface="ＭＳ Ｐゴシック" panose="020B0600070205080204" pitchFamily="50" charset="-128"/>
              <a:ea typeface="ＭＳ Ｐゴシック" panose="020B0600070205080204" pitchFamily="50" charset="-128"/>
            </a:rPr>
            <a:t>　今後も事務事業の見直し等により、更なる抑制に努める。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75565</xdr:rowOff>
    </xdr:from>
    <xdr:to>
      <xdr:col>82</xdr:col>
      <xdr:colOff>107950</xdr:colOff>
      <xdr:row>14</xdr:row>
      <xdr:rowOff>167005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475865"/>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139717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4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75565</xdr:rowOff>
    </xdr:from>
    <xdr:to>
      <xdr:col>78</xdr:col>
      <xdr:colOff>69850</xdr:colOff>
      <xdr:row>14</xdr:row>
      <xdr:rowOff>109855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4758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31132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109855</xdr:rowOff>
    </xdr:from>
    <xdr:to>
      <xdr:col>73</xdr:col>
      <xdr:colOff>180975</xdr:colOff>
      <xdr:row>15</xdr:row>
      <xdr:rowOff>6985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51015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36847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6985</xdr:rowOff>
    </xdr:from>
    <xdr:to>
      <xdr:col>69</xdr:col>
      <xdr:colOff>92075</xdr:colOff>
      <xdr:row>15</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5787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162577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145432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116205</xdr:rowOff>
    </xdr:from>
    <xdr:to>
      <xdr:col>82</xdr:col>
      <xdr:colOff>158750</xdr:colOff>
      <xdr:row>15</xdr:row>
      <xdr:rowOff>46355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132732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6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24765</xdr:rowOff>
    </xdr:from>
    <xdr:to>
      <xdr:col>78</xdr:col>
      <xdr:colOff>120650</xdr:colOff>
      <xdr:row>14</xdr:row>
      <xdr:rowOff>126365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136542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19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59055</xdr:rowOff>
    </xdr:from>
    <xdr:to>
      <xdr:col>74</xdr:col>
      <xdr:colOff>31750</xdr:colOff>
      <xdr:row>14</xdr:row>
      <xdr:rowOff>160655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170832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22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127635</xdr:rowOff>
    </xdr:from>
    <xdr:to>
      <xdr:col>69</xdr:col>
      <xdr:colOff>142875</xdr:colOff>
      <xdr:row>15</xdr:row>
      <xdr:rowOff>57785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5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67962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29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133350</xdr:rowOff>
    </xdr:from>
    <xdr:to>
      <xdr:col>65</xdr:col>
      <xdr:colOff>53975</xdr:colOff>
      <xdr:row>15</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73677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障害者自立支援給付費の増等により、平成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年度より類似団体平均値を上回っている。令和４年度は乳幼児・子ども医療費給付事業等の増や給付金事業により、増となった。</a:t>
          </a:r>
        </a:p>
        <a:p>
          <a:r>
            <a:rPr kumimoji="1" lang="ja-JP" altLang="en-US" sz="1300">
              <a:latin typeface="ＭＳ Ｐゴシック" panose="020B0600070205080204" pitchFamily="50" charset="-128"/>
              <a:ea typeface="ＭＳ Ｐゴシック" panose="020B0600070205080204" pitchFamily="50" charset="-128"/>
            </a:rPr>
            <a:t>　単独事業については、適宜、近隣市町村の状況等により、実施内容の見直しを行う。</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61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613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69850</xdr:rowOff>
    </xdr:from>
    <xdr:to>
      <xdr:col>15</xdr:col>
      <xdr:colOff>98425</xdr:colOff>
      <xdr:row>56</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671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下水道事業への繰出金において、平成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年度より新たに繰出基準の対象（高資本費対策経費）となったこと等により類似団体平均、全国平均及び県平均を大きく上回った。</a:t>
          </a:r>
        </a:p>
        <a:p>
          <a:r>
            <a:rPr kumimoji="1" lang="ja-JP" altLang="en-US" sz="1300">
              <a:latin typeface="ＭＳ Ｐゴシック" panose="020B0600070205080204" pitchFamily="50" charset="-128"/>
              <a:ea typeface="ＭＳ Ｐゴシック" panose="020B0600070205080204" pitchFamily="50" charset="-128"/>
            </a:rPr>
            <a:t>　下水道事業に対しては、公債費の高止まりが続くため、今後も繰り出しが必要である。引き続き使用料の増収等による経営健全化を図り、繰出金の抑制に努める。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46990</xdr:rowOff>
    </xdr:from>
    <xdr:to>
      <xdr:col>82</xdr:col>
      <xdr:colOff>107950</xdr:colOff>
      <xdr:row>59</xdr:row>
      <xdr:rowOff>100330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101625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127017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46990</xdr:rowOff>
    </xdr:from>
    <xdr:to>
      <xdr:col>78</xdr:col>
      <xdr:colOff>69850</xdr:colOff>
      <xdr:row>59</xdr:row>
      <xdr:rowOff>168910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101625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130810</xdr:rowOff>
    </xdr:from>
    <xdr:to>
      <xdr:col>73</xdr:col>
      <xdr:colOff>180975</xdr:colOff>
      <xdr:row>59</xdr:row>
      <xdr:rowOff>168910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10246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130810</xdr:rowOff>
    </xdr:from>
    <xdr:to>
      <xdr:col>69</xdr:col>
      <xdr:colOff>92075</xdr:colOff>
      <xdr:row>59</xdr:row>
      <xdr:rowOff>161290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10246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49530</xdr:rowOff>
    </xdr:from>
    <xdr:to>
      <xdr:col>82</xdr:col>
      <xdr:colOff>158750</xdr:colOff>
      <xdr:row>59</xdr:row>
      <xdr:rowOff>151130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21607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167640</xdr:rowOff>
    </xdr:from>
    <xdr:to>
      <xdr:col>78</xdr:col>
      <xdr:colOff>120650</xdr:colOff>
      <xdr:row>59</xdr:row>
      <xdr:rowOff>97790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82567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118110</xdr:rowOff>
    </xdr:from>
    <xdr:to>
      <xdr:col>74</xdr:col>
      <xdr:colOff>31750</xdr:colOff>
      <xdr:row>60</xdr:row>
      <xdr:rowOff>48260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33037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80010</xdr:rowOff>
    </xdr:from>
    <xdr:to>
      <xdr:col>69</xdr:col>
      <xdr:colOff>142875</xdr:colOff>
      <xdr:row>60</xdr:row>
      <xdr:rowOff>10160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166387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110490</xdr:rowOff>
    </xdr:from>
    <xdr:to>
      <xdr:col>65</xdr:col>
      <xdr:colOff>53975</xdr:colOff>
      <xdr:row>60</xdr:row>
      <xdr:rowOff>40640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25417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一部事務組合等への負担金及び病院事業会計への補助金等が多額になっているため、類似団体平均、全国平均及び県平均を上回っている。</a:t>
          </a:r>
        </a:p>
        <a:p>
          <a:r>
            <a:rPr kumimoji="1" lang="ja-JP" altLang="en-US" sz="1300">
              <a:latin typeface="ＭＳ Ｐゴシック" panose="020B0600070205080204" pitchFamily="50" charset="-128"/>
              <a:ea typeface="ＭＳ Ｐゴシック" panose="020B0600070205080204" pitchFamily="50" charset="-128"/>
            </a:rPr>
            <a:t>　これまで同様、町単独補助金の見直しを進めるとともに、事務事業の見直し等により補助費等の抑制を図る。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99568</xdr:rowOff>
    </xdr:from>
    <xdr:to>
      <xdr:col>82</xdr:col>
      <xdr:colOff>107950</xdr:colOff>
      <xdr:row>38</xdr:row>
      <xdr:rowOff>154432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6146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21861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94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99568</xdr:rowOff>
    </xdr:from>
    <xdr:to>
      <xdr:col>78</xdr:col>
      <xdr:colOff>69850</xdr:colOff>
      <xdr:row>39</xdr:row>
      <xdr:rowOff>14986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61466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14986</xdr:rowOff>
    </xdr:from>
    <xdr:to>
      <xdr:col>73</xdr:col>
      <xdr:colOff>180975</xdr:colOff>
      <xdr:row>39</xdr:row>
      <xdr:rowOff>28702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7015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1270</xdr:rowOff>
    </xdr:from>
    <xdr:to>
      <xdr:col>69</xdr:col>
      <xdr:colOff>92075</xdr:colOff>
      <xdr:row>39</xdr:row>
      <xdr:rowOff>28702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6878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103632</xdr:rowOff>
    </xdr:from>
    <xdr:to>
      <xdr:col>82</xdr:col>
      <xdr:colOff>158750</xdr:colOff>
      <xdr:row>39</xdr:row>
      <xdr:rowOff>33782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75709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48768</xdr:rowOff>
    </xdr:from>
    <xdr:to>
      <xdr:col>78</xdr:col>
      <xdr:colOff>120650</xdr:colOff>
      <xdr:row>38</xdr:row>
      <xdr:rowOff>150368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135145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135636</xdr:rowOff>
    </xdr:from>
    <xdr:to>
      <xdr:col>74</xdr:col>
      <xdr:colOff>31750</xdr:colOff>
      <xdr:row>39</xdr:row>
      <xdr:rowOff>65786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50563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149352</xdr:rowOff>
    </xdr:from>
    <xdr:to>
      <xdr:col>69</xdr:col>
      <xdr:colOff>142875</xdr:colOff>
      <xdr:row>39</xdr:row>
      <xdr:rowOff>79502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64279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121920</xdr:rowOff>
    </xdr:from>
    <xdr:to>
      <xdr:col>65</xdr:col>
      <xdr:colOff>53975</xdr:colOff>
      <xdr:row>39</xdr:row>
      <xdr:rowOff>52070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36847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年度から第三セクター等改革推進債の償還が始まったため、公債費は大きく上昇した。平成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年度に実施した第三セクター等改革推進債の一部繰上償還（</a:t>
          </a:r>
          <a:r>
            <a:rPr kumimoji="1" lang="en-US" altLang="ja-JP" sz="1300">
              <a:latin typeface="ＭＳ Ｐゴシック" panose="020B0600070205080204" pitchFamily="50" charset="-128"/>
              <a:ea typeface="ＭＳ Ｐゴシック" panose="020B0600070205080204" pitchFamily="50" charset="-128"/>
            </a:rPr>
            <a:t>1,200</a:t>
          </a:r>
          <a:r>
            <a:rPr kumimoji="1" lang="ja-JP" altLang="en-US" sz="1300">
              <a:latin typeface="ＭＳ Ｐゴシック" panose="020B0600070205080204" pitchFamily="50" charset="-128"/>
              <a:ea typeface="ＭＳ Ｐゴシック" panose="020B0600070205080204" pitchFamily="50" charset="-128"/>
            </a:rPr>
            <a:t>百万円）の効果等により平成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年度に大きく減少し、令和元年度にも一部繰上償還（</a:t>
          </a:r>
          <a:r>
            <a:rPr kumimoji="1" lang="en-US" altLang="ja-JP" sz="1300">
              <a:latin typeface="ＭＳ Ｐゴシック" panose="020B0600070205080204" pitchFamily="50" charset="-128"/>
              <a:ea typeface="ＭＳ Ｐゴシック" panose="020B0600070205080204" pitchFamily="50" charset="-128"/>
            </a:rPr>
            <a:t>500</a:t>
          </a:r>
          <a:r>
            <a:rPr kumimoji="1" lang="ja-JP" altLang="en-US" sz="1300">
              <a:latin typeface="ＭＳ Ｐゴシック" panose="020B0600070205080204" pitchFamily="50" charset="-128"/>
              <a:ea typeface="ＭＳ Ｐゴシック" panose="020B0600070205080204" pitchFamily="50" charset="-128"/>
            </a:rPr>
            <a:t>百万円）を行った。</a:t>
          </a:r>
        </a:p>
        <a:p>
          <a:r>
            <a:rPr kumimoji="1" lang="ja-JP" altLang="en-US" sz="1300">
              <a:latin typeface="ＭＳ Ｐゴシック" panose="020B0600070205080204" pitchFamily="50" charset="-128"/>
              <a:ea typeface="ＭＳ Ｐゴシック" panose="020B0600070205080204" pitchFamily="50" charset="-128"/>
            </a:rPr>
            <a:t>　また、令和４年度末には三セク債の一部繰上償還（</a:t>
          </a:r>
          <a:r>
            <a:rPr kumimoji="1" lang="en-US" altLang="ja-JP" sz="1300">
              <a:latin typeface="ＭＳ Ｐゴシック" panose="020B0600070205080204" pitchFamily="50" charset="-128"/>
              <a:ea typeface="ＭＳ Ｐゴシック" panose="020B0600070205080204" pitchFamily="50" charset="-128"/>
            </a:rPr>
            <a:t>830</a:t>
          </a:r>
          <a:r>
            <a:rPr kumimoji="1" lang="ja-JP" altLang="en-US" sz="1300">
              <a:latin typeface="ＭＳ Ｐゴシック" panose="020B0600070205080204" pitchFamily="50" charset="-128"/>
              <a:ea typeface="ＭＳ Ｐゴシック" panose="020B0600070205080204" pitchFamily="50" charset="-128"/>
            </a:rPr>
            <a:t>百万円）を行ったことから、令和４年度の公債費は増となった。引き続き繰上償還の実施等により、公債費の抑制を図る。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100330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65761"/>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96520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657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96520</xdr:rowOff>
    </xdr:from>
    <xdr:to>
      <xdr:col>15</xdr:col>
      <xdr:colOff>98425</xdr:colOff>
      <xdr:row>76</xdr:row>
      <xdr:rowOff>138430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267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138430</xdr:rowOff>
    </xdr:from>
    <xdr:to>
      <xdr:col>11</xdr:col>
      <xdr:colOff>9525</xdr:colOff>
      <xdr:row>76</xdr:row>
      <xdr:rowOff>165100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686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49530</xdr:rowOff>
    </xdr:from>
    <xdr:to>
      <xdr:col>24</xdr:col>
      <xdr:colOff>76200</xdr:colOff>
      <xdr:row>76</xdr:row>
      <xdr:rowOff>151130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66057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45720</xdr:rowOff>
    </xdr:from>
    <xdr:to>
      <xdr:col>15</xdr:col>
      <xdr:colOff>149225</xdr:colOff>
      <xdr:row>76</xdr:row>
      <xdr:rowOff>147320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87630</xdr:rowOff>
    </xdr:from>
    <xdr:to>
      <xdr:col>11</xdr:col>
      <xdr:colOff>60325</xdr:colOff>
      <xdr:row>77</xdr:row>
      <xdr:rowOff>17780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27957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ついても、一部事務組合に対する負担金及び病院事業会計への補助金が多額となっている。令和３年度においては、コロナ禍ということもあり、イベントなどに係る補助金が抑制されたこともあって減となったが、令和４年度は状況もコロナ禍前に戻ってきたこともあり、イベントが行われるなどにより増となった。</a:t>
          </a:r>
        </a:p>
        <a:p>
          <a:r>
            <a:rPr kumimoji="1" lang="ja-JP" altLang="en-US" sz="1300">
              <a:latin typeface="ＭＳ Ｐゴシック" panose="020B0600070205080204" pitchFamily="50" charset="-128"/>
              <a:ea typeface="ＭＳ Ｐゴシック" panose="020B0600070205080204" pitchFamily="50" charset="-128"/>
            </a:rPr>
            <a:t>　引き続き事務事業の見直しを図り、経常一般財源の確保と経常経費の削減に努める。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153670</xdr:rowOff>
    </xdr:from>
    <xdr:to>
      <xdr:col>82</xdr:col>
      <xdr:colOff>107950</xdr:colOff>
      <xdr:row>78</xdr:row>
      <xdr:rowOff>149861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355320"/>
          <a:ext cx="8382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107966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153670</xdr:rowOff>
    </xdr:from>
    <xdr:to>
      <xdr:col>78</xdr:col>
      <xdr:colOff>69850</xdr:colOff>
      <xdr:row>79</xdr:row>
      <xdr:rowOff>46989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355320"/>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8889</xdr:rowOff>
    </xdr:from>
    <xdr:to>
      <xdr:col>73</xdr:col>
      <xdr:colOff>180975</xdr:colOff>
      <xdr:row>79</xdr:row>
      <xdr:rowOff>46989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5534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8889</xdr:rowOff>
    </xdr:from>
    <xdr:to>
      <xdr:col>69</xdr:col>
      <xdr:colOff>92075</xdr:colOff>
      <xdr:row>79</xdr:row>
      <xdr:rowOff>12700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5534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99061</xdr:rowOff>
    </xdr:from>
    <xdr:to>
      <xdr:col>82</xdr:col>
      <xdr:colOff>158750</xdr:colOff>
      <xdr:row>79</xdr:row>
      <xdr:rowOff>29211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71138</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102870</xdr:rowOff>
    </xdr:from>
    <xdr:to>
      <xdr:col>78</xdr:col>
      <xdr:colOff>120650</xdr:colOff>
      <xdr:row>78</xdr:row>
      <xdr:rowOff>33020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17797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167639</xdr:rowOff>
    </xdr:from>
    <xdr:to>
      <xdr:col>74</xdr:col>
      <xdr:colOff>31750</xdr:colOff>
      <xdr:row>79</xdr:row>
      <xdr:rowOff>97789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82566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129539</xdr:rowOff>
    </xdr:from>
    <xdr:to>
      <xdr:col>69</xdr:col>
      <xdr:colOff>142875</xdr:colOff>
      <xdr:row>79</xdr:row>
      <xdr:rowOff>59689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133350</xdr:rowOff>
    </xdr:from>
    <xdr:to>
      <xdr:col>65</xdr:col>
      <xdr:colOff>53975</xdr:colOff>
      <xdr:row>79</xdr:row>
      <xdr:rowOff>63500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48277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156890</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146713</xdr:rowOff>
    </xdr:from>
    <xdr:to>
      <xdr:col>29</xdr:col>
      <xdr:colOff>127000</xdr:colOff>
      <xdr:row>20</xdr:row>
      <xdr:rowOff>15318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451888"/>
          <a:ext cx="647700" cy="40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47316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3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15318</xdr:rowOff>
    </xdr:from>
    <xdr:to>
      <xdr:col>26</xdr:col>
      <xdr:colOff>50800</xdr:colOff>
      <xdr:row>20</xdr:row>
      <xdr:rowOff>20169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491943"/>
          <a:ext cx="698500" cy="4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167132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6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20169</xdr:rowOff>
    </xdr:from>
    <xdr:to>
      <xdr:col>22</xdr:col>
      <xdr:colOff>114300</xdr:colOff>
      <xdr:row>20</xdr:row>
      <xdr:rowOff>36573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496794"/>
          <a:ext cx="698500" cy="16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21486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36573</xdr:rowOff>
    </xdr:from>
    <xdr:to>
      <xdr:col>18</xdr:col>
      <xdr:colOff>177800</xdr:colOff>
      <xdr:row>20</xdr:row>
      <xdr:rowOff>61788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513198"/>
          <a:ext cx="698500" cy="25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42897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50829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4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95913</xdr:rowOff>
    </xdr:from>
    <xdr:to>
      <xdr:col>29</xdr:col>
      <xdr:colOff>177800</xdr:colOff>
      <xdr:row>20</xdr:row>
      <xdr:rowOff>26063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401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4490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0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135968</xdr:rowOff>
    </xdr:from>
    <xdr:to>
      <xdr:col>26</xdr:col>
      <xdr:colOff>101600</xdr:colOff>
      <xdr:row>20</xdr:row>
      <xdr:rowOff>66118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441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50895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52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140819</xdr:rowOff>
    </xdr:from>
    <xdr:to>
      <xdr:col>22</xdr:col>
      <xdr:colOff>165100</xdr:colOff>
      <xdr:row>20</xdr:row>
      <xdr:rowOff>70969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45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55746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3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157223</xdr:rowOff>
    </xdr:from>
    <xdr:to>
      <xdr:col>19</xdr:col>
      <xdr:colOff>38100</xdr:colOff>
      <xdr:row>20</xdr:row>
      <xdr:rowOff>87373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62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72150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54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10988</xdr:rowOff>
    </xdr:from>
    <xdr:to>
      <xdr:col>15</xdr:col>
      <xdr:colOff>101600</xdr:colOff>
      <xdr:row>20</xdr:row>
      <xdr:rowOff>112588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87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97365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57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154432</xdr:rowOff>
    </xdr:from>
    <xdr:to>
      <xdr:col>29</xdr:col>
      <xdr:colOff>127000</xdr:colOff>
      <xdr:row>35</xdr:row>
      <xdr:rowOff>219452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64782"/>
          <a:ext cx="647700" cy="65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139209</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49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207500</xdr:rowOff>
    </xdr:from>
    <xdr:to>
      <xdr:col>26</xdr:col>
      <xdr:colOff>50800</xdr:colOff>
      <xdr:row>35</xdr:row>
      <xdr:rowOff>219452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817850"/>
          <a:ext cx="698500" cy="11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300113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1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178109</xdr:rowOff>
    </xdr:from>
    <xdr:to>
      <xdr:col>22</xdr:col>
      <xdr:colOff>114300</xdr:colOff>
      <xdr:row>35</xdr:row>
      <xdr:rowOff>207500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788459"/>
          <a:ext cx="698500" cy="29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42987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124044</xdr:rowOff>
    </xdr:from>
    <xdr:to>
      <xdr:col>18</xdr:col>
      <xdr:colOff>177800</xdr:colOff>
      <xdr:row>35</xdr:row>
      <xdr:rowOff>178109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734394"/>
          <a:ext cx="698500" cy="54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74582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67642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2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103632</xdr:rowOff>
    </xdr:from>
    <xdr:to>
      <xdr:col>29</xdr:col>
      <xdr:colOff>177800</xdr:colOff>
      <xdr:row>35</xdr:row>
      <xdr:rowOff>205232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13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291609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59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168652</xdr:rowOff>
    </xdr:from>
    <xdr:to>
      <xdr:col>26</xdr:col>
      <xdr:colOff>101600</xdr:colOff>
      <xdr:row>35</xdr:row>
      <xdr:rowOff>270252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79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280429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47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156700</xdr:rowOff>
    </xdr:from>
    <xdr:to>
      <xdr:col>22</xdr:col>
      <xdr:colOff>165100</xdr:colOff>
      <xdr:row>35</xdr:row>
      <xdr:rowOff>258300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67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268477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3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127309</xdr:rowOff>
    </xdr:from>
    <xdr:to>
      <xdr:col>19</xdr:col>
      <xdr:colOff>38100</xdr:colOff>
      <xdr:row>35</xdr:row>
      <xdr:rowOff>228909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37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239086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0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73244</xdr:rowOff>
    </xdr:from>
    <xdr:to>
      <xdr:col>15</xdr:col>
      <xdr:colOff>101600</xdr:colOff>
      <xdr:row>35</xdr:row>
      <xdr:rowOff>174844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683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185021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5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8,688
8,685
163.43
7,468,413
7,164,382
215,602
3,771,661
7,306,093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76.2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114202</xdr:rowOff>
    </xdr:from>
    <xdr:to>
      <xdr:col>24</xdr:col>
      <xdr:colOff>62865</xdr:colOff>
      <xdr:row>36</xdr:row>
      <xdr:rowOff>97240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257702"/>
          <a:ext cx="1270" cy="1011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101067</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27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97240</xdr:rowOff>
    </xdr:from>
    <xdr:to>
      <xdr:col>24</xdr:col>
      <xdr:colOff>152400</xdr:colOff>
      <xdr:row>36</xdr:row>
      <xdr:rowOff>97240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26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60879</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3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114202</xdr:rowOff>
    </xdr:from>
    <xdr:to>
      <xdr:col>24</xdr:col>
      <xdr:colOff>152400</xdr:colOff>
      <xdr:row>30</xdr:row>
      <xdr:rowOff>114202</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25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90258</xdr:rowOff>
    </xdr:from>
    <xdr:to>
      <xdr:col>24</xdr:col>
      <xdr:colOff>63500</xdr:colOff>
      <xdr:row>36</xdr:row>
      <xdr:rowOff>115752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62458"/>
          <a:ext cx="838200" cy="2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34062</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6919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11185</xdr:rowOff>
    </xdr:from>
    <xdr:to>
      <xdr:col>24</xdr:col>
      <xdr:colOff>114300</xdr:colOff>
      <xdr:row>34</xdr:row>
      <xdr:rowOff>112785</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584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115752</xdr:rowOff>
    </xdr:from>
    <xdr:to>
      <xdr:col>19</xdr:col>
      <xdr:colOff>177800</xdr:colOff>
      <xdr:row>36</xdr:row>
      <xdr:rowOff>124640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87952"/>
          <a:ext cx="889000" cy="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25943</xdr:rowOff>
    </xdr:from>
    <xdr:to>
      <xdr:col>20</xdr:col>
      <xdr:colOff>38100</xdr:colOff>
      <xdr:row>34</xdr:row>
      <xdr:rowOff>127543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144070</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630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124640</xdr:rowOff>
    </xdr:from>
    <xdr:to>
      <xdr:col>15</xdr:col>
      <xdr:colOff>50800</xdr:colOff>
      <xdr:row>37</xdr:row>
      <xdr:rowOff>7985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96840"/>
          <a:ext cx="889000" cy="5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61171</xdr:rowOff>
    </xdr:from>
    <xdr:to>
      <xdr:col>15</xdr:col>
      <xdr:colOff>101600</xdr:colOff>
      <xdr:row>34</xdr:row>
      <xdr:rowOff>162771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589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7848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665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7985</xdr:rowOff>
    </xdr:from>
    <xdr:to>
      <xdr:col>10</xdr:col>
      <xdr:colOff>114300</xdr:colOff>
      <xdr:row>37</xdr:row>
      <xdr:rowOff>12822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51635"/>
          <a:ext cx="889000" cy="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133655</xdr:rowOff>
    </xdr:from>
    <xdr:to>
      <xdr:col>10</xdr:col>
      <xdr:colOff>165100</xdr:colOff>
      <xdr:row>35</xdr:row>
      <xdr:rowOff>63805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596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80332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73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146246</xdr:rowOff>
    </xdr:from>
    <xdr:to>
      <xdr:col>6</xdr:col>
      <xdr:colOff>38100</xdr:colOff>
      <xdr:row>35</xdr:row>
      <xdr:rowOff>76396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597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92923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75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39458</xdr:rowOff>
    </xdr:from>
    <xdr:to>
      <xdr:col>24</xdr:col>
      <xdr:colOff>114300</xdr:colOff>
      <xdr:row>36</xdr:row>
      <xdr:rowOff>141058</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1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125835</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2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64952</xdr:rowOff>
    </xdr:from>
    <xdr:to>
      <xdr:col>20</xdr:col>
      <xdr:colOff>38100</xdr:colOff>
      <xdr:row>36</xdr:row>
      <xdr:rowOff>166552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3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157679</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32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73840</xdr:rowOff>
    </xdr:from>
    <xdr:to>
      <xdr:col>15</xdr:col>
      <xdr:colOff>101600</xdr:colOff>
      <xdr:row>37</xdr:row>
      <xdr:rowOff>3990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4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166567</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33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128635</xdr:rowOff>
    </xdr:from>
    <xdr:to>
      <xdr:col>10</xdr:col>
      <xdr:colOff>165100</xdr:colOff>
      <xdr:row>37</xdr:row>
      <xdr:rowOff>58785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30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49912</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9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133472</xdr:rowOff>
    </xdr:from>
    <xdr:to>
      <xdr:col>6</xdr:col>
      <xdr:colOff>38100</xdr:colOff>
      <xdr:row>37</xdr:row>
      <xdr:rowOff>63622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54749</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9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143323</xdr:rowOff>
    </xdr:from>
    <xdr:to>
      <xdr:col>24</xdr:col>
      <xdr:colOff>62865</xdr:colOff>
      <xdr:row>58</xdr:row>
      <xdr:rowOff>51100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5823"/>
          <a:ext cx="1270" cy="1279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54927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51100</xdr:rowOff>
    </xdr:from>
    <xdr:to>
      <xdr:col>24</xdr:col>
      <xdr:colOff>152400</xdr:colOff>
      <xdr:row>58</xdr:row>
      <xdr:rowOff>51100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90000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9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143323</xdr:rowOff>
    </xdr:from>
    <xdr:to>
      <xdr:col>24</xdr:col>
      <xdr:colOff>152400</xdr:colOff>
      <xdr:row>50</xdr:row>
      <xdr:rowOff>143323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41805</xdr:rowOff>
    </xdr:from>
    <xdr:to>
      <xdr:col>24</xdr:col>
      <xdr:colOff>63500</xdr:colOff>
      <xdr:row>58</xdr:row>
      <xdr:rowOff>84873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85905"/>
          <a:ext cx="838200" cy="4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133445</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63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110568</xdr:rowOff>
    </xdr:from>
    <xdr:to>
      <xdr:col>24</xdr:col>
      <xdr:colOff>114300</xdr:colOff>
      <xdr:row>57</xdr:row>
      <xdr:rowOff>40718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1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54704</xdr:rowOff>
    </xdr:from>
    <xdr:to>
      <xdr:col>19</xdr:col>
      <xdr:colOff>177800</xdr:colOff>
      <xdr:row>58</xdr:row>
      <xdr:rowOff>84873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98804"/>
          <a:ext cx="889000" cy="3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127757</xdr:rowOff>
    </xdr:from>
    <xdr:to>
      <xdr:col>20</xdr:col>
      <xdr:colOff>38100</xdr:colOff>
      <xdr:row>57</xdr:row>
      <xdr:rowOff>57907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2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74434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0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54704</xdr:rowOff>
    </xdr:from>
    <xdr:to>
      <xdr:col>15</xdr:col>
      <xdr:colOff>50800</xdr:colOff>
      <xdr:row>58</xdr:row>
      <xdr:rowOff>122732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98804"/>
          <a:ext cx="889000" cy="6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165901</xdr:rowOff>
    </xdr:from>
    <xdr:to>
      <xdr:col>15</xdr:col>
      <xdr:colOff>101600</xdr:colOff>
      <xdr:row>57</xdr:row>
      <xdr:rowOff>96051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6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112578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4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122732</xdr:rowOff>
    </xdr:from>
    <xdr:to>
      <xdr:col>10</xdr:col>
      <xdr:colOff>114300</xdr:colOff>
      <xdr:row>58</xdr:row>
      <xdr:rowOff>134551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66832"/>
          <a:ext cx="889000" cy="1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898</xdr:rowOff>
    </xdr:from>
    <xdr:to>
      <xdr:col>10</xdr:col>
      <xdr:colOff>165100</xdr:colOff>
      <xdr:row>57</xdr:row>
      <xdr:rowOff>102498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7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119025</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548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22643</xdr:rowOff>
    </xdr:from>
    <xdr:to>
      <xdr:col>6</xdr:col>
      <xdr:colOff>38100</xdr:colOff>
      <xdr:row>57</xdr:row>
      <xdr:rowOff>124243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9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140770</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57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162455</xdr:rowOff>
    </xdr:from>
    <xdr:to>
      <xdr:col>24</xdr:col>
      <xdr:colOff>114300</xdr:colOff>
      <xdr:row>58</xdr:row>
      <xdr:rowOff>92605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3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77382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5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34073</xdr:rowOff>
    </xdr:from>
    <xdr:to>
      <xdr:col>20</xdr:col>
      <xdr:colOff>38100</xdr:colOff>
      <xdr:row>58</xdr:row>
      <xdr:rowOff>135673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7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126800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7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3904</xdr:rowOff>
    </xdr:from>
    <xdr:to>
      <xdr:col>15</xdr:col>
      <xdr:colOff>101600</xdr:colOff>
      <xdr:row>58</xdr:row>
      <xdr:rowOff>105504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4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96631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4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71932</xdr:rowOff>
    </xdr:from>
    <xdr:to>
      <xdr:col>10</xdr:col>
      <xdr:colOff>165100</xdr:colOff>
      <xdr:row>59</xdr:row>
      <xdr:rowOff>2082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164659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83751</xdr:rowOff>
    </xdr:from>
    <xdr:to>
      <xdr:col>6</xdr:col>
      <xdr:colOff>38100</xdr:colOff>
      <xdr:row>59</xdr:row>
      <xdr:rowOff>13901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5028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2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38278</xdr:rowOff>
    </xdr:from>
    <xdr:to>
      <xdr:col>24</xdr:col>
      <xdr:colOff>63500</xdr:colOff>
      <xdr:row>76</xdr:row>
      <xdr:rowOff>47879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068478"/>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74928</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05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47879</xdr:rowOff>
    </xdr:from>
    <xdr:to>
      <xdr:col>19</xdr:col>
      <xdr:colOff>177800</xdr:colOff>
      <xdr:row>76</xdr:row>
      <xdr:rowOff>147072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078079"/>
          <a:ext cx="889000" cy="9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40639</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324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147072</xdr:rowOff>
    </xdr:from>
    <xdr:to>
      <xdr:col>15</xdr:col>
      <xdr:colOff>50800</xdr:colOff>
      <xdr:row>77</xdr:row>
      <xdr:rowOff>102343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177272"/>
          <a:ext cx="889000" cy="12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84738</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41111" y="1328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165684</xdr:rowOff>
    </xdr:from>
    <xdr:to>
      <xdr:col>10</xdr:col>
      <xdr:colOff>114300</xdr:colOff>
      <xdr:row>77</xdr:row>
      <xdr:rowOff>102343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195884"/>
          <a:ext cx="889000" cy="10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151553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3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124725</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332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158928</xdr:rowOff>
    </xdr:from>
    <xdr:to>
      <xdr:col>24</xdr:col>
      <xdr:colOff>114300</xdr:colOff>
      <xdr:row>76</xdr:row>
      <xdr:rowOff>89078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01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10355</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86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168529</xdr:rowOff>
    </xdr:from>
    <xdr:to>
      <xdr:col>20</xdr:col>
      <xdr:colOff>38100</xdr:colOff>
      <xdr:row>76</xdr:row>
      <xdr:rowOff>98679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2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115206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80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96272</xdr:rowOff>
    </xdr:from>
    <xdr:to>
      <xdr:col>15</xdr:col>
      <xdr:colOff>101600</xdr:colOff>
      <xdr:row>77</xdr:row>
      <xdr:rowOff>26422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42949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90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51543</xdr:rowOff>
    </xdr:from>
    <xdr:to>
      <xdr:col>10</xdr:col>
      <xdr:colOff>165100</xdr:colOff>
      <xdr:row>77</xdr:row>
      <xdr:rowOff>153143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5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144270</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334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114884</xdr:rowOff>
    </xdr:from>
    <xdr:to>
      <xdr:col>6</xdr:col>
      <xdr:colOff>38100</xdr:colOff>
      <xdr:row>77</xdr:row>
      <xdr:rowOff>45034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4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61561</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9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15157</xdr:rowOff>
    </xdr:from>
    <xdr:to>
      <xdr:col>24</xdr:col>
      <xdr:colOff>63500</xdr:colOff>
      <xdr:row>95</xdr:row>
      <xdr:rowOff>129032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302907"/>
          <a:ext cx="838200" cy="1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49141</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65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15157</xdr:rowOff>
    </xdr:from>
    <xdr:to>
      <xdr:col>19</xdr:col>
      <xdr:colOff>177800</xdr:colOff>
      <xdr:row>96</xdr:row>
      <xdr:rowOff>107663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302907"/>
          <a:ext cx="889000" cy="26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18976</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596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107663</xdr:rowOff>
    </xdr:from>
    <xdr:to>
      <xdr:col>15</xdr:col>
      <xdr:colOff>50800</xdr:colOff>
      <xdr:row>96</xdr:row>
      <xdr:rowOff>165292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566863"/>
          <a:ext cx="889000" cy="5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3323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29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165292</xdr:rowOff>
    </xdr:from>
    <xdr:to>
      <xdr:col>10</xdr:col>
      <xdr:colOff>114300</xdr:colOff>
      <xdr:row>97</xdr:row>
      <xdr:rowOff>19086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24492"/>
          <a:ext cx="889000" cy="2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16397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39735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78232</xdr:rowOff>
    </xdr:from>
    <xdr:to>
      <xdr:col>24</xdr:col>
      <xdr:colOff>114300</xdr:colOff>
      <xdr:row>96</xdr:row>
      <xdr:rowOff>8382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6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56659</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135807</xdr:rowOff>
    </xdr:from>
    <xdr:to>
      <xdr:col>20</xdr:col>
      <xdr:colOff>38100</xdr:colOff>
      <xdr:row>95</xdr:row>
      <xdr:rowOff>65957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25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57084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344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56863</xdr:rowOff>
    </xdr:from>
    <xdr:to>
      <xdr:col>15</xdr:col>
      <xdr:colOff>101600</xdr:colOff>
      <xdr:row>96</xdr:row>
      <xdr:rowOff>158463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1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149590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60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114492</xdr:rowOff>
    </xdr:from>
    <xdr:to>
      <xdr:col>10</xdr:col>
      <xdr:colOff>165100</xdr:colOff>
      <xdr:row>97</xdr:row>
      <xdr:rowOff>44642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57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35769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6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139736</xdr:rowOff>
    </xdr:from>
    <xdr:to>
      <xdr:col>6</xdr:col>
      <xdr:colOff>38100</xdr:colOff>
      <xdr:row>97</xdr:row>
      <xdr:rowOff>69886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9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61013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69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33420</xdr:rowOff>
    </xdr:from>
    <xdr:to>
      <xdr:col>55</xdr:col>
      <xdr:colOff>0</xdr:colOff>
      <xdr:row>38</xdr:row>
      <xdr:rowOff>61249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548520"/>
          <a:ext cx="838200" cy="2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32933</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33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114495</xdr:rowOff>
    </xdr:from>
    <xdr:to>
      <xdr:col>50</xdr:col>
      <xdr:colOff>114300</xdr:colOff>
      <xdr:row>38</xdr:row>
      <xdr:rowOff>61249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115245"/>
          <a:ext cx="889000" cy="46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34246</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114495</xdr:rowOff>
    </xdr:from>
    <xdr:to>
      <xdr:col>45</xdr:col>
      <xdr:colOff>177800</xdr:colOff>
      <xdr:row>38</xdr:row>
      <xdr:rowOff>125312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115245"/>
          <a:ext cx="889000" cy="52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75696</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5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125312</xdr:rowOff>
    </xdr:from>
    <xdr:to>
      <xdr:col>41</xdr:col>
      <xdr:colOff>50800</xdr:colOff>
      <xdr:row>38</xdr:row>
      <xdr:rowOff>159845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640412"/>
          <a:ext cx="889000" cy="3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150165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15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164718</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16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154069</xdr:rowOff>
    </xdr:from>
    <xdr:to>
      <xdr:col>55</xdr:col>
      <xdr:colOff>50800</xdr:colOff>
      <xdr:row>38</xdr:row>
      <xdr:rowOff>84220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977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132497</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47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10449</xdr:rowOff>
    </xdr:from>
    <xdr:to>
      <xdr:col>50</xdr:col>
      <xdr:colOff>165100</xdr:colOff>
      <xdr:row>38</xdr:row>
      <xdr:rowOff>112049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52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103176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61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63695</xdr:rowOff>
    </xdr:from>
    <xdr:to>
      <xdr:col>46</xdr:col>
      <xdr:colOff>38100</xdr:colOff>
      <xdr:row>35</xdr:row>
      <xdr:rowOff>165295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06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156422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15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74512</xdr:rowOff>
    </xdr:from>
    <xdr:to>
      <xdr:col>41</xdr:col>
      <xdr:colOff>101600</xdr:colOff>
      <xdr:row>39</xdr:row>
      <xdr:rowOff>4662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58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167239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68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109045</xdr:rowOff>
    </xdr:from>
    <xdr:to>
      <xdr:col>36</xdr:col>
      <xdr:colOff>165100</xdr:colOff>
      <xdr:row>39</xdr:row>
      <xdr:rowOff>39195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62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30322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71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35550</xdr:rowOff>
    </xdr:from>
    <xdr:to>
      <xdr:col>55</xdr:col>
      <xdr:colOff>0</xdr:colOff>
      <xdr:row>57</xdr:row>
      <xdr:rowOff>76343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808200"/>
          <a:ext cx="838200" cy="4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158052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41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76343</xdr:rowOff>
    </xdr:from>
    <xdr:to>
      <xdr:col>50</xdr:col>
      <xdr:colOff>114300</xdr:colOff>
      <xdr:row>58</xdr:row>
      <xdr:rowOff>11657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848993"/>
          <a:ext cx="889000" cy="10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99782</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3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125319</xdr:rowOff>
    </xdr:from>
    <xdr:to>
      <xdr:col>45</xdr:col>
      <xdr:colOff>177800</xdr:colOff>
      <xdr:row>58</xdr:row>
      <xdr:rowOff>11657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897969"/>
          <a:ext cx="889000" cy="5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92284</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35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125319</xdr:rowOff>
    </xdr:from>
    <xdr:to>
      <xdr:col>41</xdr:col>
      <xdr:colOff>50800</xdr:colOff>
      <xdr:row>58</xdr:row>
      <xdr:rowOff>36675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897969"/>
          <a:ext cx="889000" cy="8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114961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37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167029</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4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156200</xdr:rowOff>
    </xdr:from>
    <xdr:to>
      <xdr:col>55</xdr:col>
      <xdr:colOff>50800</xdr:colOff>
      <xdr:row>57</xdr:row>
      <xdr:rowOff>86350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134627</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3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25543</xdr:rowOff>
    </xdr:from>
    <xdr:to>
      <xdr:col>50</xdr:col>
      <xdr:colOff>165100</xdr:colOff>
      <xdr:row>57</xdr:row>
      <xdr:rowOff>127143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79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118270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89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132307</xdr:rowOff>
    </xdr:from>
    <xdr:to>
      <xdr:col>46</xdr:col>
      <xdr:colOff>38100</xdr:colOff>
      <xdr:row>58</xdr:row>
      <xdr:rowOff>62457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53584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999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74519</xdr:rowOff>
    </xdr:from>
    <xdr:to>
      <xdr:col>41</xdr:col>
      <xdr:colOff>101600</xdr:colOff>
      <xdr:row>58</xdr:row>
      <xdr:rowOff>4669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4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167246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993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157325</xdr:rowOff>
    </xdr:from>
    <xdr:to>
      <xdr:col>36</xdr:col>
      <xdr:colOff>165100</xdr:colOff>
      <xdr:row>58</xdr:row>
      <xdr:rowOff>87475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2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78602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02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34841</xdr:rowOff>
    </xdr:from>
    <xdr:to>
      <xdr:col>55</xdr:col>
      <xdr:colOff>0</xdr:colOff>
      <xdr:row>77</xdr:row>
      <xdr:rowOff>95188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236491"/>
          <a:ext cx="838200" cy="6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95063</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96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95188</xdr:rowOff>
    </xdr:from>
    <xdr:to>
      <xdr:col>50</xdr:col>
      <xdr:colOff>114300</xdr:colOff>
      <xdr:row>79</xdr:row>
      <xdr:rowOff>7989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296838"/>
          <a:ext cx="889000" cy="25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80765</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45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72560</xdr:rowOff>
    </xdr:from>
    <xdr:to>
      <xdr:col>45</xdr:col>
      <xdr:colOff>177800</xdr:colOff>
      <xdr:row>79</xdr:row>
      <xdr:rowOff>7989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45660"/>
          <a:ext cx="889000" cy="10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106664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72560</xdr:rowOff>
    </xdr:from>
    <xdr:to>
      <xdr:col>41</xdr:col>
      <xdr:colOff>50800</xdr:colOff>
      <xdr:row>78</xdr:row>
      <xdr:rowOff>132042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445660"/>
          <a:ext cx="889000" cy="5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117378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1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132435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1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155491</xdr:rowOff>
    </xdr:from>
    <xdr:to>
      <xdr:col>55</xdr:col>
      <xdr:colOff>50800</xdr:colOff>
      <xdr:row>77</xdr:row>
      <xdr:rowOff>85641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18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6918</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03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44388</xdr:rowOff>
    </xdr:from>
    <xdr:to>
      <xdr:col>50</xdr:col>
      <xdr:colOff>165100</xdr:colOff>
      <xdr:row>77</xdr:row>
      <xdr:rowOff>145988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2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162515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02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128639</xdr:rowOff>
    </xdr:from>
    <xdr:to>
      <xdr:col>46</xdr:col>
      <xdr:colOff>38100</xdr:colOff>
      <xdr:row>79</xdr:row>
      <xdr:rowOff>58789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0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49916</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59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21760</xdr:rowOff>
    </xdr:from>
    <xdr:to>
      <xdr:col>41</xdr:col>
      <xdr:colOff>101600</xdr:colOff>
      <xdr:row>78</xdr:row>
      <xdr:rowOff>123360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9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114487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48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81242</xdr:rowOff>
    </xdr:from>
    <xdr:to>
      <xdr:col>36</xdr:col>
      <xdr:colOff>165100</xdr:colOff>
      <xdr:row>79</xdr:row>
      <xdr:rowOff>11392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5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2519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4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82717</xdr:rowOff>
    </xdr:from>
    <xdr:to>
      <xdr:col>55</xdr:col>
      <xdr:colOff>0</xdr:colOff>
      <xdr:row>98</xdr:row>
      <xdr:rowOff>86776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84817"/>
          <a:ext cx="838200" cy="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27463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86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37294</xdr:rowOff>
    </xdr:from>
    <xdr:to>
      <xdr:col>50</xdr:col>
      <xdr:colOff>114300</xdr:colOff>
      <xdr:row>98</xdr:row>
      <xdr:rowOff>86776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39394"/>
          <a:ext cx="889000" cy="4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134858</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42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37294</xdr:rowOff>
    </xdr:from>
    <xdr:to>
      <xdr:col>45</xdr:col>
      <xdr:colOff>177800</xdr:colOff>
      <xdr:row>98</xdr:row>
      <xdr:rowOff>41534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39394"/>
          <a:ext cx="889000" cy="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41534</xdr:rowOff>
    </xdr:from>
    <xdr:to>
      <xdr:col>41</xdr:col>
      <xdr:colOff>50800</xdr:colOff>
      <xdr:row>98</xdr:row>
      <xdr:rowOff>89483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43634"/>
          <a:ext cx="889000" cy="4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120772</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152844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31917</xdr:rowOff>
    </xdr:from>
    <xdr:to>
      <xdr:col>55</xdr:col>
      <xdr:colOff>50800</xdr:colOff>
      <xdr:row>98</xdr:row>
      <xdr:rowOff>133517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3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118294</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4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35976</xdr:rowOff>
    </xdr:from>
    <xdr:to>
      <xdr:col>50</xdr:col>
      <xdr:colOff>165100</xdr:colOff>
      <xdr:row>98</xdr:row>
      <xdr:rowOff>137576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128703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3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157944</xdr:rowOff>
    </xdr:from>
    <xdr:to>
      <xdr:col>46</xdr:col>
      <xdr:colOff>38100</xdr:colOff>
      <xdr:row>98</xdr:row>
      <xdr:rowOff>88094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79221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8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162184</xdr:rowOff>
    </xdr:from>
    <xdr:to>
      <xdr:col>41</xdr:col>
      <xdr:colOff>101600</xdr:colOff>
      <xdr:row>98</xdr:row>
      <xdr:rowOff>92334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83461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8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38683</xdr:rowOff>
    </xdr:from>
    <xdr:to>
      <xdr:col>36</xdr:col>
      <xdr:colOff>165100</xdr:colOff>
      <xdr:row>98</xdr:row>
      <xdr:rowOff>140283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4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131410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3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135560</xdr:rowOff>
    </xdr:from>
    <xdr:to>
      <xdr:col>85</xdr:col>
      <xdr:colOff>127000</xdr:colOff>
      <xdr:row>39</xdr:row>
      <xdr:rowOff>41656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50660"/>
          <a:ext cx="838200" cy="7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2290</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34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41554</xdr:rowOff>
    </xdr:from>
    <xdr:to>
      <xdr:col>81</xdr:col>
      <xdr:colOff>50800</xdr:colOff>
      <xdr:row>39</xdr:row>
      <xdr:rowOff>41656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28104"/>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109936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2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34151</xdr:rowOff>
    </xdr:from>
    <xdr:to>
      <xdr:col>76</xdr:col>
      <xdr:colOff>114300</xdr:colOff>
      <xdr:row>39</xdr:row>
      <xdr:rowOff>41554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20701"/>
          <a:ext cx="889000" cy="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34151</xdr:rowOff>
    </xdr:from>
    <xdr:to>
      <xdr:col>71</xdr:col>
      <xdr:colOff>177800</xdr:colOff>
      <xdr:row>39</xdr:row>
      <xdr:rowOff>34823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20701"/>
          <a:ext cx="889000" cy="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73779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2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81322</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84760</xdr:rowOff>
    </xdr:from>
    <xdr:to>
      <xdr:col>85</xdr:col>
      <xdr:colOff>177800</xdr:colOff>
      <xdr:row>39</xdr:row>
      <xdr:rowOff>14910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171137</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162306</xdr:rowOff>
    </xdr:from>
    <xdr:to>
      <xdr:col>81</xdr:col>
      <xdr:colOff>101600</xdr:colOff>
      <xdr:row>39</xdr:row>
      <xdr:rowOff>92456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7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83583</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770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162204</xdr:rowOff>
    </xdr:from>
    <xdr:to>
      <xdr:col>76</xdr:col>
      <xdr:colOff>165100</xdr:colOff>
      <xdr:row>39</xdr:row>
      <xdr:rowOff>92354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7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83481</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770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154801</xdr:rowOff>
    </xdr:from>
    <xdr:to>
      <xdr:col>72</xdr:col>
      <xdr:colOff>38100</xdr:colOff>
      <xdr:row>39</xdr:row>
      <xdr:rowOff>84951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76078</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762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155473</xdr:rowOff>
    </xdr:from>
    <xdr:to>
      <xdr:col>67</xdr:col>
      <xdr:colOff>101600</xdr:colOff>
      <xdr:row>39</xdr:row>
      <xdr:rowOff>85623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76750</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763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97146</xdr:rowOff>
    </xdr:from>
    <xdr:to>
      <xdr:col>85</xdr:col>
      <xdr:colOff>127000</xdr:colOff>
      <xdr:row>77</xdr:row>
      <xdr:rowOff>143190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955896"/>
          <a:ext cx="838200" cy="38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162326</xdr:rowOff>
    </xdr:from>
    <xdr:ext cx="599010"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3021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143190</xdr:rowOff>
    </xdr:from>
    <xdr:to>
      <xdr:col>81</xdr:col>
      <xdr:colOff>50800</xdr:colOff>
      <xdr:row>77</xdr:row>
      <xdr:rowOff>145346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344840"/>
          <a:ext cx="8890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1378</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181795" y="128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107379</xdr:rowOff>
    </xdr:from>
    <xdr:to>
      <xdr:col>76</xdr:col>
      <xdr:colOff>114300</xdr:colOff>
      <xdr:row>77</xdr:row>
      <xdr:rowOff>145346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3137579"/>
          <a:ext cx="889000" cy="20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31196</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292795" y="1288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107379</xdr:rowOff>
    </xdr:from>
    <xdr:to>
      <xdr:col>71</xdr:col>
      <xdr:colOff>177800</xdr:colOff>
      <xdr:row>77</xdr:row>
      <xdr:rowOff>135384</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3137579"/>
          <a:ext cx="889000" cy="19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4625</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03795" y="1320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24196</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14795" y="128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46346</xdr:rowOff>
    </xdr:from>
    <xdr:to>
      <xdr:col>85</xdr:col>
      <xdr:colOff>177800</xdr:colOff>
      <xdr:row>75</xdr:row>
      <xdr:rowOff>147946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90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69223</xdr:rowOff>
    </xdr:from>
    <xdr:ext cx="599010"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75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92390</xdr:rowOff>
    </xdr:from>
    <xdr:to>
      <xdr:col>81</xdr:col>
      <xdr:colOff>101600</xdr:colOff>
      <xdr:row>78</xdr:row>
      <xdr:rowOff>22540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29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13667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38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94546</xdr:rowOff>
    </xdr:from>
    <xdr:to>
      <xdr:col>76</xdr:col>
      <xdr:colOff>165100</xdr:colOff>
      <xdr:row>78</xdr:row>
      <xdr:rowOff>24696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29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15823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38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56579</xdr:rowOff>
    </xdr:from>
    <xdr:to>
      <xdr:col>72</xdr:col>
      <xdr:colOff>38100</xdr:colOff>
      <xdr:row>76</xdr:row>
      <xdr:rowOff>158179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0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3256</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03795" y="1286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84584</xdr:rowOff>
    </xdr:from>
    <xdr:to>
      <xdr:col>67</xdr:col>
      <xdr:colOff>101600</xdr:colOff>
      <xdr:row>78</xdr:row>
      <xdr:rowOff>14734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28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5861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37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129384</xdr:rowOff>
    </xdr:from>
    <xdr:to>
      <xdr:col>85</xdr:col>
      <xdr:colOff>127000</xdr:colOff>
      <xdr:row>99</xdr:row>
      <xdr:rowOff>42825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931484"/>
          <a:ext cx="838200" cy="8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158993</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618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129384</xdr:rowOff>
    </xdr:from>
    <xdr:to>
      <xdr:col>81</xdr:col>
      <xdr:colOff>50800</xdr:colOff>
      <xdr:row>99</xdr:row>
      <xdr:rowOff>63700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931484"/>
          <a:ext cx="889000" cy="10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63700</xdr:rowOff>
    </xdr:from>
    <xdr:to>
      <xdr:col>76</xdr:col>
      <xdr:colOff>114300</xdr:colOff>
      <xdr:row>99</xdr:row>
      <xdr:rowOff>82488</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7037250"/>
          <a:ext cx="889000" cy="1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82488</xdr:rowOff>
    </xdr:from>
    <xdr:to>
      <xdr:col>71</xdr:col>
      <xdr:colOff>177800</xdr:colOff>
      <xdr:row>99</xdr:row>
      <xdr:rowOff>86753</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7056038"/>
          <a:ext cx="889000" cy="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166496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12884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6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163475</xdr:rowOff>
    </xdr:from>
    <xdr:to>
      <xdr:col>85</xdr:col>
      <xdr:colOff>177800</xdr:colOff>
      <xdr:row>99</xdr:row>
      <xdr:rowOff>93625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96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78402</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88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78584</xdr:rowOff>
    </xdr:from>
    <xdr:to>
      <xdr:col>81</xdr:col>
      <xdr:colOff>101600</xdr:colOff>
      <xdr:row>99</xdr:row>
      <xdr:rowOff>8734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88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171311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97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12900</xdr:rowOff>
    </xdr:from>
    <xdr:to>
      <xdr:col>76</xdr:col>
      <xdr:colOff>165100</xdr:colOff>
      <xdr:row>99</xdr:row>
      <xdr:rowOff>114500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9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105627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707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31688</xdr:rowOff>
    </xdr:from>
    <xdr:to>
      <xdr:col>72</xdr:col>
      <xdr:colOff>38100</xdr:colOff>
      <xdr:row>99</xdr:row>
      <xdr:rowOff>133288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700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124415</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709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35953</xdr:rowOff>
    </xdr:from>
    <xdr:to>
      <xdr:col>67</xdr:col>
      <xdr:colOff>101600</xdr:colOff>
      <xdr:row>99</xdr:row>
      <xdr:rowOff>137553</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700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128680</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710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6464</xdr:rowOff>
    </xdr:from>
    <xdr:to>
      <xdr:col>116</xdr:col>
      <xdr:colOff>63500</xdr:colOff>
      <xdr:row>39</xdr:row>
      <xdr:rowOff>33248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693014"/>
          <a:ext cx="8382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44988</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6464</xdr:rowOff>
    </xdr:from>
    <xdr:to>
      <xdr:col>111</xdr:col>
      <xdr:colOff>177800</xdr:colOff>
      <xdr:row>39</xdr:row>
      <xdr:rowOff>30734</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693014"/>
          <a:ext cx="8890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19914</xdr:rowOff>
    </xdr:from>
    <xdr:to>
      <xdr:col>107</xdr:col>
      <xdr:colOff>50800</xdr:colOff>
      <xdr:row>39</xdr:row>
      <xdr:rowOff>30734</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706464"/>
          <a:ext cx="8890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137875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164808</xdr:rowOff>
    </xdr:from>
    <xdr:to>
      <xdr:col>102</xdr:col>
      <xdr:colOff>114300</xdr:colOff>
      <xdr:row>39</xdr:row>
      <xdr:rowOff>19914</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679908"/>
          <a:ext cx="889000" cy="2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153898</xdr:rowOff>
    </xdr:from>
    <xdr:to>
      <xdr:col>116</xdr:col>
      <xdr:colOff>114300</xdr:colOff>
      <xdr:row>39</xdr:row>
      <xdr:rowOff>84048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6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68825</xdr:rowOff>
    </xdr:from>
    <xdr:ext cx="378565"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83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127114</xdr:rowOff>
    </xdr:from>
    <xdr:to>
      <xdr:col>112</xdr:col>
      <xdr:colOff>38100</xdr:colOff>
      <xdr:row>39</xdr:row>
      <xdr:rowOff>57264</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48391</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4017" y="673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151384</xdr:rowOff>
    </xdr:from>
    <xdr:to>
      <xdr:col>107</xdr:col>
      <xdr:colOff>101600</xdr:colOff>
      <xdr:row>39</xdr:row>
      <xdr:rowOff>81534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72661</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245017" y="675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140564</xdr:rowOff>
    </xdr:from>
    <xdr:to>
      <xdr:col>102</xdr:col>
      <xdr:colOff>165100</xdr:colOff>
      <xdr:row>39</xdr:row>
      <xdr:rowOff>70714</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61841</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56017" y="6748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114008</xdr:rowOff>
    </xdr:from>
    <xdr:to>
      <xdr:col>98</xdr:col>
      <xdr:colOff>38100</xdr:colOff>
      <xdr:row>39</xdr:row>
      <xdr:rowOff>44158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2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35285</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72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95303</xdr:rowOff>
    </xdr:from>
    <xdr:to>
      <xdr:col>116</xdr:col>
      <xdr:colOff>63500</xdr:colOff>
      <xdr:row>59</xdr:row>
      <xdr:rowOff>98421</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1323300" y="10210853"/>
          <a:ext cx="838200" cy="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98421</xdr:rowOff>
    </xdr:from>
    <xdr:to>
      <xdr:col>111</xdr:col>
      <xdr:colOff>177800</xdr:colOff>
      <xdr:row>59</xdr:row>
      <xdr:rowOff>98437</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0434300" y="10213971"/>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98437</xdr:rowOff>
    </xdr:from>
    <xdr:to>
      <xdr:col>107</xdr:col>
      <xdr:colOff>50800</xdr:colOff>
      <xdr:row>59</xdr:row>
      <xdr:rowOff>98437</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9545300" y="102139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98437</xdr:rowOff>
    </xdr:from>
    <xdr:to>
      <xdr:col>102</xdr:col>
      <xdr:colOff>114300</xdr:colOff>
      <xdr:row>59</xdr:row>
      <xdr:rowOff>98454</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8656300" y="10213987"/>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87306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44503</xdr:rowOff>
    </xdr:from>
    <xdr:to>
      <xdr:col>116</xdr:col>
      <xdr:colOff>114300</xdr:colOff>
      <xdr:row>59</xdr:row>
      <xdr:rowOff>146103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1016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130880</xdr:rowOff>
    </xdr:from>
    <xdr:ext cx="378565"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10074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47621</xdr:rowOff>
    </xdr:from>
    <xdr:to>
      <xdr:col>112</xdr:col>
      <xdr:colOff>38100</xdr:colOff>
      <xdr:row>59</xdr:row>
      <xdr:rowOff>149221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101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140348</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166333" y="10255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47637</xdr:rowOff>
    </xdr:from>
    <xdr:to>
      <xdr:col>107</xdr:col>
      <xdr:colOff>101600</xdr:colOff>
      <xdr:row>59</xdr:row>
      <xdr:rowOff>149237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1016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140364</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277333" y="102559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47637</xdr:rowOff>
    </xdr:from>
    <xdr:to>
      <xdr:col>102</xdr:col>
      <xdr:colOff>165100</xdr:colOff>
      <xdr:row>59</xdr:row>
      <xdr:rowOff>149237</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1016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140364</xdr:rowOff>
    </xdr:from>
    <xdr:ext cx="313932"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88333" y="102559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47654</xdr:rowOff>
    </xdr:from>
    <xdr:to>
      <xdr:col>98</xdr:col>
      <xdr:colOff>38100</xdr:colOff>
      <xdr:row>59</xdr:row>
      <xdr:rowOff>149254</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1016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140381</xdr:rowOff>
    </xdr:from>
    <xdr:ext cx="313932"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99333" y="10255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101257</xdr:rowOff>
    </xdr:from>
    <xdr:to>
      <xdr:col>116</xdr:col>
      <xdr:colOff>63500</xdr:colOff>
      <xdr:row>74</xdr:row>
      <xdr:rowOff>160757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2788557"/>
          <a:ext cx="838200" cy="5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154627</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841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145453</xdr:rowOff>
    </xdr:from>
    <xdr:to>
      <xdr:col>111</xdr:col>
      <xdr:colOff>177800</xdr:colOff>
      <xdr:row>74</xdr:row>
      <xdr:rowOff>160757</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0434300" y="12832753"/>
          <a:ext cx="889000" cy="1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127613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98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145453</xdr:rowOff>
    </xdr:from>
    <xdr:to>
      <xdr:col>107</xdr:col>
      <xdr:colOff>50800</xdr:colOff>
      <xdr:row>75</xdr:row>
      <xdr:rowOff>23241</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2832753"/>
          <a:ext cx="889000" cy="4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167237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23241</xdr:rowOff>
    </xdr:from>
    <xdr:to>
      <xdr:col>102</xdr:col>
      <xdr:colOff>114300</xdr:colOff>
      <xdr:row>75</xdr:row>
      <xdr:rowOff>77648</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2881991"/>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133532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131436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50457</xdr:rowOff>
    </xdr:from>
    <xdr:to>
      <xdr:col>116</xdr:col>
      <xdr:colOff>114300</xdr:colOff>
      <xdr:row>74</xdr:row>
      <xdr:rowOff>152057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73334</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258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109957</xdr:rowOff>
    </xdr:from>
    <xdr:to>
      <xdr:col>112</xdr:col>
      <xdr:colOff>38100</xdr:colOff>
      <xdr:row>75</xdr:row>
      <xdr:rowOff>40107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279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56634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257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94653</xdr:rowOff>
    </xdr:from>
    <xdr:to>
      <xdr:col>107</xdr:col>
      <xdr:colOff>101600</xdr:colOff>
      <xdr:row>75</xdr:row>
      <xdr:rowOff>24803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278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41330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25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143891</xdr:rowOff>
    </xdr:from>
    <xdr:to>
      <xdr:col>102</xdr:col>
      <xdr:colOff>165100</xdr:colOff>
      <xdr:row>75</xdr:row>
      <xdr:rowOff>74041</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28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90568</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26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26848</xdr:rowOff>
    </xdr:from>
    <xdr:to>
      <xdr:col>98</xdr:col>
      <xdr:colOff>38100</xdr:colOff>
      <xdr:row>75</xdr:row>
      <xdr:rowOff>128448</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88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144975</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266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普通建設事業費については、財政健全化計画及び財政運営計画に基づく、定員管理の徹底、需用費等の徹底的な節減及び委託事業の適正化、投資的経費の抑制により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から普通建設事業費（うち新規整備）が大きく増加している。要因としては、平成３０年度及び令和元年度に大湯会館建設事業費、令和３年度及び令和４年度に診療所整備事業費で増となったことによる。</a:t>
          </a:r>
        </a:p>
        <a:p>
          <a:r>
            <a:rPr kumimoji="1" lang="ja-JP" altLang="en-US" sz="1300">
              <a:latin typeface="ＭＳ Ｐゴシック" panose="020B0600070205080204" pitchFamily="50" charset="-128"/>
              <a:ea typeface="ＭＳ Ｐゴシック" panose="020B0600070205080204" pitchFamily="50" charset="-128"/>
            </a:rPr>
            <a:t>　引き続き、定員管理・給与の適正化、事務事業の見直し、投資的経費の抑制等により、各種経費の抑制を図る。</a:t>
          </a:r>
        </a:p>
        <a:p>
          <a:r>
            <a:rPr kumimoji="1" lang="ja-JP" altLang="en-US" sz="1300">
              <a:latin typeface="ＭＳ Ｐゴシック" panose="020B0600070205080204" pitchFamily="50" charset="-128"/>
              <a:ea typeface="ＭＳ Ｐゴシック" panose="020B0600070205080204" pitchFamily="50" charset="-128"/>
            </a:rPr>
            <a:t>　維持補修費については、令和元年度の小雪により除排雪経費が減となったものの、令和２年度、令和３年度及び令和４年度の大雪により除排雪経費が増となった。また公共施設の多くは、築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年以上経過しているため老朽化により維持補修費が高止まりしており、今後は公共施設等総合管理計画及び公共施設個別施設計画に基づいた計画的な施設管理により、更新費用の平準化を図る。</a:t>
          </a:r>
        </a:p>
        <a:p>
          <a:r>
            <a:rPr kumimoji="1" lang="ja-JP" altLang="en-US" sz="1300">
              <a:latin typeface="ＭＳ Ｐゴシック" panose="020B0600070205080204" pitchFamily="50" charset="-128"/>
              <a:ea typeface="ＭＳ Ｐゴシック" panose="020B0600070205080204" pitchFamily="50" charset="-128"/>
            </a:rPr>
            <a:t>　公債費について、第三セクター等改革推進債の一部繰上償還を、令和元年度（</a:t>
          </a:r>
          <a:r>
            <a:rPr kumimoji="1" lang="en-US" altLang="ja-JP" sz="1300">
              <a:latin typeface="ＭＳ Ｐゴシック" panose="020B0600070205080204" pitchFamily="50" charset="-128"/>
              <a:ea typeface="ＭＳ Ｐゴシック" panose="020B0600070205080204" pitchFamily="50" charset="-128"/>
            </a:rPr>
            <a:t>500</a:t>
          </a:r>
          <a:r>
            <a:rPr kumimoji="1" lang="ja-JP" altLang="en-US" sz="1300">
              <a:latin typeface="ＭＳ Ｐゴシック" panose="020B0600070205080204" pitchFamily="50" charset="-128"/>
              <a:ea typeface="ＭＳ Ｐゴシック" panose="020B0600070205080204" pitchFamily="50" charset="-128"/>
            </a:rPr>
            <a:t>百万円）及び令和４年度（</a:t>
          </a:r>
          <a:r>
            <a:rPr kumimoji="1" lang="en-US" altLang="ja-JP" sz="1300">
              <a:latin typeface="ＭＳ Ｐゴシック" panose="020B0600070205080204" pitchFamily="50" charset="-128"/>
              <a:ea typeface="ＭＳ Ｐゴシック" panose="020B0600070205080204" pitchFamily="50" charset="-128"/>
            </a:rPr>
            <a:t>830</a:t>
          </a:r>
          <a:r>
            <a:rPr kumimoji="1" lang="ja-JP" altLang="en-US" sz="1300">
              <a:latin typeface="ＭＳ Ｐゴシック" panose="020B0600070205080204" pitchFamily="50" charset="-128"/>
              <a:ea typeface="ＭＳ Ｐゴシック" panose="020B0600070205080204" pitchFamily="50" charset="-128"/>
            </a:rPr>
            <a:t>百万円）を実施したことに伴い、令和元年度及び令和４年度の値が大幅に増加している。今後も、繰上償還の実施等により公債費負担の抑制を図る。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8,688
8,685
163.43
7,468,413
7,164,382
215,602
3,771,661
7,306,093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76.2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68707</xdr:rowOff>
    </xdr:from>
    <xdr:to>
      <xdr:col>24</xdr:col>
      <xdr:colOff>63500</xdr:colOff>
      <xdr:row>38</xdr:row>
      <xdr:rowOff>73914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583807"/>
          <a:ext cx="8382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141495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52197</xdr:rowOff>
    </xdr:from>
    <xdr:to>
      <xdr:col>19</xdr:col>
      <xdr:colOff>177800</xdr:colOff>
      <xdr:row>38</xdr:row>
      <xdr:rowOff>68707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567297"/>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95902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9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52197</xdr:rowOff>
    </xdr:from>
    <xdr:to>
      <xdr:col>15</xdr:col>
      <xdr:colOff>50800</xdr:colOff>
      <xdr:row>38</xdr:row>
      <xdr:rowOff>60198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56729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105427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9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60198</xdr:rowOff>
    </xdr:from>
    <xdr:to>
      <xdr:col>10</xdr:col>
      <xdr:colOff>114300</xdr:colOff>
      <xdr:row>38</xdr:row>
      <xdr:rowOff>129921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575298"/>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45737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53865</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23114</xdr:rowOff>
    </xdr:from>
    <xdr:to>
      <xdr:col>24</xdr:col>
      <xdr:colOff>114300</xdr:colOff>
      <xdr:row>38</xdr:row>
      <xdr:rowOff>124714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5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109491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5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17907</xdr:rowOff>
    </xdr:from>
    <xdr:to>
      <xdr:col>20</xdr:col>
      <xdr:colOff>38100</xdr:colOff>
      <xdr:row>38</xdr:row>
      <xdr:rowOff>119507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53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110634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6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1397</xdr:rowOff>
    </xdr:from>
    <xdr:to>
      <xdr:col>15</xdr:col>
      <xdr:colOff>101600</xdr:colOff>
      <xdr:row>38</xdr:row>
      <xdr:rowOff>102997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1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94124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60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9398</xdr:rowOff>
    </xdr:from>
    <xdr:to>
      <xdr:col>10</xdr:col>
      <xdr:colOff>165100</xdr:colOff>
      <xdr:row>38</xdr:row>
      <xdr:rowOff>110998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5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102125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61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79121</xdr:rowOff>
    </xdr:from>
    <xdr:to>
      <xdr:col>6</xdr:col>
      <xdr:colOff>38100</xdr:colOff>
      <xdr:row>39</xdr:row>
      <xdr:rowOff>9271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9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398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68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87480</xdr:rowOff>
    </xdr:from>
    <xdr:to>
      <xdr:col>24</xdr:col>
      <xdr:colOff>63500</xdr:colOff>
      <xdr:row>58</xdr:row>
      <xdr:rowOff>115567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31580"/>
          <a:ext cx="838200" cy="2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3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154988</xdr:rowOff>
    </xdr:from>
    <xdr:to>
      <xdr:col>19</xdr:col>
      <xdr:colOff>177800</xdr:colOff>
      <xdr:row>58</xdr:row>
      <xdr:rowOff>87480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27638"/>
          <a:ext cx="889000" cy="10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154988</xdr:rowOff>
    </xdr:from>
    <xdr:to>
      <xdr:col>15</xdr:col>
      <xdr:colOff>50800</xdr:colOff>
      <xdr:row>58</xdr:row>
      <xdr:rowOff>157591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27638"/>
          <a:ext cx="889000" cy="17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127993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8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157591</xdr:rowOff>
    </xdr:from>
    <xdr:to>
      <xdr:col>10</xdr:col>
      <xdr:colOff>114300</xdr:colOff>
      <xdr:row>58</xdr:row>
      <xdr:rowOff>166997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01691"/>
          <a:ext cx="889000" cy="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21038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2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42532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64767</xdr:rowOff>
    </xdr:from>
    <xdr:to>
      <xdr:col>24</xdr:col>
      <xdr:colOff>114300</xdr:colOff>
      <xdr:row>58</xdr:row>
      <xdr:rowOff>166367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0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151144</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2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36680</xdr:rowOff>
    </xdr:from>
    <xdr:to>
      <xdr:col>20</xdr:col>
      <xdr:colOff>38100</xdr:colOff>
      <xdr:row>58</xdr:row>
      <xdr:rowOff>138280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8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129407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7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104188</xdr:rowOff>
    </xdr:from>
    <xdr:to>
      <xdr:col>15</xdr:col>
      <xdr:colOff>101600</xdr:colOff>
      <xdr:row>58</xdr:row>
      <xdr:rowOff>34338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7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25465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96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106791</xdr:rowOff>
    </xdr:from>
    <xdr:to>
      <xdr:col>10</xdr:col>
      <xdr:colOff>165100</xdr:colOff>
      <xdr:row>59</xdr:row>
      <xdr:rowOff>36941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5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28068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4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116197</xdr:rowOff>
    </xdr:from>
    <xdr:to>
      <xdr:col>6</xdr:col>
      <xdr:colOff>38100</xdr:colOff>
      <xdr:row>59</xdr:row>
      <xdr:rowOff>46347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37474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5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115990</xdr:rowOff>
    </xdr:from>
    <xdr:to>
      <xdr:col>24</xdr:col>
      <xdr:colOff>63500</xdr:colOff>
      <xdr:row>76</xdr:row>
      <xdr:rowOff>156918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46190"/>
          <a:ext cx="838200" cy="4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48861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115990</xdr:rowOff>
    </xdr:from>
    <xdr:to>
      <xdr:col>19</xdr:col>
      <xdr:colOff>177800</xdr:colOff>
      <xdr:row>77</xdr:row>
      <xdr:rowOff>51798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46190"/>
          <a:ext cx="889000" cy="10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90875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0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51798</xdr:rowOff>
    </xdr:from>
    <xdr:to>
      <xdr:col>15</xdr:col>
      <xdr:colOff>50800</xdr:colOff>
      <xdr:row>77</xdr:row>
      <xdr:rowOff>99800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53448"/>
          <a:ext cx="889000" cy="4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74041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6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99800</xdr:rowOff>
    </xdr:from>
    <xdr:to>
      <xdr:col>10</xdr:col>
      <xdr:colOff>114300</xdr:colOff>
      <xdr:row>77</xdr:row>
      <xdr:rowOff>127242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01450"/>
          <a:ext cx="889000" cy="2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125348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150874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106118</xdr:rowOff>
    </xdr:from>
    <xdr:to>
      <xdr:col>24</xdr:col>
      <xdr:colOff>114300</xdr:colOff>
      <xdr:row>77</xdr:row>
      <xdr:rowOff>36268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3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84545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14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65190</xdr:rowOff>
    </xdr:from>
    <xdr:to>
      <xdr:col>20</xdr:col>
      <xdr:colOff>38100</xdr:colOff>
      <xdr:row>76</xdr:row>
      <xdr:rowOff>166790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157917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8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998</xdr:rowOff>
    </xdr:from>
    <xdr:to>
      <xdr:col>15</xdr:col>
      <xdr:colOff>101600</xdr:colOff>
      <xdr:row>77</xdr:row>
      <xdr:rowOff>102598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0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93725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9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49000</xdr:rowOff>
    </xdr:from>
    <xdr:to>
      <xdr:col>10</xdr:col>
      <xdr:colOff>165100</xdr:colOff>
      <xdr:row>77</xdr:row>
      <xdr:rowOff>150600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5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141727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43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76442</xdr:rowOff>
    </xdr:from>
    <xdr:to>
      <xdr:col>6</xdr:col>
      <xdr:colOff>38100</xdr:colOff>
      <xdr:row>78</xdr:row>
      <xdr:rowOff>6592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169169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7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113063</xdr:rowOff>
    </xdr:from>
    <xdr:to>
      <xdr:col>24</xdr:col>
      <xdr:colOff>63500</xdr:colOff>
      <xdr:row>95</xdr:row>
      <xdr:rowOff>28550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229363"/>
          <a:ext cx="838200" cy="8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91180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78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28550</xdr:rowOff>
    </xdr:from>
    <xdr:to>
      <xdr:col>19</xdr:col>
      <xdr:colOff>177800</xdr:colOff>
      <xdr:row>96</xdr:row>
      <xdr:rowOff>100696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316300"/>
          <a:ext cx="889000" cy="24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40246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49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100696</xdr:rowOff>
    </xdr:from>
    <xdr:to>
      <xdr:col>15</xdr:col>
      <xdr:colOff>50800</xdr:colOff>
      <xdr:row>96</xdr:row>
      <xdr:rowOff>158930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59896"/>
          <a:ext cx="889000" cy="5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158930</xdr:rowOff>
    </xdr:from>
    <xdr:to>
      <xdr:col>10</xdr:col>
      <xdr:colOff>114300</xdr:colOff>
      <xdr:row>97</xdr:row>
      <xdr:rowOff>10477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18130"/>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147883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62263</xdr:rowOff>
    </xdr:from>
    <xdr:to>
      <xdr:col>24</xdr:col>
      <xdr:colOff>114300</xdr:colOff>
      <xdr:row>94</xdr:row>
      <xdr:rowOff>163863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17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85140</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02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149200</xdr:rowOff>
    </xdr:from>
    <xdr:to>
      <xdr:col>20</xdr:col>
      <xdr:colOff>38100</xdr:colOff>
      <xdr:row>95</xdr:row>
      <xdr:rowOff>79350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2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95877</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6040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49896</xdr:rowOff>
    </xdr:from>
    <xdr:to>
      <xdr:col>15</xdr:col>
      <xdr:colOff>101600</xdr:colOff>
      <xdr:row>96</xdr:row>
      <xdr:rowOff>151496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0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142623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0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108130</xdr:rowOff>
    </xdr:from>
    <xdr:to>
      <xdr:col>10</xdr:col>
      <xdr:colOff>165100</xdr:colOff>
      <xdr:row>97</xdr:row>
      <xdr:rowOff>38280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6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29407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6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131127</xdr:rowOff>
    </xdr:from>
    <xdr:to>
      <xdr:col>6</xdr:col>
      <xdr:colOff>38100</xdr:colOff>
      <xdr:row>97</xdr:row>
      <xdr:rowOff>61277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52404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8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143619</xdr:rowOff>
    </xdr:from>
    <xdr:to>
      <xdr:col>55</xdr:col>
      <xdr:colOff>0</xdr:colOff>
      <xdr:row>38</xdr:row>
      <xdr:rowOff>150803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658719"/>
          <a:ext cx="8382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150803</xdr:rowOff>
    </xdr:from>
    <xdr:to>
      <xdr:col>50</xdr:col>
      <xdr:colOff>114300</xdr:colOff>
      <xdr:row>38</xdr:row>
      <xdr:rowOff>159294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665903"/>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159294</xdr:rowOff>
    </xdr:from>
    <xdr:to>
      <xdr:col>45</xdr:col>
      <xdr:colOff>177800</xdr:colOff>
      <xdr:row>38</xdr:row>
      <xdr:rowOff>165173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674394"/>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165173</xdr:rowOff>
    </xdr:from>
    <xdr:to>
      <xdr:col>41</xdr:col>
      <xdr:colOff>50800</xdr:colOff>
      <xdr:row>38</xdr:row>
      <xdr:rowOff>170071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68027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4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92819</xdr:rowOff>
    </xdr:from>
    <xdr:to>
      <xdr:col>55</xdr:col>
      <xdr:colOff>50800</xdr:colOff>
      <xdr:row>39</xdr:row>
      <xdr:rowOff>22969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41855</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56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100003</xdr:rowOff>
    </xdr:from>
    <xdr:to>
      <xdr:col>50</xdr:col>
      <xdr:colOff>165100</xdr:colOff>
      <xdr:row>39</xdr:row>
      <xdr:rowOff>30153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1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21280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707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108494</xdr:rowOff>
    </xdr:from>
    <xdr:to>
      <xdr:col>46</xdr:col>
      <xdr:colOff>38100</xdr:colOff>
      <xdr:row>39</xdr:row>
      <xdr:rowOff>38644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2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29771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716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114373</xdr:rowOff>
    </xdr:from>
    <xdr:to>
      <xdr:col>41</xdr:col>
      <xdr:colOff>101600</xdr:colOff>
      <xdr:row>39</xdr:row>
      <xdr:rowOff>44523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2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35650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722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119271</xdr:rowOff>
    </xdr:from>
    <xdr:to>
      <xdr:col>36</xdr:col>
      <xdr:colOff>165100</xdr:colOff>
      <xdr:row>39</xdr:row>
      <xdr:rowOff>49421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40548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727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22765</xdr:rowOff>
    </xdr:from>
    <xdr:to>
      <xdr:col>55</xdr:col>
      <xdr:colOff>0</xdr:colOff>
      <xdr:row>59</xdr:row>
      <xdr:rowOff>30194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138315"/>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32812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34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30194</xdr:rowOff>
    </xdr:from>
    <xdr:to>
      <xdr:col>50</xdr:col>
      <xdr:colOff>114300</xdr:colOff>
      <xdr:row>59</xdr:row>
      <xdr:rowOff>32013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145744"/>
          <a:ext cx="889000" cy="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159014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58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32013</xdr:rowOff>
    </xdr:from>
    <xdr:to>
      <xdr:col>45</xdr:col>
      <xdr:colOff>177800</xdr:colOff>
      <xdr:row>59</xdr:row>
      <xdr:rowOff>39939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147563"/>
          <a:ext cx="889000" cy="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9396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39939</xdr:rowOff>
    </xdr:from>
    <xdr:to>
      <xdr:col>41</xdr:col>
      <xdr:colOff>50800</xdr:colOff>
      <xdr:row>59</xdr:row>
      <xdr:rowOff>42725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155489"/>
          <a:ext cx="889000" cy="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164802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59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12726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1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143415</xdr:rowOff>
    </xdr:from>
    <xdr:to>
      <xdr:col>55</xdr:col>
      <xdr:colOff>50800</xdr:colOff>
      <xdr:row>59</xdr:row>
      <xdr:rowOff>73565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8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58342</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100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150844</xdr:rowOff>
    </xdr:from>
    <xdr:to>
      <xdr:col>50</xdr:col>
      <xdr:colOff>165100</xdr:colOff>
      <xdr:row>59</xdr:row>
      <xdr:rowOff>80994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9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72121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8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152663</xdr:rowOff>
    </xdr:from>
    <xdr:to>
      <xdr:col>46</xdr:col>
      <xdr:colOff>38100</xdr:colOff>
      <xdr:row>59</xdr:row>
      <xdr:rowOff>82813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9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73940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18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160589</xdr:rowOff>
    </xdr:from>
    <xdr:to>
      <xdr:col>41</xdr:col>
      <xdr:colOff>101600</xdr:colOff>
      <xdr:row>59</xdr:row>
      <xdr:rowOff>90739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1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81866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9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163375</xdr:rowOff>
    </xdr:from>
    <xdr:to>
      <xdr:col>36</xdr:col>
      <xdr:colOff>165100</xdr:colOff>
      <xdr:row>59</xdr:row>
      <xdr:rowOff>93525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10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84652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20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135722</xdr:rowOff>
    </xdr:from>
    <xdr:to>
      <xdr:col>55</xdr:col>
      <xdr:colOff>0</xdr:colOff>
      <xdr:row>78</xdr:row>
      <xdr:rowOff>31032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337372"/>
          <a:ext cx="8382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65009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163370</xdr:rowOff>
    </xdr:from>
    <xdr:to>
      <xdr:col>50</xdr:col>
      <xdr:colOff>114300</xdr:colOff>
      <xdr:row>78</xdr:row>
      <xdr:rowOff>31032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365020"/>
          <a:ext cx="889000" cy="3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12242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163370</xdr:rowOff>
    </xdr:from>
    <xdr:to>
      <xdr:col>45</xdr:col>
      <xdr:colOff>177800</xdr:colOff>
      <xdr:row>77</xdr:row>
      <xdr:rowOff>168723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65020"/>
          <a:ext cx="889000" cy="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164028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168723</xdr:rowOff>
    </xdr:from>
    <xdr:to>
      <xdr:col>41</xdr:col>
      <xdr:colOff>50800</xdr:colOff>
      <xdr:row>78</xdr:row>
      <xdr:rowOff>18473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370373"/>
          <a:ext cx="889000" cy="2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53346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2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80689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84922</xdr:rowOff>
    </xdr:from>
    <xdr:to>
      <xdr:col>55</xdr:col>
      <xdr:colOff>50800</xdr:colOff>
      <xdr:row>78</xdr:row>
      <xdr:rowOff>15072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8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63349</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6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151682</xdr:rowOff>
    </xdr:from>
    <xdr:to>
      <xdr:col>50</xdr:col>
      <xdr:colOff>165100</xdr:colOff>
      <xdr:row>78</xdr:row>
      <xdr:rowOff>81832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5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72959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4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112570</xdr:rowOff>
    </xdr:from>
    <xdr:to>
      <xdr:col>46</xdr:col>
      <xdr:colOff>38100</xdr:colOff>
      <xdr:row>78</xdr:row>
      <xdr:rowOff>42720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33847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0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117923</xdr:rowOff>
    </xdr:from>
    <xdr:to>
      <xdr:col>41</xdr:col>
      <xdr:colOff>101600</xdr:colOff>
      <xdr:row>78</xdr:row>
      <xdr:rowOff>48073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1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64600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09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139123</xdr:rowOff>
    </xdr:from>
    <xdr:to>
      <xdr:col>36</xdr:col>
      <xdr:colOff>165100</xdr:colOff>
      <xdr:row>78</xdr:row>
      <xdr:rowOff>69273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4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60400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3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88334</xdr:rowOff>
    </xdr:from>
    <xdr:to>
      <xdr:col>55</xdr:col>
      <xdr:colOff>0</xdr:colOff>
      <xdr:row>97</xdr:row>
      <xdr:rowOff>104564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718984"/>
          <a:ext cx="8382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85306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73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101402</xdr:rowOff>
    </xdr:from>
    <xdr:to>
      <xdr:col>50</xdr:col>
      <xdr:colOff>114300</xdr:colOff>
      <xdr:row>97</xdr:row>
      <xdr:rowOff>104564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732052"/>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35455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32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101402</xdr:rowOff>
    </xdr:from>
    <xdr:to>
      <xdr:col>45</xdr:col>
      <xdr:colOff>177800</xdr:colOff>
      <xdr:row>98</xdr:row>
      <xdr:rowOff>121923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732052"/>
          <a:ext cx="889000" cy="19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74851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66655</xdr:rowOff>
    </xdr:from>
    <xdr:to>
      <xdr:col>41</xdr:col>
      <xdr:colOff>50800</xdr:colOff>
      <xdr:row>98</xdr:row>
      <xdr:rowOff>121923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868755"/>
          <a:ext cx="889000" cy="5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86921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105232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37534</xdr:rowOff>
    </xdr:from>
    <xdr:to>
      <xdr:col>55</xdr:col>
      <xdr:colOff>50800</xdr:colOff>
      <xdr:row>97</xdr:row>
      <xdr:rowOff>139134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6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15961</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4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53764</xdr:rowOff>
    </xdr:from>
    <xdr:to>
      <xdr:col>50</xdr:col>
      <xdr:colOff>165100</xdr:colOff>
      <xdr:row>97</xdr:row>
      <xdr:rowOff>155364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8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146491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77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50602</xdr:rowOff>
    </xdr:from>
    <xdr:to>
      <xdr:col>46</xdr:col>
      <xdr:colOff>38100</xdr:colOff>
      <xdr:row>97</xdr:row>
      <xdr:rowOff>152202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8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143329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77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71123</xdr:rowOff>
    </xdr:from>
    <xdr:to>
      <xdr:col>41</xdr:col>
      <xdr:colOff>101600</xdr:colOff>
      <xdr:row>99</xdr:row>
      <xdr:rowOff>1273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87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163850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96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15855</xdr:rowOff>
    </xdr:from>
    <xdr:to>
      <xdr:col>36</xdr:col>
      <xdr:colOff>165100</xdr:colOff>
      <xdr:row>98</xdr:row>
      <xdr:rowOff>117455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81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108582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9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101736</xdr:rowOff>
    </xdr:from>
    <xdr:to>
      <xdr:col>85</xdr:col>
      <xdr:colOff>127000</xdr:colOff>
      <xdr:row>38</xdr:row>
      <xdr:rowOff>136532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616836"/>
          <a:ext cx="838200" cy="3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164143</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6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67593</xdr:rowOff>
    </xdr:from>
    <xdr:to>
      <xdr:col>81</xdr:col>
      <xdr:colOff>50800</xdr:colOff>
      <xdr:row>38</xdr:row>
      <xdr:rowOff>136532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582693"/>
          <a:ext cx="889000" cy="6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53616</xdr:rowOff>
    </xdr:from>
    <xdr:to>
      <xdr:col>76</xdr:col>
      <xdr:colOff>114300</xdr:colOff>
      <xdr:row>38</xdr:row>
      <xdr:rowOff>67593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397266"/>
          <a:ext cx="889000" cy="18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53616</xdr:rowOff>
    </xdr:from>
    <xdr:to>
      <xdr:col>71</xdr:col>
      <xdr:colOff>177800</xdr:colOff>
      <xdr:row>39</xdr:row>
      <xdr:rowOff>62106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397266"/>
          <a:ext cx="889000" cy="35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89592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156441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5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50936</xdr:rowOff>
    </xdr:from>
    <xdr:to>
      <xdr:col>85</xdr:col>
      <xdr:colOff>177800</xdr:colOff>
      <xdr:row>38</xdr:row>
      <xdr:rowOff>152536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6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29363</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4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85732</xdr:rowOff>
    </xdr:from>
    <xdr:to>
      <xdr:col>81</xdr:col>
      <xdr:colOff>101600</xdr:colOff>
      <xdr:row>39</xdr:row>
      <xdr:rowOff>15882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0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7009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9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16793</xdr:rowOff>
    </xdr:from>
    <xdr:to>
      <xdr:col>76</xdr:col>
      <xdr:colOff>165100</xdr:colOff>
      <xdr:row>38</xdr:row>
      <xdr:rowOff>118393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3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109520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6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2816</xdr:rowOff>
    </xdr:from>
    <xdr:to>
      <xdr:col>72</xdr:col>
      <xdr:colOff>38100</xdr:colOff>
      <xdr:row>37</xdr:row>
      <xdr:rowOff>104416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4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95543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43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11306</xdr:rowOff>
    </xdr:from>
    <xdr:to>
      <xdr:col>67</xdr:col>
      <xdr:colOff>101600</xdr:colOff>
      <xdr:row>39</xdr:row>
      <xdr:rowOff>112906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9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104033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79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130788</xdr:rowOff>
    </xdr:from>
    <xdr:to>
      <xdr:col>85</xdr:col>
      <xdr:colOff>127000</xdr:colOff>
      <xdr:row>58</xdr:row>
      <xdr:rowOff>134651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10074888"/>
          <a:ext cx="8382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35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124802</xdr:rowOff>
    </xdr:from>
    <xdr:to>
      <xdr:col>81</xdr:col>
      <xdr:colOff>50800</xdr:colOff>
      <xdr:row>58</xdr:row>
      <xdr:rowOff>130788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10068902"/>
          <a:ext cx="889000" cy="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95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122597</xdr:rowOff>
    </xdr:from>
    <xdr:to>
      <xdr:col>76</xdr:col>
      <xdr:colOff>114300</xdr:colOff>
      <xdr:row>58</xdr:row>
      <xdr:rowOff>124802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10066697"/>
          <a:ext cx="889000" cy="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7090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60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122597</xdr:rowOff>
    </xdr:from>
    <xdr:to>
      <xdr:col>71</xdr:col>
      <xdr:colOff>177800</xdr:colOff>
      <xdr:row>58</xdr:row>
      <xdr:rowOff>166339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10066697"/>
          <a:ext cx="889000" cy="4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13194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30097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6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83851</xdr:rowOff>
    </xdr:from>
    <xdr:to>
      <xdr:col>85</xdr:col>
      <xdr:colOff>177800</xdr:colOff>
      <xdr:row>59</xdr:row>
      <xdr:rowOff>14001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1002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170228</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94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79988</xdr:rowOff>
    </xdr:from>
    <xdr:to>
      <xdr:col>81</xdr:col>
      <xdr:colOff>101600</xdr:colOff>
      <xdr:row>59</xdr:row>
      <xdr:rowOff>10138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1002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1265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74002</xdr:rowOff>
    </xdr:from>
    <xdr:to>
      <xdr:col>76</xdr:col>
      <xdr:colOff>165100</xdr:colOff>
      <xdr:row>59</xdr:row>
      <xdr:rowOff>4152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1001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166729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1011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71797</xdr:rowOff>
    </xdr:from>
    <xdr:to>
      <xdr:col>72</xdr:col>
      <xdr:colOff>38100</xdr:colOff>
      <xdr:row>59</xdr:row>
      <xdr:rowOff>1947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1001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164524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10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115539</xdr:rowOff>
    </xdr:from>
    <xdr:to>
      <xdr:col>67</xdr:col>
      <xdr:colOff>101600</xdr:colOff>
      <xdr:row>59</xdr:row>
      <xdr:rowOff>45689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1005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36816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15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135559</xdr:rowOff>
    </xdr:from>
    <xdr:to>
      <xdr:col>85</xdr:col>
      <xdr:colOff>127000</xdr:colOff>
      <xdr:row>79</xdr:row>
      <xdr:rowOff>41656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508659"/>
          <a:ext cx="838200" cy="7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2291</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41554</xdr:rowOff>
    </xdr:from>
    <xdr:to>
      <xdr:col>81</xdr:col>
      <xdr:colOff>50800</xdr:colOff>
      <xdr:row>79</xdr:row>
      <xdr:rowOff>41656</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6104"/>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109935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34150</xdr:rowOff>
    </xdr:from>
    <xdr:to>
      <xdr:col>76</xdr:col>
      <xdr:colOff>114300</xdr:colOff>
      <xdr:row>79</xdr:row>
      <xdr:rowOff>41554</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78700"/>
          <a:ext cx="889000" cy="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34150</xdr:rowOff>
    </xdr:from>
    <xdr:to>
      <xdr:col>71</xdr:col>
      <xdr:colOff>177800</xdr:colOff>
      <xdr:row>79</xdr:row>
      <xdr:rowOff>34823</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78700"/>
          <a:ext cx="889000" cy="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73779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1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81196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1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84759</xdr:rowOff>
    </xdr:from>
    <xdr:to>
      <xdr:col>85</xdr:col>
      <xdr:colOff>177800</xdr:colOff>
      <xdr:row>79</xdr:row>
      <xdr:rowOff>14909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45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171136</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37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162306</xdr:rowOff>
    </xdr:from>
    <xdr:to>
      <xdr:col>81</xdr:col>
      <xdr:colOff>101600</xdr:colOff>
      <xdr:row>79</xdr:row>
      <xdr:rowOff>92456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83583</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628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162204</xdr:rowOff>
    </xdr:from>
    <xdr:to>
      <xdr:col>76</xdr:col>
      <xdr:colOff>165100</xdr:colOff>
      <xdr:row>79</xdr:row>
      <xdr:rowOff>92354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83481</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628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154800</xdr:rowOff>
    </xdr:from>
    <xdr:to>
      <xdr:col>72</xdr:col>
      <xdr:colOff>38100</xdr:colOff>
      <xdr:row>79</xdr:row>
      <xdr:rowOff>84950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2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76077</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620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155473</xdr:rowOff>
    </xdr:from>
    <xdr:to>
      <xdr:col>67</xdr:col>
      <xdr:colOff>101600</xdr:colOff>
      <xdr:row>79</xdr:row>
      <xdr:rowOff>85623</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2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76750</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621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97146</xdr:rowOff>
    </xdr:from>
    <xdr:to>
      <xdr:col>85</xdr:col>
      <xdr:colOff>127000</xdr:colOff>
      <xdr:row>97</xdr:row>
      <xdr:rowOff>143190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384896"/>
          <a:ext cx="838200" cy="38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162313</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50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143190</xdr:rowOff>
    </xdr:from>
    <xdr:to>
      <xdr:col>81</xdr:col>
      <xdr:colOff>50800</xdr:colOff>
      <xdr:row>97</xdr:row>
      <xdr:rowOff>145346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773840"/>
          <a:ext cx="8890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1359</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28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107379</xdr:rowOff>
    </xdr:from>
    <xdr:to>
      <xdr:col>76</xdr:col>
      <xdr:colOff>114300</xdr:colOff>
      <xdr:row>97</xdr:row>
      <xdr:rowOff>145346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566579"/>
          <a:ext cx="889000" cy="20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31149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31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107379</xdr:rowOff>
    </xdr:from>
    <xdr:to>
      <xdr:col>71</xdr:col>
      <xdr:colOff>177800</xdr:colOff>
      <xdr:row>97</xdr:row>
      <xdr:rowOff>135384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566579"/>
          <a:ext cx="889000" cy="19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4560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63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24154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31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46346</xdr:rowOff>
    </xdr:from>
    <xdr:to>
      <xdr:col>85</xdr:col>
      <xdr:colOff>177800</xdr:colOff>
      <xdr:row>95</xdr:row>
      <xdr:rowOff>147946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33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69223</xdr:rowOff>
    </xdr:from>
    <xdr:ext cx="599010"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18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92390</xdr:rowOff>
    </xdr:from>
    <xdr:to>
      <xdr:col>81</xdr:col>
      <xdr:colOff>101600</xdr:colOff>
      <xdr:row>98</xdr:row>
      <xdr:rowOff>22540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72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13667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81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94546</xdr:rowOff>
    </xdr:from>
    <xdr:to>
      <xdr:col>76</xdr:col>
      <xdr:colOff>165100</xdr:colOff>
      <xdr:row>98</xdr:row>
      <xdr:rowOff>24696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72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15823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81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56579</xdr:rowOff>
    </xdr:from>
    <xdr:to>
      <xdr:col>72</xdr:col>
      <xdr:colOff>38100</xdr:colOff>
      <xdr:row>96</xdr:row>
      <xdr:rowOff>158179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51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3256</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03795" y="16291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84584</xdr:rowOff>
    </xdr:from>
    <xdr:to>
      <xdr:col>67</xdr:col>
      <xdr:colOff>101600</xdr:colOff>
      <xdr:row>98</xdr:row>
      <xdr:rowOff>14734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71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5861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80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総務費については、公共施設等整備基金積立金の減により、減となった。民生費については、住民税非課税世帯等臨時特別給付金給付事業の減等により、減となった。</a:t>
          </a:r>
        </a:p>
        <a:p>
          <a:r>
            <a:rPr kumimoji="1" lang="ja-JP" altLang="en-US" sz="1300">
              <a:latin typeface="ＭＳ Ｐゴシック" panose="020B0600070205080204" pitchFamily="50" charset="-128"/>
              <a:ea typeface="ＭＳ Ｐゴシック" panose="020B0600070205080204" pitchFamily="50" charset="-128"/>
            </a:rPr>
            <a:t>　衛生費については、診療所整備事業の建設工事費等の増となり、増となった。</a:t>
          </a:r>
        </a:p>
        <a:p>
          <a:r>
            <a:rPr kumimoji="1" lang="ja-JP" altLang="en-US" sz="1300">
              <a:latin typeface="ＭＳ Ｐゴシック" panose="020B0600070205080204" pitchFamily="50" charset="-128"/>
              <a:ea typeface="ＭＳ Ｐゴシック" panose="020B0600070205080204" pitchFamily="50" charset="-128"/>
            </a:rPr>
            <a:t>　過年度からの普通建設事業費の抑制により、農林水産業費及び土木費については類似団体平均を大きく下回っている。農林水産業費では、コロナ関連による補助金の増により、増となった。土木費については令和２年度、令和３年度及び令和４年度の大雪による除排雪経費の増となり、そのほか令和４年度では除雪機械購入費の増等により、増となった。今後もインフラ施設等の長寿命化のため、計画的な整備・修繕を図る。</a:t>
          </a:r>
        </a:p>
        <a:p>
          <a:r>
            <a:rPr kumimoji="1" lang="ja-JP" altLang="en-US" sz="1300">
              <a:latin typeface="ＭＳ Ｐゴシック" panose="020B0600070205080204" pitchFamily="50" charset="-128"/>
              <a:ea typeface="ＭＳ Ｐゴシック" panose="020B0600070205080204" pitchFamily="50" charset="-128"/>
            </a:rPr>
            <a:t>　商工費について、コロナ関連による商品券事業等の増により、大幅に増となった。災害復旧費については、令和４年８月の大雨による災害に伴って、増となった。</a:t>
          </a:r>
        </a:p>
        <a:p>
          <a:r>
            <a:rPr kumimoji="1" lang="ja-JP" altLang="en-US" sz="1300">
              <a:latin typeface="ＭＳ Ｐゴシック" panose="020B0600070205080204" pitchFamily="50" charset="-128"/>
              <a:ea typeface="ＭＳ Ｐゴシック" panose="020B0600070205080204" pitchFamily="50" charset="-128"/>
            </a:rPr>
            <a:t>　公債費について、第三セクター等改革推進債の一部繰上償還（</a:t>
          </a:r>
          <a:r>
            <a:rPr kumimoji="1" lang="en-US" altLang="ja-JP" sz="1300">
              <a:latin typeface="ＭＳ Ｐゴシック" panose="020B0600070205080204" pitchFamily="50" charset="-128"/>
              <a:ea typeface="ＭＳ Ｐゴシック" panose="020B0600070205080204" pitchFamily="50" charset="-128"/>
            </a:rPr>
            <a:t>830</a:t>
          </a:r>
          <a:r>
            <a:rPr kumimoji="1" lang="ja-JP" altLang="en-US" sz="1300">
              <a:latin typeface="ＭＳ Ｐゴシック" panose="020B0600070205080204" pitchFamily="50" charset="-128"/>
              <a:ea typeface="ＭＳ Ｐゴシック" panose="020B0600070205080204" pitchFamily="50" charset="-128"/>
            </a:rPr>
            <a:t>百万円）を実施したことに伴い、令和４年度の値が大幅に増加した。今後も、繰上償還の実施等により公債費負担の抑制を図る。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令和３年度と比較して、普通交付税などの要因による標準財政規模の減により、財政調整基金残高比では</a:t>
          </a:r>
          <a:r>
            <a:rPr kumimoji="1" lang="en-US" altLang="ja-JP" sz="1400">
              <a:latin typeface="ＭＳ ゴシック" pitchFamily="49" charset="-128"/>
              <a:ea typeface="ＭＳ ゴシック" pitchFamily="49" charset="-128"/>
            </a:rPr>
            <a:t>26.87</a:t>
          </a:r>
          <a:r>
            <a:rPr kumimoji="1" lang="ja-JP" altLang="en-US" sz="1400">
              <a:latin typeface="ＭＳ ゴシック" pitchFamily="49" charset="-128"/>
              <a:ea typeface="ＭＳ ゴシック" pitchFamily="49" charset="-128"/>
            </a:rPr>
            <a:t>％と増となった。また実質収支額は</a:t>
          </a:r>
          <a:r>
            <a:rPr kumimoji="1" lang="en-US" altLang="ja-JP" sz="1400">
              <a:latin typeface="ＭＳ ゴシック" pitchFamily="49" charset="-128"/>
              <a:ea typeface="ＭＳ ゴシック" pitchFamily="49" charset="-128"/>
            </a:rPr>
            <a:t>123</a:t>
          </a:r>
          <a:r>
            <a:rPr kumimoji="1" lang="ja-JP" altLang="en-US" sz="1400">
              <a:latin typeface="ＭＳ ゴシック" pitchFamily="49" charset="-128"/>
              <a:ea typeface="ＭＳ ゴシック" pitchFamily="49" charset="-128"/>
            </a:rPr>
            <a:t>百万円減（単年度収支額△</a:t>
          </a:r>
          <a:r>
            <a:rPr kumimoji="1" lang="en-US" altLang="ja-JP" sz="1400">
              <a:latin typeface="ＭＳ ゴシック" pitchFamily="49" charset="-128"/>
              <a:ea typeface="ＭＳ ゴシック" pitchFamily="49" charset="-128"/>
            </a:rPr>
            <a:t>123</a:t>
          </a:r>
          <a:r>
            <a:rPr kumimoji="1" lang="ja-JP" altLang="en-US" sz="1400">
              <a:latin typeface="ＭＳ ゴシック" pitchFamily="49" charset="-128"/>
              <a:ea typeface="ＭＳ ゴシック" pitchFamily="49" charset="-128"/>
            </a:rPr>
            <a:t>百万円）となったことから、</a:t>
          </a:r>
          <a:r>
            <a:rPr kumimoji="1" lang="en-US" altLang="ja-JP" sz="1400">
              <a:latin typeface="ＭＳ ゴシック" pitchFamily="49" charset="-128"/>
              <a:ea typeface="ＭＳ ゴシック" pitchFamily="49" charset="-128"/>
            </a:rPr>
            <a:t>5.72</a:t>
          </a:r>
          <a:r>
            <a:rPr kumimoji="1" lang="ja-JP" altLang="en-US" sz="1400">
              <a:latin typeface="ＭＳ ゴシック" pitchFamily="49" charset="-128"/>
              <a:ea typeface="ＭＳ ゴシック" pitchFamily="49" charset="-128"/>
            </a:rPr>
            <a:t>％と減少した。</a:t>
          </a:r>
        </a:p>
        <a:p>
          <a:r>
            <a:rPr kumimoji="1" lang="ja-JP" altLang="en-US" sz="1400">
              <a:latin typeface="ＭＳ ゴシック" pitchFamily="49" charset="-128"/>
              <a:ea typeface="ＭＳ ゴシック" pitchFamily="49" charset="-128"/>
            </a:rPr>
            <a:t>　単年度収支額△</a:t>
          </a:r>
          <a:r>
            <a:rPr kumimoji="1" lang="en-US" altLang="ja-JP" sz="1400">
              <a:latin typeface="ＭＳ ゴシック" pitchFamily="49" charset="-128"/>
              <a:ea typeface="ＭＳ ゴシック" pitchFamily="49" charset="-128"/>
            </a:rPr>
            <a:t>123</a:t>
          </a:r>
          <a:r>
            <a:rPr kumimoji="1" lang="ja-JP" altLang="en-US" sz="1400">
              <a:latin typeface="ＭＳ ゴシック" pitchFamily="49" charset="-128"/>
              <a:ea typeface="ＭＳ ゴシック" pitchFamily="49" charset="-128"/>
            </a:rPr>
            <a:t>百万円となった要因としては、令和３年度はコロナ禍によりイベント等の行事が抑制されたこと等から、経常経費が抑制されていたことによる。今後も、歳入確保及び歳出削減に努め、財政の健全化を図る。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令和３年度と比較して、普通交付税などの要因による標準財政規模の減により、連結実質赤字比率（黒字）は減少した。</a:t>
          </a:r>
        </a:p>
        <a:p>
          <a:r>
            <a:rPr kumimoji="1" lang="ja-JP" altLang="en-US" sz="1400">
              <a:latin typeface="ＭＳ ゴシック" pitchFamily="49" charset="-128"/>
              <a:ea typeface="ＭＳ ゴシック" pitchFamily="49" charset="-128"/>
            </a:rPr>
            <a:t>　令和４年度では、主に病院事業会計及び介護保険特別会計が昨年度よりも実質収支が増となったが、標準財政規模の増により、全体では比率（黒字）が減少した。</a:t>
          </a:r>
        </a:p>
        <a:p>
          <a:r>
            <a:rPr kumimoji="1" lang="ja-JP" altLang="en-US" sz="1400">
              <a:latin typeface="ＭＳ ゴシック" pitchFamily="49" charset="-128"/>
              <a:ea typeface="ＭＳ ゴシック" pitchFamily="49" charset="-128"/>
            </a:rPr>
            <a:t>　病院事業においては、今後診療所事業へ移行することとなるが、病床等規模の適正化により、また全体でも歳入確保及び歳出削減を図り、今後も経営健全化を図る。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7468413</v>
      </c>
      <c r="BO4" s="371"/>
      <c r="BP4" s="371"/>
      <c r="BQ4" s="371"/>
      <c r="BR4" s="371"/>
      <c r="BS4" s="371"/>
      <c r="BT4" s="371"/>
      <c r="BU4" s="372"/>
      <c r="BV4" s="370">
        <v>6634727</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5.7</v>
      </c>
      <c r="CU4" s="377"/>
      <c r="CV4" s="377"/>
      <c r="CW4" s="377"/>
      <c r="CX4" s="377"/>
      <c r="CY4" s="377"/>
      <c r="CZ4" s="377"/>
      <c r="DA4" s="378"/>
      <c r="DB4" s="376">
        <v>8.6999999999999993</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94</v>
      </c>
      <c r="AN5" s="431"/>
      <c r="AO5" s="431"/>
      <c r="AP5" s="431"/>
      <c r="AQ5" s="431"/>
      <c r="AR5" s="431"/>
      <c r="AS5" s="431"/>
      <c r="AT5" s="432"/>
      <c r="AU5" s="433" t="s">
        <v>95</v>
      </c>
      <c r="AV5" s="434"/>
      <c r="AW5" s="434"/>
      <c r="AX5" s="434"/>
      <c r="AY5" s="435" t="s">
        <v>96</v>
      </c>
      <c r="AZ5" s="436"/>
      <c r="BA5" s="436"/>
      <c r="BB5" s="436"/>
      <c r="BC5" s="436"/>
      <c r="BD5" s="436"/>
      <c r="BE5" s="436"/>
      <c r="BF5" s="436"/>
      <c r="BG5" s="436"/>
      <c r="BH5" s="436"/>
      <c r="BI5" s="436"/>
      <c r="BJ5" s="436"/>
      <c r="BK5" s="436"/>
      <c r="BL5" s="436"/>
      <c r="BM5" s="437"/>
      <c r="BN5" s="438">
        <v>7164382</v>
      </c>
      <c r="BO5" s="439"/>
      <c r="BP5" s="439"/>
      <c r="BQ5" s="439"/>
      <c r="BR5" s="439"/>
      <c r="BS5" s="439"/>
      <c r="BT5" s="439"/>
      <c r="BU5" s="440"/>
      <c r="BV5" s="438">
        <v>6295466</v>
      </c>
      <c r="BW5" s="439"/>
      <c r="BX5" s="439"/>
      <c r="BY5" s="439"/>
      <c r="BZ5" s="439"/>
      <c r="CA5" s="439"/>
      <c r="CB5" s="439"/>
      <c r="CC5" s="440"/>
      <c r="CD5" s="441" t="s">
        <v>97</v>
      </c>
      <c r="CE5" s="442"/>
      <c r="CF5" s="442"/>
      <c r="CG5" s="442"/>
      <c r="CH5" s="442"/>
      <c r="CI5" s="442"/>
      <c r="CJ5" s="442"/>
      <c r="CK5" s="442"/>
      <c r="CL5" s="442"/>
      <c r="CM5" s="442"/>
      <c r="CN5" s="442"/>
      <c r="CO5" s="442"/>
      <c r="CP5" s="442"/>
      <c r="CQ5" s="442"/>
      <c r="CR5" s="442"/>
      <c r="CS5" s="443"/>
      <c r="CT5" s="404">
        <v>92.9</v>
      </c>
      <c r="CU5" s="405"/>
      <c r="CV5" s="405"/>
      <c r="CW5" s="405"/>
      <c r="CX5" s="405"/>
      <c r="CY5" s="405"/>
      <c r="CZ5" s="405"/>
      <c r="DA5" s="406"/>
      <c r="DB5" s="404">
        <v>86.8</v>
      </c>
      <c r="DC5" s="405"/>
      <c r="DD5" s="405"/>
      <c r="DE5" s="405"/>
      <c r="DF5" s="405"/>
      <c r="DG5" s="405"/>
      <c r="DH5" s="405"/>
      <c r="DI5" s="406"/>
    </row>
    <row r="6" spans="1:119" ht="18.75" customHeight="1" x14ac:dyDescent="0.2">
      <c r="A6" s="181"/>
      <c r="B6" s="407" t="s">
        <v>98</v>
      </c>
      <c r="C6" s="408"/>
      <c r="D6" s="408"/>
      <c r="E6" s="409"/>
      <c r="F6" s="409"/>
      <c r="G6" s="409"/>
      <c r="H6" s="409"/>
      <c r="I6" s="409"/>
      <c r="J6" s="409"/>
      <c r="K6" s="409"/>
      <c r="L6" s="409" t="s">
        <v>99</v>
      </c>
      <c r="M6" s="409"/>
      <c r="N6" s="409"/>
      <c r="O6" s="409"/>
      <c r="P6" s="409"/>
      <c r="Q6" s="409"/>
      <c r="R6" s="413"/>
      <c r="S6" s="413"/>
      <c r="T6" s="413"/>
      <c r="U6" s="413"/>
      <c r="V6" s="414"/>
      <c r="W6" s="417" t="s">
        <v>100</v>
      </c>
      <c r="X6" s="418"/>
      <c r="Y6" s="418"/>
      <c r="Z6" s="418"/>
      <c r="AA6" s="418"/>
      <c r="AB6" s="408"/>
      <c r="AC6" s="421" t="s">
        <v>101</v>
      </c>
      <c r="AD6" s="422"/>
      <c r="AE6" s="422"/>
      <c r="AF6" s="422"/>
      <c r="AG6" s="422"/>
      <c r="AH6" s="422"/>
      <c r="AI6" s="422"/>
      <c r="AJ6" s="422"/>
      <c r="AK6" s="422"/>
      <c r="AL6" s="423"/>
      <c r="AM6" s="430" t="s">
        <v>102</v>
      </c>
      <c r="AN6" s="431"/>
      <c r="AO6" s="431"/>
      <c r="AP6" s="431"/>
      <c r="AQ6" s="431"/>
      <c r="AR6" s="431"/>
      <c r="AS6" s="431"/>
      <c r="AT6" s="432"/>
      <c r="AU6" s="433" t="s">
        <v>103</v>
      </c>
      <c r="AV6" s="434"/>
      <c r="AW6" s="434"/>
      <c r="AX6" s="434"/>
      <c r="AY6" s="435" t="s">
        <v>104</v>
      </c>
      <c r="AZ6" s="436"/>
      <c r="BA6" s="436"/>
      <c r="BB6" s="436"/>
      <c r="BC6" s="436"/>
      <c r="BD6" s="436"/>
      <c r="BE6" s="436"/>
      <c r="BF6" s="436"/>
      <c r="BG6" s="436"/>
      <c r="BH6" s="436"/>
      <c r="BI6" s="436"/>
      <c r="BJ6" s="436"/>
      <c r="BK6" s="436"/>
      <c r="BL6" s="436"/>
      <c r="BM6" s="437"/>
      <c r="BN6" s="438">
        <v>304031</v>
      </c>
      <c r="BO6" s="439"/>
      <c r="BP6" s="439"/>
      <c r="BQ6" s="439"/>
      <c r="BR6" s="439"/>
      <c r="BS6" s="439"/>
      <c r="BT6" s="439"/>
      <c r="BU6" s="440"/>
      <c r="BV6" s="438">
        <v>339261</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93.7</v>
      </c>
      <c r="CU6" s="445"/>
      <c r="CV6" s="445"/>
      <c r="CW6" s="445"/>
      <c r="CX6" s="445"/>
      <c r="CY6" s="445"/>
      <c r="CZ6" s="445"/>
      <c r="DA6" s="446"/>
      <c r="DB6" s="444">
        <v>89.8</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103</v>
      </c>
      <c r="AV7" s="434"/>
      <c r="AW7" s="434"/>
      <c r="AX7" s="434"/>
      <c r="AY7" s="435" t="s">
        <v>107</v>
      </c>
      <c r="AZ7" s="436"/>
      <c r="BA7" s="436"/>
      <c r="BB7" s="436"/>
      <c r="BC7" s="436"/>
      <c r="BD7" s="436"/>
      <c r="BE7" s="436"/>
      <c r="BF7" s="436"/>
      <c r="BG7" s="436"/>
      <c r="BH7" s="436"/>
      <c r="BI7" s="436"/>
      <c r="BJ7" s="436"/>
      <c r="BK7" s="436"/>
      <c r="BL7" s="436"/>
      <c r="BM7" s="437"/>
      <c r="BN7" s="438">
        <v>88429</v>
      </c>
      <c r="BO7" s="439"/>
      <c r="BP7" s="439"/>
      <c r="BQ7" s="439"/>
      <c r="BR7" s="439"/>
      <c r="BS7" s="439"/>
      <c r="BT7" s="439"/>
      <c r="BU7" s="440"/>
      <c r="BV7" s="438">
        <v>630</v>
      </c>
      <c r="BW7" s="439"/>
      <c r="BX7" s="439"/>
      <c r="BY7" s="439"/>
      <c r="BZ7" s="439"/>
      <c r="CA7" s="439"/>
      <c r="CB7" s="439"/>
      <c r="CC7" s="440"/>
      <c r="CD7" s="441" t="s">
        <v>108</v>
      </c>
      <c r="CE7" s="442"/>
      <c r="CF7" s="442"/>
      <c r="CG7" s="442"/>
      <c r="CH7" s="442"/>
      <c r="CI7" s="442"/>
      <c r="CJ7" s="442"/>
      <c r="CK7" s="442"/>
      <c r="CL7" s="442"/>
      <c r="CM7" s="442"/>
      <c r="CN7" s="442"/>
      <c r="CO7" s="442"/>
      <c r="CP7" s="442"/>
      <c r="CQ7" s="442"/>
      <c r="CR7" s="442"/>
      <c r="CS7" s="443"/>
      <c r="CT7" s="438">
        <v>3771661</v>
      </c>
      <c r="CU7" s="439"/>
      <c r="CV7" s="439"/>
      <c r="CW7" s="439"/>
      <c r="CX7" s="439"/>
      <c r="CY7" s="439"/>
      <c r="CZ7" s="439"/>
      <c r="DA7" s="440"/>
      <c r="DB7" s="438">
        <v>3887949</v>
      </c>
      <c r="DC7" s="439"/>
      <c r="DD7" s="439"/>
      <c r="DE7" s="439"/>
      <c r="DF7" s="439"/>
      <c r="DG7" s="439"/>
      <c r="DH7" s="439"/>
      <c r="DI7" s="440"/>
    </row>
    <row r="8" spans="1:119" ht="18.75" customHeight="1" thickBot="1" x14ac:dyDescent="0.25">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109</v>
      </c>
      <c r="AN8" s="431"/>
      <c r="AO8" s="431"/>
      <c r="AP8" s="431"/>
      <c r="AQ8" s="431"/>
      <c r="AR8" s="431"/>
      <c r="AS8" s="431"/>
      <c r="AT8" s="432"/>
      <c r="AU8" s="433" t="s">
        <v>103</v>
      </c>
      <c r="AV8" s="434"/>
      <c r="AW8" s="434"/>
      <c r="AX8" s="434"/>
      <c r="AY8" s="435" t="s">
        <v>110</v>
      </c>
      <c r="AZ8" s="436"/>
      <c r="BA8" s="436"/>
      <c r="BB8" s="436"/>
      <c r="BC8" s="436"/>
      <c r="BD8" s="436"/>
      <c r="BE8" s="436"/>
      <c r="BF8" s="436"/>
      <c r="BG8" s="436"/>
      <c r="BH8" s="436"/>
      <c r="BI8" s="436"/>
      <c r="BJ8" s="436"/>
      <c r="BK8" s="436"/>
      <c r="BL8" s="436"/>
      <c r="BM8" s="437"/>
      <c r="BN8" s="438">
        <v>215602</v>
      </c>
      <c r="BO8" s="439"/>
      <c r="BP8" s="439"/>
      <c r="BQ8" s="439"/>
      <c r="BR8" s="439"/>
      <c r="BS8" s="439"/>
      <c r="BT8" s="439"/>
      <c r="BU8" s="440"/>
      <c r="BV8" s="438">
        <v>338631</v>
      </c>
      <c r="BW8" s="439"/>
      <c r="BX8" s="439"/>
      <c r="BY8" s="439"/>
      <c r="BZ8" s="439"/>
      <c r="CA8" s="439"/>
      <c r="CB8" s="439"/>
      <c r="CC8" s="440"/>
      <c r="CD8" s="441" t="s">
        <v>111</v>
      </c>
      <c r="CE8" s="442"/>
      <c r="CF8" s="442"/>
      <c r="CG8" s="442"/>
      <c r="CH8" s="442"/>
      <c r="CI8" s="442"/>
      <c r="CJ8" s="442"/>
      <c r="CK8" s="442"/>
      <c r="CL8" s="442"/>
      <c r="CM8" s="442"/>
      <c r="CN8" s="442"/>
      <c r="CO8" s="442"/>
      <c r="CP8" s="442"/>
      <c r="CQ8" s="442"/>
      <c r="CR8" s="442"/>
      <c r="CS8" s="443"/>
      <c r="CT8" s="447">
        <v>0.22</v>
      </c>
      <c r="CU8" s="448"/>
      <c r="CV8" s="448"/>
      <c r="CW8" s="448"/>
      <c r="CX8" s="448"/>
      <c r="CY8" s="448"/>
      <c r="CZ8" s="448"/>
      <c r="DA8" s="449"/>
      <c r="DB8" s="447">
        <v>0.22</v>
      </c>
      <c r="DC8" s="448"/>
      <c r="DD8" s="448"/>
      <c r="DE8" s="448"/>
      <c r="DF8" s="448"/>
      <c r="DG8" s="448"/>
      <c r="DH8" s="448"/>
      <c r="DI8" s="449"/>
    </row>
    <row r="9" spans="1:119" ht="18.75" customHeight="1" thickBot="1" x14ac:dyDescent="0.25">
      <c r="A9" s="181"/>
      <c r="B9" s="401" t="s">
        <v>112</v>
      </c>
      <c r="C9" s="402"/>
      <c r="D9" s="402"/>
      <c r="E9" s="402"/>
      <c r="F9" s="402"/>
      <c r="G9" s="402"/>
      <c r="H9" s="402"/>
      <c r="I9" s="402"/>
      <c r="J9" s="402"/>
      <c r="K9" s="450"/>
      <c r="L9" s="451" t="s">
        <v>113</v>
      </c>
      <c r="M9" s="452"/>
      <c r="N9" s="452"/>
      <c r="O9" s="452"/>
      <c r="P9" s="452"/>
      <c r="Q9" s="453"/>
      <c r="R9" s="454">
        <v>8665</v>
      </c>
      <c r="S9" s="455"/>
      <c r="T9" s="455"/>
      <c r="U9" s="455"/>
      <c r="V9" s="456"/>
      <c r="W9" s="364" t="s">
        <v>114</v>
      </c>
      <c r="X9" s="365"/>
      <c r="Y9" s="365"/>
      <c r="Z9" s="365"/>
      <c r="AA9" s="365"/>
      <c r="AB9" s="365"/>
      <c r="AC9" s="365"/>
      <c r="AD9" s="365"/>
      <c r="AE9" s="365"/>
      <c r="AF9" s="365"/>
      <c r="AG9" s="365"/>
      <c r="AH9" s="365"/>
      <c r="AI9" s="365"/>
      <c r="AJ9" s="365"/>
      <c r="AK9" s="365"/>
      <c r="AL9" s="366"/>
      <c r="AM9" s="430" t="s">
        <v>115</v>
      </c>
      <c r="AN9" s="431"/>
      <c r="AO9" s="431"/>
      <c r="AP9" s="431"/>
      <c r="AQ9" s="431"/>
      <c r="AR9" s="431"/>
      <c r="AS9" s="431"/>
      <c r="AT9" s="432"/>
      <c r="AU9" s="433" t="s">
        <v>103</v>
      </c>
      <c r="AV9" s="434"/>
      <c r="AW9" s="434"/>
      <c r="AX9" s="434"/>
      <c r="AY9" s="435" t="s">
        <v>116</v>
      </c>
      <c r="AZ9" s="436"/>
      <c r="BA9" s="436"/>
      <c r="BB9" s="436"/>
      <c r="BC9" s="436"/>
      <c r="BD9" s="436"/>
      <c r="BE9" s="436"/>
      <c r="BF9" s="436"/>
      <c r="BG9" s="436"/>
      <c r="BH9" s="436"/>
      <c r="BI9" s="436"/>
      <c r="BJ9" s="436"/>
      <c r="BK9" s="436"/>
      <c r="BL9" s="436"/>
      <c r="BM9" s="437"/>
      <c r="BN9" s="438">
        <v>-123029</v>
      </c>
      <c r="BO9" s="439"/>
      <c r="BP9" s="439"/>
      <c r="BQ9" s="439"/>
      <c r="BR9" s="439"/>
      <c r="BS9" s="439"/>
      <c r="BT9" s="439"/>
      <c r="BU9" s="440"/>
      <c r="BV9" s="438">
        <v>85085</v>
      </c>
      <c r="BW9" s="439"/>
      <c r="BX9" s="439"/>
      <c r="BY9" s="439"/>
      <c r="BZ9" s="439"/>
      <c r="CA9" s="439"/>
      <c r="CB9" s="439"/>
      <c r="CC9" s="440"/>
      <c r="CD9" s="441" t="s">
        <v>117</v>
      </c>
      <c r="CE9" s="442"/>
      <c r="CF9" s="442"/>
      <c r="CG9" s="442"/>
      <c r="CH9" s="442"/>
      <c r="CI9" s="442"/>
      <c r="CJ9" s="442"/>
      <c r="CK9" s="442"/>
      <c r="CL9" s="442"/>
      <c r="CM9" s="442"/>
      <c r="CN9" s="442"/>
      <c r="CO9" s="442"/>
      <c r="CP9" s="442"/>
      <c r="CQ9" s="442"/>
      <c r="CR9" s="442"/>
      <c r="CS9" s="443"/>
      <c r="CT9" s="404">
        <v>26.7</v>
      </c>
      <c r="CU9" s="405"/>
      <c r="CV9" s="405"/>
      <c r="CW9" s="405"/>
      <c r="CX9" s="405"/>
      <c r="CY9" s="405"/>
      <c r="CZ9" s="405"/>
      <c r="DA9" s="406"/>
      <c r="DB9" s="404">
        <v>12.4</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118</v>
      </c>
      <c r="M10" s="431"/>
      <c r="N10" s="431"/>
      <c r="O10" s="431"/>
      <c r="P10" s="431"/>
      <c r="Q10" s="432"/>
      <c r="R10" s="458">
        <v>9676</v>
      </c>
      <c r="S10" s="459"/>
      <c r="T10" s="459"/>
      <c r="U10" s="459"/>
      <c r="V10" s="460"/>
      <c r="W10" s="395"/>
      <c r="X10" s="396"/>
      <c r="Y10" s="396"/>
      <c r="Z10" s="396"/>
      <c r="AA10" s="396"/>
      <c r="AB10" s="396"/>
      <c r="AC10" s="396"/>
      <c r="AD10" s="396"/>
      <c r="AE10" s="396"/>
      <c r="AF10" s="396"/>
      <c r="AG10" s="396"/>
      <c r="AH10" s="396"/>
      <c r="AI10" s="396"/>
      <c r="AJ10" s="396"/>
      <c r="AK10" s="396"/>
      <c r="AL10" s="399"/>
      <c r="AM10" s="430" t="s">
        <v>119</v>
      </c>
      <c r="AN10" s="431"/>
      <c r="AO10" s="431"/>
      <c r="AP10" s="431"/>
      <c r="AQ10" s="431"/>
      <c r="AR10" s="431"/>
      <c r="AS10" s="431"/>
      <c r="AT10" s="432"/>
      <c r="AU10" s="433" t="s">
        <v>120</v>
      </c>
      <c r="AV10" s="434"/>
      <c r="AW10" s="434"/>
      <c r="AX10" s="434"/>
      <c r="AY10" s="435" t="s">
        <v>121</v>
      </c>
      <c r="AZ10" s="436"/>
      <c r="BA10" s="436"/>
      <c r="BB10" s="436"/>
      <c r="BC10" s="436"/>
      <c r="BD10" s="436"/>
      <c r="BE10" s="436"/>
      <c r="BF10" s="436"/>
      <c r="BG10" s="436"/>
      <c r="BH10" s="436"/>
      <c r="BI10" s="436"/>
      <c r="BJ10" s="436"/>
      <c r="BK10" s="436"/>
      <c r="BL10" s="436"/>
      <c r="BM10" s="437"/>
      <c r="BN10" s="438">
        <v>28</v>
      </c>
      <c r="BO10" s="439"/>
      <c r="BP10" s="439"/>
      <c r="BQ10" s="439"/>
      <c r="BR10" s="439"/>
      <c r="BS10" s="439"/>
      <c r="BT10" s="439"/>
      <c r="BU10" s="440"/>
      <c r="BV10" s="438">
        <v>24</v>
      </c>
      <c r="BW10" s="439"/>
      <c r="BX10" s="439"/>
      <c r="BY10" s="439"/>
      <c r="BZ10" s="439"/>
      <c r="CA10" s="439"/>
      <c r="CB10" s="439"/>
      <c r="CC10" s="440"/>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0" t="s">
        <v>125</v>
      </c>
      <c r="AN11" s="431"/>
      <c r="AO11" s="431"/>
      <c r="AP11" s="431"/>
      <c r="AQ11" s="431"/>
      <c r="AR11" s="431"/>
      <c r="AS11" s="431"/>
      <c r="AT11" s="432"/>
      <c r="AU11" s="433" t="s">
        <v>126</v>
      </c>
      <c r="AV11" s="434"/>
      <c r="AW11" s="434"/>
      <c r="AX11" s="434"/>
      <c r="AY11" s="435" t="s">
        <v>127</v>
      </c>
      <c r="AZ11" s="436"/>
      <c r="BA11" s="436"/>
      <c r="BB11" s="436"/>
      <c r="BC11" s="436"/>
      <c r="BD11" s="436"/>
      <c r="BE11" s="436"/>
      <c r="BF11" s="436"/>
      <c r="BG11" s="436"/>
      <c r="BH11" s="436"/>
      <c r="BI11" s="436"/>
      <c r="BJ11" s="436"/>
      <c r="BK11" s="436"/>
      <c r="BL11" s="436"/>
      <c r="BM11" s="437"/>
      <c r="BN11" s="438">
        <v>830000</v>
      </c>
      <c r="BO11" s="439"/>
      <c r="BP11" s="439"/>
      <c r="BQ11" s="439"/>
      <c r="BR11" s="439"/>
      <c r="BS11" s="439"/>
      <c r="BT11" s="439"/>
      <c r="BU11" s="440"/>
      <c r="BV11" s="438">
        <v>0</v>
      </c>
      <c r="BW11" s="439"/>
      <c r="BX11" s="439"/>
      <c r="BY11" s="439"/>
      <c r="BZ11" s="439"/>
      <c r="CA11" s="439"/>
      <c r="CB11" s="439"/>
      <c r="CC11" s="440"/>
      <c r="CD11" s="441" t="s">
        <v>128</v>
      </c>
      <c r="CE11" s="442"/>
      <c r="CF11" s="442"/>
      <c r="CG11" s="442"/>
      <c r="CH11" s="442"/>
      <c r="CI11" s="442"/>
      <c r="CJ11" s="442"/>
      <c r="CK11" s="442"/>
      <c r="CL11" s="442"/>
      <c r="CM11" s="442"/>
      <c r="CN11" s="442"/>
      <c r="CO11" s="442"/>
      <c r="CP11" s="442"/>
      <c r="CQ11" s="442"/>
      <c r="CR11" s="442"/>
      <c r="CS11" s="443"/>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2">
      <c r="A12" s="181"/>
      <c r="B12" s="467" t="s">
        <v>130</v>
      </c>
      <c r="C12" s="468"/>
      <c r="D12" s="468"/>
      <c r="E12" s="468"/>
      <c r="F12" s="468"/>
      <c r="G12" s="468"/>
      <c r="H12" s="468"/>
      <c r="I12" s="468"/>
      <c r="J12" s="468"/>
      <c r="K12" s="469"/>
      <c r="L12" s="476" t="s">
        <v>131</v>
      </c>
      <c r="M12" s="477"/>
      <c r="N12" s="477"/>
      <c r="O12" s="477"/>
      <c r="P12" s="477"/>
      <c r="Q12" s="478"/>
      <c r="R12" s="479">
        <v>8688</v>
      </c>
      <c r="S12" s="480"/>
      <c r="T12" s="480"/>
      <c r="U12" s="480"/>
      <c r="V12" s="481"/>
      <c r="W12" s="482" t="s">
        <v>1</v>
      </c>
      <c r="X12" s="434"/>
      <c r="Y12" s="434"/>
      <c r="Z12" s="434"/>
      <c r="AA12" s="434"/>
      <c r="AB12" s="483"/>
      <c r="AC12" s="484" t="s">
        <v>132</v>
      </c>
      <c r="AD12" s="485"/>
      <c r="AE12" s="485"/>
      <c r="AF12" s="485"/>
      <c r="AG12" s="486"/>
      <c r="AH12" s="484" t="s">
        <v>133</v>
      </c>
      <c r="AI12" s="485"/>
      <c r="AJ12" s="485"/>
      <c r="AK12" s="485"/>
      <c r="AL12" s="487"/>
      <c r="AM12" s="430" t="s">
        <v>134</v>
      </c>
      <c r="AN12" s="431"/>
      <c r="AO12" s="431"/>
      <c r="AP12" s="431"/>
      <c r="AQ12" s="431"/>
      <c r="AR12" s="431"/>
      <c r="AS12" s="431"/>
      <c r="AT12" s="432"/>
      <c r="AU12" s="433" t="s">
        <v>135</v>
      </c>
      <c r="AV12" s="434"/>
      <c r="AW12" s="434"/>
      <c r="AX12" s="434"/>
      <c r="AY12" s="435" t="s">
        <v>136</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137</v>
      </c>
      <c r="CE12" s="442"/>
      <c r="CF12" s="442"/>
      <c r="CG12" s="442"/>
      <c r="CH12" s="442"/>
      <c r="CI12" s="442"/>
      <c r="CJ12" s="442"/>
      <c r="CK12" s="442"/>
      <c r="CL12" s="442"/>
      <c r="CM12" s="442"/>
      <c r="CN12" s="442"/>
      <c r="CO12" s="442"/>
      <c r="CP12" s="442"/>
      <c r="CQ12" s="442"/>
      <c r="CR12" s="442"/>
      <c r="CS12" s="443"/>
      <c r="CT12" s="447" t="s">
        <v>138</v>
      </c>
      <c r="CU12" s="448"/>
      <c r="CV12" s="448"/>
      <c r="CW12" s="448"/>
      <c r="CX12" s="448"/>
      <c r="CY12" s="448"/>
      <c r="CZ12" s="448"/>
      <c r="DA12" s="449"/>
      <c r="DB12" s="447" t="s">
        <v>138</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139</v>
      </c>
      <c r="N13" s="499"/>
      <c r="O13" s="499"/>
      <c r="P13" s="499"/>
      <c r="Q13" s="500"/>
      <c r="R13" s="491">
        <v>8685</v>
      </c>
      <c r="S13" s="492"/>
      <c r="T13" s="492"/>
      <c r="U13" s="492"/>
      <c r="V13" s="493"/>
      <c r="W13" s="417" t="s">
        <v>140</v>
      </c>
      <c r="X13" s="418"/>
      <c r="Y13" s="418"/>
      <c r="Z13" s="418"/>
      <c r="AA13" s="418"/>
      <c r="AB13" s="408"/>
      <c r="AC13" s="458">
        <v>919</v>
      </c>
      <c r="AD13" s="459"/>
      <c r="AE13" s="459"/>
      <c r="AF13" s="459"/>
      <c r="AG13" s="501"/>
      <c r="AH13" s="458">
        <v>1056</v>
      </c>
      <c r="AI13" s="459"/>
      <c r="AJ13" s="459"/>
      <c r="AK13" s="459"/>
      <c r="AL13" s="460"/>
      <c r="AM13" s="430" t="s">
        <v>141</v>
      </c>
      <c r="AN13" s="431"/>
      <c r="AO13" s="431"/>
      <c r="AP13" s="431"/>
      <c r="AQ13" s="431"/>
      <c r="AR13" s="431"/>
      <c r="AS13" s="431"/>
      <c r="AT13" s="432"/>
      <c r="AU13" s="433" t="s">
        <v>126</v>
      </c>
      <c r="AV13" s="434"/>
      <c r="AW13" s="434"/>
      <c r="AX13" s="434"/>
      <c r="AY13" s="435" t="s">
        <v>142</v>
      </c>
      <c r="AZ13" s="436"/>
      <c r="BA13" s="436"/>
      <c r="BB13" s="436"/>
      <c r="BC13" s="436"/>
      <c r="BD13" s="436"/>
      <c r="BE13" s="436"/>
      <c r="BF13" s="436"/>
      <c r="BG13" s="436"/>
      <c r="BH13" s="436"/>
      <c r="BI13" s="436"/>
      <c r="BJ13" s="436"/>
      <c r="BK13" s="436"/>
      <c r="BL13" s="436"/>
      <c r="BM13" s="437"/>
      <c r="BN13" s="438">
        <v>706999</v>
      </c>
      <c r="BO13" s="439"/>
      <c r="BP13" s="439"/>
      <c r="BQ13" s="439"/>
      <c r="BR13" s="439"/>
      <c r="BS13" s="439"/>
      <c r="BT13" s="439"/>
      <c r="BU13" s="440"/>
      <c r="BV13" s="438">
        <v>85109</v>
      </c>
      <c r="BW13" s="439"/>
      <c r="BX13" s="439"/>
      <c r="BY13" s="439"/>
      <c r="BZ13" s="439"/>
      <c r="CA13" s="439"/>
      <c r="CB13" s="439"/>
      <c r="CC13" s="440"/>
      <c r="CD13" s="441" t="s">
        <v>143</v>
      </c>
      <c r="CE13" s="442"/>
      <c r="CF13" s="442"/>
      <c r="CG13" s="442"/>
      <c r="CH13" s="442"/>
      <c r="CI13" s="442"/>
      <c r="CJ13" s="442"/>
      <c r="CK13" s="442"/>
      <c r="CL13" s="442"/>
      <c r="CM13" s="442"/>
      <c r="CN13" s="442"/>
      <c r="CO13" s="442"/>
      <c r="CP13" s="442"/>
      <c r="CQ13" s="442"/>
      <c r="CR13" s="442"/>
      <c r="CS13" s="443"/>
      <c r="CT13" s="404">
        <v>13.1</v>
      </c>
      <c r="CU13" s="405"/>
      <c r="CV13" s="405"/>
      <c r="CW13" s="405"/>
      <c r="CX13" s="405"/>
      <c r="CY13" s="405"/>
      <c r="CZ13" s="405"/>
      <c r="DA13" s="406"/>
      <c r="DB13" s="404">
        <v>13.7</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144</v>
      </c>
      <c r="M14" s="489"/>
      <c r="N14" s="489"/>
      <c r="O14" s="489"/>
      <c r="P14" s="489"/>
      <c r="Q14" s="490"/>
      <c r="R14" s="491">
        <v>8947</v>
      </c>
      <c r="S14" s="492"/>
      <c r="T14" s="492"/>
      <c r="U14" s="492"/>
      <c r="V14" s="493"/>
      <c r="W14" s="397"/>
      <c r="X14" s="398"/>
      <c r="Y14" s="398"/>
      <c r="Z14" s="398"/>
      <c r="AA14" s="398"/>
      <c r="AB14" s="387"/>
      <c r="AC14" s="494">
        <v>21.9</v>
      </c>
      <c r="AD14" s="495"/>
      <c r="AE14" s="495"/>
      <c r="AF14" s="495"/>
      <c r="AG14" s="496"/>
      <c r="AH14" s="494">
        <v>22.2</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145</v>
      </c>
      <c r="CE14" s="503"/>
      <c r="CF14" s="503"/>
      <c r="CG14" s="503"/>
      <c r="CH14" s="503"/>
      <c r="CI14" s="503"/>
      <c r="CJ14" s="503"/>
      <c r="CK14" s="503"/>
      <c r="CL14" s="503"/>
      <c r="CM14" s="503"/>
      <c r="CN14" s="503"/>
      <c r="CO14" s="503"/>
      <c r="CP14" s="503"/>
      <c r="CQ14" s="503"/>
      <c r="CR14" s="503"/>
      <c r="CS14" s="504"/>
      <c r="CT14" s="505">
        <v>76.2</v>
      </c>
      <c r="CU14" s="506"/>
      <c r="CV14" s="506"/>
      <c r="CW14" s="506"/>
      <c r="CX14" s="506"/>
      <c r="CY14" s="506"/>
      <c r="CZ14" s="506"/>
      <c r="DA14" s="507"/>
      <c r="DB14" s="505">
        <v>104.8</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146</v>
      </c>
      <c r="N15" s="499"/>
      <c r="O15" s="499"/>
      <c r="P15" s="499"/>
      <c r="Q15" s="500"/>
      <c r="R15" s="491">
        <v>8944</v>
      </c>
      <c r="S15" s="492"/>
      <c r="T15" s="492"/>
      <c r="U15" s="492"/>
      <c r="V15" s="493"/>
      <c r="W15" s="417" t="s">
        <v>147</v>
      </c>
      <c r="X15" s="418"/>
      <c r="Y15" s="418"/>
      <c r="Z15" s="418"/>
      <c r="AA15" s="418"/>
      <c r="AB15" s="408"/>
      <c r="AC15" s="458">
        <v>811</v>
      </c>
      <c r="AD15" s="459"/>
      <c r="AE15" s="459"/>
      <c r="AF15" s="459"/>
      <c r="AG15" s="501"/>
      <c r="AH15" s="458">
        <v>958</v>
      </c>
      <c r="AI15" s="459"/>
      <c r="AJ15" s="459"/>
      <c r="AK15" s="459"/>
      <c r="AL15" s="460"/>
      <c r="AM15" s="430"/>
      <c r="AN15" s="431"/>
      <c r="AO15" s="431"/>
      <c r="AP15" s="431"/>
      <c r="AQ15" s="431"/>
      <c r="AR15" s="431"/>
      <c r="AS15" s="431"/>
      <c r="AT15" s="432"/>
      <c r="AU15" s="433"/>
      <c r="AV15" s="434"/>
      <c r="AW15" s="434"/>
      <c r="AX15" s="434"/>
      <c r="AY15" s="367" t="s">
        <v>148</v>
      </c>
      <c r="AZ15" s="368"/>
      <c r="BA15" s="368"/>
      <c r="BB15" s="368"/>
      <c r="BC15" s="368"/>
      <c r="BD15" s="368"/>
      <c r="BE15" s="368"/>
      <c r="BF15" s="368"/>
      <c r="BG15" s="368"/>
      <c r="BH15" s="368"/>
      <c r="BI15" s="368"/>
      <c r="BJ15" s="368"/>
      <c r="BK15" s="368"/>
      <c r="BL15" s="368"/>
      <c r="BM15" s="369"/>
      <c r="BN15" s="370">
        <v>768050</v>
      </c>
      <c r="BO15" s="371"/>
      <c r="BP15" s="371"/>
      <c r="BQ15" s="371"/>
      <c r="BR15" s="371"/>
      <c r="BS15" s="371"/>
      <c r="BT15" s="371"/>
      <c r="BU15" s="372"/>
      <c r="BV15" s="370">
        <v>749908</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19.3</v>
      </c>
      <c r="AD16" s="495"/>
      <c r="AE16" s="495"/>
      <c r="AF16" s="495"/>
      <c r="AG16" s="496"/>
      <c r="AH16" s="494">
        <v>20.100000000000001</v>
      </c>
      <c r="AI16" s="495"/>
      <c r="AJ16" s="495"/>
      <c r="AK16" s="495"/>
      <c r="AL16" s="497"/>
      <c r="AM16" s="430"/>
      <c r="AN16" s="431"/>
      <c r="AO16" s="431"/>
      <c r="AP16" s="431"/>
      <c r="AQ16" s="431"/>
      <c r="AR16" s="431"/>
      <c r="AS16" s="431"/>
      <c r="AT16" s="432"/>
      <c r="AU16" s="433"/>
      <c r="AV16" s="434"/>
      <c r="AW16" s="434"/>
      <c r="AX16" s="434"/>
      <c r="AY16" s="435" t="s">
        <v>152</v>
      </c>
      <c r="AZ16" s="436"/>
      <c r="BA16" s="436"/>
      <c r="BB16" s="436"/>
      <c r="BC16" s="436"/>
      <c r="BD16" s="436"/>
      <c r="BE16" s="436"/>
      <c r="BF16" s="436"/>
      <c r="BG16" s="436"/>
      <c r="BH16" s="436"/>
      <c r="BI16" s="436"/>
      <c r="BJ16" s="436"/>
      <c r="BK16" s="436"/>
      <c r="BL16" s="436"/>
      <c r="BM16" s="437"/>
      <c r="BN16" s="438">
        <v>3564745</v>
      </c>
      <c r="BO16" s="439"/>
      <c r="BP16" s="439"/>
      <c r="BQ16" s="439"/>
      <c r="BR16" s="439"/>
      <c r="BS16" s="439"/>
      <c r="BT16" s="439"/>
      <c r="BU16" s="440"/>
      <c r="BV16" s="438">
        <v>3592387</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6" t="s">
        <v>153</v>
      </c>
      <c r="N17" s="517"/>
      <c r="O17" s="517"/>
      <c r="P17" s="517"/>
      <c r="Q17" s="518"/>
      <c r="R17" s="513" t="s">
        <v>154</v>
      </c>
      <c r="S17" s="514"/>
      <c r="T17" s="514"/>
      <c r="U17" s="514"/>
      <c r="V17" s="515"/>
      <c r="W17" s="417" t="s">
        <v>155</v>
      </c>
      <c r="X17" s="418"/>
      <c r="Y17" s="418"/>
      <c r="Z17" s="418"/>
      <c r="AA17" s="418"/>
      <c r="AB17" s="408"/>
      <c r="AC17" s="458">
        <v>2474</v>
      </c>
      <c r="AD17" s="459"/>
      <c r="AE17" s="459"/>
      <c r="AF17" s="459"/>
      <c r="AG17" s="501"/>
      <c r="AH17" s="458">
        <v>2752</v>
      </c>
      <c r="AI17" s="459"/>
      <c r="AJ17" s="459"/>
      <c r="AK17" s="459"/>
      <c r="AL17" s="460"/>
      <c r="AM17" s="430"/>
      <c r="AN17" s="431"/>
      <c r="AO17" s="431"/>
      <c r="AP17" s="431"/>
      <c r="AQ17" s="431"/>
      <c r="AR17" s="431"/>
      <c r="AS17" s="431"/>
      <c r="AT17" s="432"/>
      <c r="AU17" s="433"/>
      <c r="AV17" s="434"/>
      <c r="AW17" s="434"/>
      <c r="AX17" s="434"/>
      <c r="AY17" s="435" t="s">
        <v>156</v>
      </c>
      <c r="AZ17" s="436"/>
      <c r="BA17" s="436"/>
      <c r="BB17" s="436"/>
      <c r="BC17" s="436"/>
      <c r="BD17" s="436"/>
      <c r="BE17" s="436"/>
      <c r="BF17" s="436"/>
      <c r="BG17" s="436"/>
      <c r="BH17" s="436"/>
      <c r="BI17" s="436"/>
      <c r="BJ17" s="436"/>
      <c r="BK17" s="436"/>
      <c r="BL17" s="436"/>
      <c r="BM17" s="437"/>
      <c r="BN17" s="438">
        <v>941433</v>
      </c>
      <c r="BO17" s="439"/>
      <c r="BP17" s="439"/>
      <c r="BQ17" s="439"/>
      <c r="BR17" s="439"/>
      <c r="BS17" s="439"/>
      <c r="BT17" s="439"/>
      <c r="BU17" s="440"/>
      <c r="BV17" s="438">
        <v>914778</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1" t="s">
        <v>157</v>
      </c>
      <c r="C18" s="450"/>
      <c r="D18" s="450"/>
      <c r="E18" s="522"/>
      <c r="F18" s="522"/>
      <c r="G18" s="522"/>
      <c r="H18" s="522"/>
      <c r="I18" s="522"/>
      <c r="J18" s="522"/>
      <c r="K18" s="522"/>
      <c r="L18" s="523">
        <v>163.43</v>
      </c>
      <c r="M18" s="523"/>
      <c r="N18" s="523"/>
      <c r="O18" s="523"/>
      <c r="P18" s="523"/>
      <c r="Q18" s="523"/>
      <c r="R18" s="524"/>
      <c r="S18" s="524"/>
      <c r="T18" s="524"/>
      <c r="U18" s="524"/>
      <c r="V18" s="525"/>
      <c r="W18" s="419"/>
      <c r="X18" s="420"/>
      <c r="Y18" s="420"/>
      <c r="Z18" s="420"/>
      <c r="AA18" s="420"/>
      <c r="AB18" s="411"/>
      <c r="AC18" s="526">
        <v>58.8</v>
      </c>
      <c r="AD18" s="527"/>
      <c r="AE18" s="527"/>
      <c r="AF18" s="527"/>
      <c r="AG18" s="528"/>
      <c r="AH18" s="526">
        <v>57.7</v>
      </c>
      <c r="AI18" s="527"/>
      <c r="AJ18" s="527"/>
      <c r="AK18" s="527"/>
      <c r="AL18" s="529"/>
      <c r="AM18" s="430"/>
      <c r="AN18" s="431"/>
      <c r="AO18" s="431"/>
      <c r="AP18" s="431"/>
      <c r="AQ18" s="431"/>
      <c r="AR18" s="431"/>
      <c r="AS18" s="431"/>
      <c r="AT18" s="432"/>
      <c r="AU18" s="433"/>
      <c r="AV18" s="434"/>
      <c r="AW18" s="434"/>
      <c r="AX18" s="434"/>
      <c r="AY18" s="435" t="s">
        <v>158</v>
      </c>
      <c r="AZ18" s="436"/>
      <c r="BA18" s="436"/>
      <c r="BB18" s="436"/>
      <c r="BC18" s="436"/>
      <c r="BD18" s="436"/>
      <c r="BE18" s="436"/>
      <c r="BF18" s="436"/>
      <c r="BG18" s="436"/>
      <c r="BH18" s="436"/>
      <c r="BI18" s="436"/>
      <c r="BJ18" s="436"/>
      <c r="BK18" s="436"/>
      <c r="BL18" s="436"/>
      <c r="BM18" s="437"/>
      <c r="BN18" s="438">
        <v>3508393</v>
      </c>
      <c r="BO18" s="439"/>
      <c r="BP18" s="439"/>
      <c r="BQ18" s="439"/>
      <c r="BR18" s="439"/>
      <c r="BS18" s="439"/>
      <c r="BT18" s="439"/>
      <c r="BU18" s="440"/>
      <c r="BV18" s="438">
        <v>3408382</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1" t="s">
        <v>159</v>
      </c>
      <c r="C19" s="450"/>
      <c r="D19" s="450"/>
      <c r="E19" s="522"/>
      <c r="F19" s="522"/>
      <c r="G19" s="522"/>
      <c r="H19" s="522"/>
      <c r="I19" s="522"/>
      <c r="J19" s="522"/>
      <c r="K19" s="522"/>
      <c r="L19" s="530">
        <v>53</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160</v>
      </c>
      <c r="AZ19" s="436"/>
      <c r="BA19" s="436"/>
      <c r="BB19" s="436"/>
      <c r="BC19" s="436"/>
      <c r="BD19" s="436"/>
      <c r="BE19" s="436"/>
      <c r="BF19" s="436"/>
      <c r="BG19" s="436"/>
      <c r="BH19" s="436"/>
      <c r="BI19" s="436"/>
      <c r="BJ19" s="436"/>
      <c r="BK19" s="436"/>
      <c r="BL19" s="436"/>
      <c r="BM19" s="437"/>
      <c r="BN19" s="438">
        <v>5399856</v>
      </c>
      <c r="BO19" s="439"/>
      <c r="BP19" s="439"/>
      <c r="BQ19" s="439"/>
      <c r="BR19" s="439"/>
      <c r="BS19" s="439"/>
      <c r="BT19" s="439"/>
      <c r="BU19" s="440"/>
      <c r="BV19" s="438">
        <v>4633600</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1" t="s">
        <v>161</v>
      </c>
      <c r="C20" s="450"/>
      <c r="D20" s="450"/>
      <c r="E20" s="522"/>
      <c r="F20" s="522"/>
      <c r="G20" s="522"/>
      <c r="H20" s="522"/>
      <c r="I20" s="522"/>
      <c r="J20" s="522"/>
      <c r="K20" s="522"/>
      <c r="L20" s="530">
        <v>3228</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1" t="s">
        <v>162</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50" t="s">
        <v>163</v>
      </c>
      <c r="C22" s="551"/>
      <c r="D22" s="552"/>
      <c r="E22" s="413" t="s">
        <v>1</v>
      </c>
      <c r="F22" s="418"/>
      <c r="G22" s="418"/>
      <c r="H22" s="418"/>
      <c r="I22" s="418"/>
      <c r="J22" s="418"/>
      <c r="K22" s="408"/>
      <c r="L22" s="413" t="s">
        <v>164</v>
      </c>
      <c r="M22" s="418"/>
      <c r="N22" s="418"/>
      <c r="O22" s="418"/>
      <c r="P22" s="408"/>
      <c r="Q22" s="559" t="s">
        <v>165</v>
      </c>
      <c r="R22" s="560"/>
      <c r="S22" s="560"/>
      <c r="T22" s="560"/>
      <c r="U22" s="560"/>
      <c r="V22" s="561"/>
      <c r="W22" s="565" t="s">
        <v>166</v>
      </c>
      <c r="X22" s="551"/>
      <c r="Y22" s="552"/>
      <c r="Z22" s="413" t="s">
        <v>1</v>
      </c>
      <c r="AA22" s="418"/>
      <c r="AB22" s="418"/>
      <c r="AC22" s="418"/>
      <c r="AD22" s="418"/>
      <c r="AE22" s="418"/>
      <c r="AF22" s="418"/>
      <c r="AG22" s="408"/>
      <c r="AH22" s="570" t="s">
        <v>167</v>
      </c>
      <c r="AI22" s="418"/>
      <c r="AJ22" s="418"/>
      <c r="AK22" s="418"/>
      <c r="AL22" s="408"/>
      <c r="AM22" s="570" t="s">
        <v>168</v>
      </c>
      <c r="AN22" s="571"/>
      <c r="AO22" s="571"/>
      <c r="AP22" s="571"/>
      <c r="AQ22" s="571"/>
      <c r="AR22" s="572"/>
      <c r="AS22" s="559" t="s">
        <v>165</v>
      </c>
      <c r="AT22" s="560"/>
      <c r="AU22" s="560"/>
      <c r="AV22" s="560"/>
      <c r="AW22" s="560"/>
      <c r="AX22" s="576"/>
      <c r="AY22" s="367" t="s">
        <v>169</v>
      </c>
      <c r="AZ22" s="368"/>
      <c r="BA22" s="368"/>
      <c r="BB22" s="368"/>
      <c r="BC22" s="368"/>
      <c r="BD22" s="368"/>
      <c r="BE22" s="368"/>
      <c r="BF22" s="368"/>
      <c r="BG22" s="368"/>
      <c r="BH22" s="368"/>
      <c r="BI22" s="368"/>
      <c r="BJ22" s="368"/>
      <c r="BK22" s="368"/>
      <c r="BL22" s="368"/>
      <c r="BM22" s="369"/>
      <c r="BN22" s="370">
        <v>7306093</v>
      </c>
      <c r="BO22" s="371"/>
      <c r="BP22" s="371"/>
      <c r="BQ22" s="371"/>
      <c r="BR22" s="371"/>
      <c r="BS22" s="371"/>
      <c r="BT22" s="371"/>
      <c r="BU22" s="372"/>
      <c r="BV22" s="370">
        <v>7850367</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170</v>
      </c>
      <c r="AZ23" s="436"/>
      <c r="BA23" s="436"/>
      <c r="BB23" s="436"/>
      <c r="BC23" s="436"/>
      <c r="BD23" s="436"/>
      <c r="BE23" s="436"/>
      <c r="BF23" s="436"/>
      <c r="BG23" s="436"/>
      <c r="BH23" s="436"/>
      <c r="BI23" s="436"/>
      <c r="BJ23" s="436"/>
      <c r="BK23" s="436"/>
      <c r="BL23" s="436"/>
      <c r="BM23" s="437"/>
      <c r="BN23" s="438">
        <v>4759682</v>
      </c>
      <c r="BO23" s="439"/>
      <c r="BP23" s="439"/>
      <c r="BQ23" s="439"/>
      <c r="BR23" s="439"/>
      <c r="BS23" s="439"/>
      <c r="BT23" s="439"/>
      <c r="BU23" s="440"/>
      <c r="BV23" s="438">
        <v>4375036</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53"/>
      <c r="C24" s="554"/>
      <c r="D24" s="555"/>
      <c r="E24" s="457" t="s">
        <v>171</v>
      </c>
      <c r="F24" s="431"/>
      <c r="G24" s="431"/>
      <c r="H24" s="431"/>
      <c r="I24" s="431"/>
      <c r="J24" s="431"/>
      <c r="K24" s="432"/>
      <c r="L24" s="458">
        <v>1</v>
      </c>
      <c r="M24" s="459"/>
      <c r="N24" s="459"/>
      <c r="O24" s="459"/>
      <c r="P24" s="501"/>
      <c r="Q24" s="458">
        <v>4080</v>
      </c>
      <c r="R24" s="459"/>
      <c r="S24" s="459"/>
      <c r="T24" s="459"/>
      <c r="U24" s="459"/>
      <c r="V24" s="501"/>
      <c r="W24" s="566"/>
      <c r="X24" s="554"/>
      <c r="Y24" s="555"/>
      <c r="Z24" s="457" t="s">
        <v>172</v>
      </c>
      <c r="AA24" s="431"/>
      <c r="AB24" s="431"/>
      <c r="AC24" s="431"/>
      <c r="AD24" s="431"/>
      <c r="AE24" s="431"/>
      <c r="AF24" s="431"/>
      <c r="AG24" s="432"/>
      <c r="AH24" s="458">
        <v>82</v>
      </c>
      <c r="AI24" s="459"/>
      <c r="AJ24" s="459"/>
      <c r="AK24" s="459"/>
      <c r="AL24" s="501"/>
      <c r="AM24" s="458">
        <v>214184</v>
      </c>
      <c r="AN24" s="459"/>
      <c r="AO24" s="459"/>
      <c r="AP24" s="459"/>
      <c r="AQ24" s="459"/>
      <c r="AR24" s="501"/>
      <c r="AS24" s="458">
        <v>2612</v>
      </c>
      <c r="AT24" s="459"/>
      <c r="AU24" s="459"/>
      <c r="AV24" s="459"/>
      <c r="AW24" s="459"/>
      <c r="AX24" s="460"/>
      <c r="AY24" s="544" t="s">
        <v>173</v>
      </c>
      <c r="AZ24" s="545"/>
      <c r="BA24" s="545"/>
      <c r="BB24" s="545"/>
      <c r="BC24" s="545"/>
      <c r="BD24" s="545"/>
      <c r="BE24" s="545"/>
      <c r="BF24" s="545"/>
      <c r="BG24" s="545"/>
      <c r="BH24" s="545"/>
      <c r="BI24" s="545"/>
      <c r="BJ24" s="545"/>
      <c r="BK24" s="545"/>
      <c r="BL24" s="545"/>
      <c r="BM24" s="546"/>
      <c r="BN24" s="438">
        <v>5398894</v>
      </c>
      <c r="BO24" s="439"/>
      <c r="BP24" s="439"/>
      <c r="BQ24" s="439"/>
      <c r="BR24" s="439"/>
      <c r="BS24" s="439"/>
      <c r="BT24" s="439"/>
      <c r="BU24" s="440"/>
      <c r="BV24" s="438">
        <v>5748707</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53"/>
      <c r="C25" s="554"/>
      <c r="D25" s="555"/>
      <c r="E25" s="457" t="s">
        <v>174</v>
      </c>
      <c r="F25" s="431"/>
      <c r="G25" s="431"/>
      <c r="H25" s="431"/>
      <c r="I25" s="431"/>
      <c r="J25" s="431"/>
      <c r="K25" s="432"/>
      <c r="L25" s="458">
        <v>1</v>
      </c>
      <c r="M25" s="459"/>
      <c r="N25" s="459"/>
      <c r="O25" s="459"/>
      <c r="P25" s="501"/>
      <c r="Q25" s="458">
        <v>5440</v>
      </c>
      <c r="R25" s="459"/>
      <c r="S25" s="459"/>
      <c r="T25" s="459"/>
      <c r="U25" s="459"/>
      <c r="V25" s="501"/>
      <c r="W25" s="566"/>
      <c r="X25" s="554"/>
      <c r="Y25" s="555"/>
      <c r="Z25" s="457" t="s">
        <v>175</v>
      </c>
      <c r="AA25" s="431"/>
      <c r="AB25" s="431"/>
      <c r="AC25" s="431"/>
      <c r="AD25" s="431"/>
      <c r="AE25" s="431"/>
      <c r="AF25" s="431"/>
      <c r="AG25" s="432"/>
      <c r="AH25" s="458" t="s">
        <v>176</v>
      </c>
      <c r="AI25" s="459"/>
      <c r="AJ25" s="459"/>
      <c r="AK25" s="459"/>
      <c r="AL25" s="501"/>
      <c r="AM25" s="458" t="s">
        <v>138</v>
      </c>
      <c r="AN25" s="459"/>
      <c r="AO25" s="459"/>
      <c r="AP25" s="459"/>
      <c r="AQ25" s="459"/>
      <c r="AR25" s="501"/>
      <c r="AS25" s="458" t="s">
        <v>177</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843170</v>
      </c>
      <c r="BO25" s="371"/>
      <c r="BP25" s="371"/>
      <c r="BQ25" s="371"/>
      <c r="BR25" s="371"/>
      <c r="BS25" s="371"/>
      <c r="BT25" s="371"/>
      <c r="BU25" s="372"/>
      <c r="BV25" s="370">
        <v>1074595</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53"/>
      <c r="C26" s="554"/>
      <c r="D26" s="555"/>
      <c r="E26" s="457" t="s">
        <v>179</v>
      </c>
      <c r="F26" s="431"/>
      <c r="G26" s="431"/>
      <c r="H26" s="431"/>
      <c r="I26" s="431"/>
      <c r="J26" s="431"/>
      <c r="K26" s="432"/>
      <c r="L26" s="458">
        <v>1</v>
      </c>
      <c r="M26" s="459"/>
      <c r="N26" s="459"/>
      <c r="O26" s="459"/>
      <c r="P26" s="501"/>
      <c r="Q26" s="458">
        <v>5000</v>
      </c>
      <c r="R26" s="459"/>
      <c r="S26" s="459"/>
      <c r="T26" s="459"/>
      <c r="U26" s="459"/>
      <c r="V26" s="501"/>
      <c r="W26" s="566"/>
      <c r="X26" s="554"/>
      <c r="Y26" s="555"/>
      <c r="Z26" s="457" t="s">
        <v>180</v>
      </c>
      <c r="AA26" s="578"/>
      <c r="AB26" s="578"/>
      <c r="AC26" s="578"/>
      <c r="AD26" s="578"/>
      <c r="AE26" s="578"/>
      <c r="AF26" s="578"/>
      <c r="AG26" s="579"/>
      <c r="AH26" s="458" t="s">
        <v>176</v>
      </c>
      <c r="AI26" s="459"/>
      <c r="AJ26" s="459"/>
      <c r="AK26" s="459"/>
      <c r="AL26" s="501"/>
      <c r="AM26" s="458" t="s">
        <v>177</v>
      </c>
      <c r="AN26" s="459"/>
      <c r="AO26" s="459"/>
      <c r="AP26" s="459"/>
      <c r="AQ26" s="459"/>
      <c r="AR26" s="501"/>
      <c r="AS26" s="458" t="s">
        <v>176</v>
      </c>
      <c r="AT26" s="459"/>
      <c r="AU26" s="459"/>
      <c r="AV26" s="459"/>
      <c r="AW26" s="459"/>
      <c r="AX26" s="460"/>
      <c r="AY26" s="441" t="s">
        <v>181</v>
      </c>
      <c r="AZ26" s="442"/>
      <c r="BA26" s="442"/>
      <c r="BB26" s="442"/>
      <c r="BC26" s="442"/>
      <c r="BD26" s="442"/>
      <c r="BE26" s="442"/>
      <c r="BF26" s="442"/>
      <c r="BG26" s="442"/>
      <c r="BH26" s="442"/>
      <c r="BI26" s="442"/>
      <c r="BJ26" s="442"/>
      <c r="BK26" s="442"/>
      <c r="BL26" s="442"/>
      <c r="BM26" s="443"/>
      <c r="BN26" s="438" t="s">
        <v>176</v>
      </c>
      <c r="BO26" s="439"/>
      <c r="BP26" s="439"/>
      <c r="BQ26" s="439"/>
      <c r="BR26" s="439"/>
      <c r="BS26" s="439"/>
      <c r="BT26" s="439"/>
      <c r="BU26" s="440"/>
      <c r="BV26" s="438" t="s">
        <v>176</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53"/>
      <c r="C27" s="554"/>
      <c r="D27" s="555"/>
      <c r="E27" s="457" t="s">
        <v>182</v>
      </c>
      <c r="F27" s="431"/>
      <c r="G27" s="431"/>
      <c r="H27" s="431"/>
      <c r="I27" s="431"/>
      <c r="J27" s="431"/>
      <c r="K27" s="432"/>
      <c r="L27" s="458">
        <v>1</v>
      </c>
      <c r="M27" s="459"/>
      <c r="N27" s="459"/>
      <c r="O27" s="459"/>
      <c r="P27" s="501"/>
      <c r="Q27" s="458">
        <v>2300</v>
      </c>
      <c r="R27" s="459"/>
      <c r="S27" s="459"/>
      <c r="T27" s="459"/>
      <c r="U27" s="459"/>
      <c r="V27" s="501"/>
      <c r="W27" s="566"/>
      <c r="X27" s="554"/>
      <c r="Y27" s="555"/>
      <c r="Z27" s="457" t="s">
        <v>183</v>
      </c>
      <c r="AA27" s="431"/>
      <c r="AB27" s="431"/>
      <c r="AC27" s="431"/>
      <c r="AD27" s="431"/>
      <c r="AE27" s="431"/>
      <c r="AF27" s="431"/>
      <c r="AG27" s="432"/>
      <c r="AH27" s="458" t="s">
        <v>177</v>
      </c>
      <c r="AI27" s="459"/>
      <c r="AJ27" s="459"/>
      <c r="AK27" s="459"/>
      <c r="AL27" s="501"/>
      <c r="AM27" s="458" t="s">
        <v>176</v>
      </c>
      <c r="AN27" s="459"/>
      <c r="AO27" s="459"/>
      <c r="AP27" s="459"/>
      <c r="AQ27" s="459"/>
      <c r="AR27" s="501"/>
      <c r="AS27" s="458" t="s">
        <v>176</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47">
        <v>126830</v>
      </c>
      <c r="BO27" s="548"/>
      <c r="BP27" s="548"/>
      <c r="BQ27" s="548"/>
      <c r="BR27" s="548"/>
      <c r="BS27" s="548"/>
      <c r="BT27" s="548"/>
      <c r="BU27" s="549"/>
      <c r="BV27" s="547">
        <v>126830</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53"/>
      <c r="C28" s="554"/>
      <c r="D28" s="555"/>
      <c r="E28" s="457" t="s">
        <v>185</v>
      </c>
      <c r="F28" s="431"/>
      <c r="G28" s="431"/>
      <c r="H28" s="431"/>
      <c r="I28" s="431"/>
      <c r="J28" s="431"/>
      <c r="K28" s="432"/>
      <c r="L28" s="458">
        <v>1</v>
      </c>
      <c r="M28" s="459"/>
      <c r="N28" s="459"/>
      <c r="O28" s="459"/>
      <c r="P28" s="501"/>
      <c r="Q28" s="458">
        <v>2060</v>
      </c>
      <c r="R28" s="459"/>
      <c r="S28" s="459"/>
      <c r="T28" s="459"/>
      <c r="U28" s="459"/>
      <c r="V28" s="501"/>
      <c r="W28" s="566"/>
      <c r="X28" s="554"/>
      <c r="Y28" s="555"/>
      <c r="Z28" s="457" t="s">
        <v>186</v>
      </c>
      <c r="AA28" s="431"/>
      <c r="AB28" s="431"/>
      <c r="AC28" s="431"/>
      <c r="AD28" s="431"/>
      <c r="AE28" s="431"/>
      <c r="AF28" s="431"/>
      <c r="AG28" s="432"/>
      <c r="AH28" s="458" t="s">
        <v>177</v>
      </c>
      <c r="AI28" s="459"/>
      <c r="AJ28" s="459"/>
      <c r="AK28" s="459"/>
      <c r="AL28" s="501"/>
      <c r="AM28" s="458" t="s">
        <v>138</v>
      </c>
      <c r="AN28" s="459"/>
      <c r="AO28" s="459"/>
      <c r="AP28" s="459"/>
      <c r="AQ28" s="459"/>
      <c r="AR28" s="501"/>
      <c r="AS28" s="458" t="s">
        <v>177</v>
      </c>
      <c r="AT28" s="459"/>
      <c r="AU28" s="459"/>
      <c r="AV28" s="459"/>
      <c r="AW28" s="459"/>
      <c r="AX28" s="460"/>
      <c r="AY28" s="580" t="s">
        <v>187</v>
      </c>
      <c r="AZ28" s="581"/>
      <c r="BA28" s="581"/>
      <c r="BB28" s="582"/>
      <c r="BC28" s="367" t="s">
        <v>49</v>
      </c>
      <c r="BD28" s="368"/>
      <c r="BE28" s="368"/>
      <c r="BF28" s="368"/>
      <c r="BG28" s="368"/>
      <c r="BH28" s="368"/>
      <c r="BI28" s="368"/>
      <c r="BJ28" s="368"/>
      <c r="BK28" s="368"/>
      <c r="BL28" s="368"/>
      <c r="BM28" s="369"/>
      <c r="BN28" s="370">
        <v>1013287</v>
      </c>
      <c r="BO28" s="371"/>
      <c r="BP28" s="371"/>
      <c r="BQ28" s="371"/>
      <c r="BR28" s="371"/>
      <c r="BS28" s="371"/>
      <c r="BT28" s="371"/>
      <c r="BU28" s="372"/>
      <c r="BV28" s="370">
        <v>1013254</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53"/>
      <c r="C29" s="554"/>
      <c r="D29" s="555"/>
      <c r="E29" s="457" t="s">
        <v>188</v>
      </c>
      <c r="F29" s="431"/>
      <c r="G29" s="431"/>
      <c r="H29" s="431"/>
      <c r="I29" s="431"/>
      <c r="J29" s="431"/>
      <c r="K29" s="432"/>
      <c r="L29" s="458">
        <v>8</v>
      </c>
      <c r="M29" s="459"/>
      <c r="N29" s="459"/>
      <c r="O29" s="459"/>
      <c r="P29" s="501"/>
      <c r="Q29" s="458">
        <v>2000</v>
      </c>
      <c r="R29" s="459"/>
      <c r="S29" s="459"/>
      <c r="T29" s="459"/>
      <c r="U29" s="459"/>
      <c r="V29" s="501"/>
      <c r="W29" s="567"/>
      <c r="X29" s="568"/>
      <c r="Y29" s="569"/>
      <c r="Z29" s="457" t="s">
        <v>189</v>
      </c>
      <c r="AA29" s="431"/>
      <c r="AB29" s="431"/>
      <c r="AC29" s="431"/>
      <c r="AD29" s="431"/>
      <c r="AE29" s="431"/>
      <c r="AF29" s="431"/>
      <c r="AG29" s="432"/>
      <c r="AH29" s="458">
        <v>82</v>
      </c>
      <c r="AI29" s="459"/>
      <c r="AJ29" s="459"/>
      <c r="AK29" s="459"/>
      <c r="AL29" s="501"/>
      <c r="AM29" s="458">
        <v>214184</v>
      </c>
      <c r="AN29" s="459"/>
      <c r="AO29" s="459"/>
      <c r="AP29" s="459"/>
      <c r="AQ29" s="459"/>
      <c r="AR29" s="501"/>
      <c r="AS29" s="458">
        <v>2612</v>
      </c>
      <c r="AT29" s="459"/>
      <c r="AU29" s="459"/>
      <c r="AV29" s="459"/>
      <c r="AW29" s="459"/>
      <c r="AX29" s="460"/>
      <c r="AY29" s="583"/>
      <c r="AZ29" s="584"/>
      <c r="BA29" s="584"/>
      <c r="BB29" s="585"/>
      <c r="BC29" s="435" t="s">
        <v>190</v>
      </c>
      <c r="BD29" s="436"/>
      <c r="BE29" s="436"/>
      <c r="BF29" s="436"/>
      <c r="BG29" s="436"/>
      <c r="BH29" s="436"/>
      <c r="BI29" s="436"/>
      <c r="BJ29" s="436"/>
      <c r="BK29" s="436"/>
      <c r="BL29" s="436"/>
      <c r="BM29" s="437"/>
      <c r="BN29" s="438">
        <v>5811</v>
      </c>
      <c r="BO29" s="439"/>
      <c r="BP29" s="439"/>
      <c r="BQ29" s="439"/>
      <c r="BR29" s="439"/>
      <c r="BS29" s="439"/>
      <c r="BT29" s="439"/>
      <c r="BU29" s="440"/>
      <c r="BV29" s="438">
        <v>512173</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191</v>
      </c>
      <c r="X30" s="594"/>
      <c r="Y30" s="594"/>
      <c r="Z30" s="594"/>
      <c r="AA30" s="594"/>
      <c r="AB30" s="594"/>
      <c r="AC30" s="594"/>
      <c r="AD30" s="594"/>
      <c r="AE30" s="594"/>
      <c r="AF30" s="594"/>
      <c r="AG30" s="595"/>
      <c r="AH30" s="526">
        <v>90.2</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51</v>
      </c>
      <c r="BD30" s="545"/>
      <c r="BE30" s="545"/>
      <c r="BF30" s="545"/>
      <c r="BG30" s="545"/>
      <c r="BH30" s="545"/>
      <c r="BI30" s="545"/>
      <c r="BJ30" s="545"/>
      <c r="BK30" s="545"/>
      <c r="BL30" s="545"/>
      <c r="BM30" s="546"/>
      <c r="BN30" s="547">
        <v>1026776</v>
      </c>
      <c r="BO30" s="548"/>
      <c r="BP30" s="548"/>
      <c r="BQ30" s="548"/>
      <c r="BR30" s="548"/>
      <c r="BS30" s="548"/>
      <c r="BT30" s="548"/>
      <c r="BU30" s="549"/>
      <c r="BV30" s="547">
        <v>934674</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89" t="s">
        <v>192</v>
      </c>
      <c r="D32" s="589"/>
      <c r="E32" s="589"/>
      <c r="F32" s="589"/>
      <c r="G32" s="589"/>
      <c r="H32" s="589"/>
      <c r="I32" s="589"/>
      <c r="J32" s="589"/>
      <c r="K32" s="589"/>
      <c r="L32" s="589"/>
      <c r="M32" s="589"/>
      <c r="N32" s="589"/>
      <c r="O32" s="589"/>
      <c r="P32" s="589"/>
      <c r="Q32" s="589"/>
      <c r="R32" s="589"/>
      <c r="S32" s="589"/>
      <c r="U32" s="442" t="s">
        <v>193</v>
      </c>
      <c r="V32" s="442"/>
      <c r="W32" s="442"/>
      <c r="X32" s="442"/>
      <c r="Y32" s="442"/>
      <c r="Z32" s="442"/>
      <c r="AA32" s="442"/>
      <c r="AB32" s="442"/>
      <c r="AC32" s="442"/>
      <c r="AD32" s="442"/>
      <c r="AE32" s="442"/>
      <c r="AF32" s="442"/>
      <c r="AG32" s="442"/>
      <c r="AH32" s="442"/>
      <c r="AI32" s="442"/>
      <c r="AJ32" s="442"/>
      <c r="AK32" s="442"/>
      <c r="AM32" s="442" t="s">
        <v>194</v>
      </c>
      <c r="AN32" s="442"/>
      <c r="AO32" s="442"/>
      <c r="AP32" s="442"/>
      <c r="AQ32" s="442"/>
      <c r="AR32" s="442"/>
      <c r="AS32" s="442"/>
      <c r="AT32" s="442"/>
      <c r="AU32" s="442"/>
      <c r="AV32" s="442"/>
      <c r="AW32" s="442"/>
      <c r="AX32" s="442"/>
      <c r="AY32" s="442"/>
      <c r="AZ32" s="442"/>
      <c r="BA32" s="442"/>
      <c r="BB32" s="442"/>
      <c r="BC32" s="442"/>
      <c r="BE32" s="442" t="s">
        <v>195</v>
      </c>
      <c r="BF32" s="442"/>
      <c r="BG32" s="442"/>
      <c r="BH32" s="442"/>
      <c r="BI32" s="442"/>
      <c r="BJ32" s="442"/>
      <c r="BK32" s="442"/>
      <c r="BL32" s="442"/>
      <c r="BM32" s="442"/>
      <c r="BN32" s="442"/>
      <c r="BO32" s="442"/>
      <c r="BP32" s="442"/>
      <c r="BQ32" s="442"/>
      <c r="BR32" s="442"/>
      <c r="BS32" s="442"/>
      <c r="BT32" s="442"/>
      <c r="BU32" s="442"/>
      <c r="BW32" s="442" t="s">
        <v>196</v>
      </c>
      <c r="BX32" s="442"/>
      <c r="BY32" s="442"/>
      <c r="BZ32" s="442"/>
      <c r="CA32" s="442"/>
      <c r="CB32" s="442"/>
      <c r="CC32" s="442"/>
      <c r="CD32" s="442"/>
      <c r="CE32" s="442"/>
      <c r="CF32" s="442"/>
      <c r="CG32" s="442"/>
      <c r="CH32" s="442"/>
      <c r="CI32" s="442"/>
      <c r="CJ32" s="442"/>
      <c r="CK32" s="442"/>
      <c r="CL32" s="442"/>
      <c r="CM32" s="442"/>
      <c r="CO32" s="442" t="s">
        <v>197</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2">
      <c r="A33" s="181"/>
      <c r="B33" s="205"/>
      <c r="C33" s="425" t="s">
        <v>198</v>
      </c>
      <c r="D33" s="425"/>
      <c r="E33" s="396" t="s">
        <v>199</v>
      </c>
      <c r="F33" s="396"/>
      <c r="G33" s="396"/>
      <c r="H33" s="396"/>
      <c r="I33" s="396"/>
      <c r="J33" s="396"/>
      <c r="K33" s="396"/>
      <c r="L33" s="396"/>
      <c r="M33" s="396"/>
      <c r="N33" s="396"/>
      <c r="O33" s="396"/>
      <c r="P33" s="396"/>
      <c r="Q33" s="396"/>
      <c r="R33" s="396"/>
      <c r="S33" s="396"/>
      <c r="T33" s="206"/>
      <c r="U33" s="425" t="s">
        <v>200</v>
      </c>
      <c r="V33" s="425"/>
      <c r="W33" s="396" t="s">
        <v>201</v>
      </c>
      <c r="X33" s="396"/>
      <c r="Y33" s="396"/>
      <c r="Z33" s="396"/>
      <c r="AA33" s="396"/>
      <c r="AB33" s="396"/>
      <c r="AC33" s="396"/>
      <c r="AD33" s="396"/>
      <c r="AE33" s="396"/>
      <c r="AF33" s="396"/>
      <c r="AG33" s="396"/>
      <c r="AH33" s="396"/>
      <c r="AI33" s="396"/>
      <c r="AJ33" s="396"/>
      <c r="AK33" s="396"/>
      <c r="AL33" s="206"/>
      <c r="AM33" s="425" t="s">
        <v>200</v>
      </c>
      <c r="AN33" s="425"/>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25" t="s">
        <v>202</v>
      </c>
      <c r="BX33" s="425"/>
      <c r="BY33" s="396" t="s">
        <v>204</v>
      </c>
      <c r="BZ33" s="396"/>
      <c r="CA33" s="396"/>
      <c r="CB33" s="396"/>
      <c r="CC33" s="396"/>
      <c r="CD33" s="396"/>
      <c r="CE33" s="396"/>
      <c r="CF33" s="396"/>
      <c r="CG33" s="396"/>
      <c r="CH33" s="396"/>
      <c r="CI33" s="396"/>
      <c r="CJ33" s="396"/>
      <c r="CK33" s="396"/>
      <c r="CL33" s="396"/>
      <c r="CM33" s="396"/>
      <c r="CN33" s="206"/>
      <c r="CO33" s="425" t="s">
        <v>198</v>
      </c>
      <c r="CP33" s="425"/>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病院事業会計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温泉事業特別会計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久吉ダム水道企業団水道事業会計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大鰐町土地開発公社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IF('各会計、関係団体の財政状況及び健全化判断比率'!B33="","",'各会計、関係団体の財政状況及び健全化判断比率'!B33)</f>
        <v>簡易水道事業特別会計</v>
      </c>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青森県市町村総合事務組合一般会計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8</v>
      </c>
      <c r="BF36" s="597"/>
      <c r="BG36" s="598" t="str">
        <f>IF('各会計、関係団体の財政状況及び健全化判断比率'!B34="","",'各会計、関係団体の財政状況及び健全化判断比率'!B34)</f>
        <v>公共下水道事業特別会計</v>
      </c>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青森県市町村職員退職手当組合一般会計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弘前地区環境整備事務組合一般会計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弘前地区消防事務組合一般会計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青森県交通災害共済組合交通災害共済事業会計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津軽広域連合一般会計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青森県後期高齢者医療広域連合一般会計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17</v>
      </c>
      <c r="BX42" s="597"/>
      <c r="BY42" s="598" t="str">
        <f>IF('各会計、関係団体の財政状況及び健全化判断比率'!B76="","",'各会計、関係団体の財政状況及び健全化判断比率'!B76)</f>
        <v>青森県後期高齢者医療広域連合後期高齢者医療特別会計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sl82bQLeYbwi//EURexc8ApaZp1/xtVl8L85fgW1R1MECK0cWMlhPEmgFNEP+wWGKZrvkX4mqh4850lUP+0x1g==" saltValue="RZpNl68GQ4WWcgerQ83zI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2">
      <c r="A34" s="22"/>
      <c r="B34" s="31"/>
      <c r="C34" s="1151" t="s">
        <v>555</v>
      </c>
      <c r="D34" s="1151"/>
      <c r="E34" s="1152"/>
      <c r="F34" s="32">
        <v>7.22</v>
      </c>
      <c r="G34" s="33">
        <v>8.0299999999999994</v>
      </c>
      <c r="H34" s="33">
        <v>6.93</v>
      </c>
      <c r="I34" s="33">
        <v>8.6999999999999993</v>
      </c>
      <c r="J34" s="34">
        <v>5.71</v>
      </c>
      <c r="K34" s="22"/>
      <c r="L34" s="22"/>
      <c r="M34" s="22"/>
      <c r="N34" s="22"/>
      <c r="O34" s="22"/>
      <c r="P34" s="22"/>
    </row>
    <row r="35" spans="1:16" ht="39" customHeight="1" x14ac:dyDescent="0.2">
      <c r="A35" s="22"/>
      <c r="B35" s="35"/>
      <c r="C35" s="1145" t="s">
        <v>556</v>
      </c>
      <c r="D35" s="1146"/>
      <c r="E35" s="1147"/>
      <c r="F35" s="36" t="s">
        <v>557</v>
      </c>
      <c r="G35" s="37" t="s">
        <v>558</v>
      </c>
      <c r="H35" s="37">
        <v>0.1</v>
      </c>
      <c r="I35" s="37">
        <v>1.28</v>
      </c>
      <c r="J35" s="38">
        <v>1.67</v>
      </c>
      <c r="K35" s="22"/>
      <c r="L35" s="22"/>
      <c r="M35" s="22"/>
      <c r="N35" s="22"/>
      <c r="O35" s="22"/>
      <c r="P35" s="22"/>
    </row>
    <row r="36" spans="1:16" ht="39" customHeight="1" x14ac:dyDescent="0.2">
      <c r="A36" s="22"/>
      <c r="B36" s="35"/>
      <c r="C36" s="1145" t="s">
        <v>559</v>
      </c>
      <c r="D36" s="1146"/>
      <c r="E36" s="1147"/>
      <c r="F36" s="36">
        <v>0.32</v>
      </c>
      <c r="G36" s="37">
        <v>0.98</v>
      </c>
      <c r="H36" s="37">
        <v>0.18</v>
      </c>
      <c r="I36" s="37">
        <v>0.71</v>
      </c>
      <c r="J36" s="38">
        <v>1.43</v>
      </c>
      <c r="K36" s="22"/>
      <c r="L36" s="22"/>
      <c r="M36" s="22"/>
      <c r="N36" s="22"/>
      <c r="O36" s="22"/>
      <c r="P36" s="22"/>
    </row>
    <row r="37" spans="1:16" ht="39" customHeight="1" x14ac:dyDescent="0.2">
      <c r="A37" s="22"/>
      <c r="B37" s="35"/>
      <c r="C37" s="1145" t="s">
        <v>560</v>
      </c>
      <c r="D37" s="1146"/>
      <c r="E37" s="1147"/>
      <c r="F37" s="36">
        <v>2.72</v>
      </c>
      <c r="G37" s="37">
        <v>0.69</v>
      </c>
      <c r="H37" s="37">
        <v>0.12</v>
      </c>
      <c r="I37" s="37">
        <v>1.28</v>
      </c>
      <c r="J37" s="38">
        <v>1.04</v>
      </c>
      <c r="K37" s="22"/>
      <c r="L37" s="22"/>
      <c r="M37" s="22"/>
      <c r="N37" s="22"/>
      <c r="O37" s="22"/>
      <c r="P37" s="22"/>
    </row>
    <row r="38" spans="1:16" ht="39" customHeight="1" x14ac:dyDescent="0.2">
      <c r="A38" s="22"/>
      <c r="B38" s="35"/>
      <c r="C38" s="1145" t="s">
        <v>561</v>
      </c>
      <c r="D38" s="1146"/>
      <c r="E38" s="1147"/>
      <c r="F38" s="36">
        <v>0.05</v>
      </c>
      <c r="G38" s="37">
        <v>0.02</v>
      </c>
      <c r="H38" s="37">
        <v>0.05</v>
      </c>
      <c r="I38" s="37">
        <v>0.08</v>
      </c>
      <c r="J38" s="38">
        <v>0.09</v>
      </c>
      <c r="K38" s="22"/>
      <c r="L38" s="22"/>
      <c r="M38" s="22"/>
      <c r="N38" s="22"/>
      <c r="O38" s="22"/>
      <c r="P38" s="22"/>
    </row>
    <row r="39" spans="1:16" ht="39" customHeight="1" x14ac:dyDescent="0.2">
      <c r="A39" s="22"/>
      <c r="B39" s="35"/>
      <c r="C39" s="1145" t="s">
        <v>562</v>
      </c>
      <c r="D39" s="1146"/>
      <c r="E39" s="1147"/>
      <c r="F39" s="36">
        <v>7.0000000000000007E-2</v>
      </c>
      <c r="G39" s="37">
        <v>0.03</v>
      </c>
      <c r="H39" s="37">
        <v>0.02</v>
      </c>
      <c r="I39" s="37">
        <v>0.02</v>
      </c>
      <c r="J39" s="38">
        <v>0.04</v>
      </c>
      <c r="K39" s="22"/>
      <c r="L39" s="22"/>
      <c r="M39" s="22"/>
      <c r="N39" s="22"/>
      <c r="O39" s="22"/>
      <c r="P39" s="22"/>
    </row>
    <row r="40" spans="1:16" ht="39" customHeight="1" x14ac:dyDescent="0.2">
      <c r="A40" s="22"/>
      <c r="B40" s="35"/>
      <c r="C40" s="1145" t="s">
        <v>563</v>
      </c>
      <c r="D40" s="1146"/>
      <c r="E40" s="1147"/>
      <c r="F40" s="36">
        <v>0.03</v>
      </c>
      <c r="G40" s="37">
        <v>0.01</v>
      </c>
      <c r="H40" s="37">
        <v>0.01</v>
      </c>
      <c r="I40" s="37">
        <v>0.02</v>
      </c>
      <c r="J40" s="38">
        <v>0.02</v>
      </c>
      <c r="K40" s="22"/>
      <c r="L40" s="22"/>
      <c r="M40" s="22"/>
      <c r="N40" s="22"/>
      <c r="O40" s="22"/>
      <c r="P40" s="22"/>
    </row>
    <row r="41" spans="1:16" ht="39" customHeight="1" x14ac:dyDescent="0.2">
      <c r="A41" s="22"/>
      <c r="B41" s="35"/>
      <c r="C41" s="1145" t="s">
        <v>564</v>
      </c>
      <c r="D41" s="1146"/>
      <c r="E41" s="1147"/>
      <c r="F41" s="36">
        <v>0.01</v>
      </c>
      <c r="G41" s="37">
        <v>0.02</v>
      </c>
      <c r="H41" s="37">
        <v>0</v>
      </c>
      <c r="I41" s="37">
        <v>0.02</v>
      </c>
      <c r="J41" s="38">
        <v>0.02</v>
      </c>
      <c r="K41" s="22"/>
      <c r="L41" s="22"/>
      <c r="M41" s="22"/>
      <c r="N41" s="22"/>
      <c r="O41" s="22"/>
      <c r="P41" s="22"/>
    </row>
    <row r="42" spans="1:16" ht="39" customHeight="1" x14ac:dyDescent="0.2">
      <c r="A42" s="22"/>
      <c r="B42" s="39"/>
      <c r="C42" s="1145" t="s">
        <v>565</v>
      </c>
      <c r="D42" s="1146"/>
      <c r="E42" s="1147"/>
      <c r="F42" s="36" t="s">
        <v>508</v>
      </c>
      <c r="G42" s="37" t="s">
        <v>508</v>
      </c>
      <c r="H42" s="37" t="s">
        <v>508</v>
      </c>
      <c r="I42" s="37" t="s">
        <v>508</v>
      </c>
      <c r="J42" s="38" t="s">
        <v>508</v>
      </c>
      <c r="K42" s="22"/>
      <c r="L42" s="22"/>
      <c r="M42" s="22"/>
      <c r="N42" s="22"/>
      <c r="O42" s="22"/>
      <c r="P42" s="22"/>
    </row>
    <row r="43" spans="1:16" ht="39" customHeight="1" thickBot="1" x14ac:dyDescent="0.25">
      <c r="A43" s="22"/>
      <c r="B43" s="40"/>
      <c r="C43" s="1148" t="s">
        <v>566</v>
      </c>
      <c r="D43" s="1149"/>
      <c r="E43" s="1150"/>
      <c r="F43" s="41" t="s">
        <v>508</v>
      </c>
      <c r="G43" s="42" t="s">
        <v>508</v>
      </c>
      <c r="H43" s="42" t="s">
        <v>508</v>
      </c>
      <c r="I43" s="42" t="s">
        <v>508</v>
      </c>
      <c r="J43" s="43" t="s">
        <v>508</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ccmtWyagcUqev5CeevjBkHouy2H+RSWrM25pw3BIev6DKlkw8hwAflA7S73PRTwBo+kJs8vR05/Qb7X2V1D9uQ==" saltValue="Gx9ytg7zntoBfrzrQqOQ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2">
      <c r="A45" s="48"/>
      <c r="B45" s="1153" t="s">
        <v>10</v>
      </c>
      <c r="C45" s="1154"/>
      <c r="D45" s="58"/>
      <c r="E45" s="1159" t="s">
        <v>11</v>
      </c>
      <c r="F45" s="1159"/>
      <c r="G45" s="1159"/>
      <c r="H45" s="1159"/>
      <c r="I45" s="1159"/>
      <c r="J45" s="1160"/>
      <c r="K45" s="59">
        <v>636</v>
      </c>
      <c r="L45" s="60">
        <v>613</v>
      </c>
      <c r="M45" s="60">
        <v>583</v>
      </c>
      <c r="N45" s="60">
        <v>573</v>
      </c>
      <c r="O45" s="61">
        <v>614</v>
      </c>
      <c r="P45" s="48"/>
      <c r="Q45" s="48"/>
      <c r="R45" s="48"/>
      <c r="S45" s="48"/>
      <c r="T45" s="48"/>
      <c r="U45" s="48"/>
    </row>
    <row r="46" spans="1:21" ht="30.75" customHeight="1" x14ac:dyDescent="0.2">
      <c r="A46" s="48"/>
      <c r="B46" s="1155"/>
      <c r="C46" s="1156"/>
      <c r="D46" s="62"/>
      <c r="E46" s="1161" t="s">
        <v>12</v>
      </c>
      <c r="F46" s="1161"/>
      <c r="G46" s="1161"/>
      <c r="H46" s="1161"/>
      <c r="I46" s="1161"/>
      <c r="J46" s="1162"/>
      <c r="K46" s="63" t="s">
        <v>508</v>
      </c>
      <c r="L46" s="64" t="s">
        <v>508</v>
      </c>
      <c r="M46" s="64" t="s">
        <v>508</v>
      </c>
      <c r="N46" s="64" t="s">
        <v>508</v>
      </c>
      <c r="O46" s="65" t="s">
        <v>508</v>
      </c>
      <c r="P46" s="48"/>
      <c r="Q46" s="48"/>
      <c r="R46" s="48"/>
      <c r="S46" s="48"/>
      <c r="T46" s="48"/>
      <c r="U46" s="48"/>
    </row>
    <row r="47" spans="1:21" ht="30.75" customHeight="1" x14ac:dyDescent="0.2">
      <c r="A47" s="48"/>
      <c r="B47" s="1155"/>
      <c r="C47" s="1156"/>
      <c r="D47" s="62"/>
      <c r="E47" s="1161" t="s">
        <v>13</v>
      </c>
      <c r="F47" s="1161"/>
      <c r="G47" s="1161"/>
      <c r="H47" s="1161"/>
      <c r="I47" s="1161"/>
      <c r="J47" s="1162"/>
      <c r="K47" s="63" t="s">
        <v>508</v>
      </c>
      <c r="L47" s="64" t="s">
        <v>508</v>
      </c>
      <c r="M47" s="64" t="s">
        <v>508</v>
      </c>
      <c r="N47" s="64" t="s">
        <v>508</v>
      </c>
      <c r="O47" s="65" t="s">
        <v>508</v>
      </c>
      <c r="P47" s="48"/>
      <c r="Q47" s="48"/>
      <c r="R47" s="48"/>
      <c r="S47" s="48"/>
      <c r="T47" s="48"/>
      <c r="U47" s="48"/>
    </row>
    <row r="48" spans="1:21" ht="30.75" customHeight="1" x14ac:dyDescent="0.2">
      <c r="A48" s="48"/>
      <c r="B48" s="1155"/>
      <c r="C48" s="1156"/>
      <c r="D48" s="62"/>
      <c r="E48" s="1161" t="s">
        <v>14</v>
      </c>
      <c r="F48" s="1161"/>
      <c r="G48" s="1161"/>
      <c r="H48" s="1161"/>
      <c r="I48" s="1161"/>
      <c r="J48" s="1162"/>
      <c r="K48" s="63">
        <v>202</v>
      </c>
      <c r="L48" s="64">
        <v>198</v>
      </c>
      <c r="M48" s="64">
        <v>196</v>
      </c>
      <c r="N48" s="64">
        <v>180</v>
      </c>
      <c r="O48" s="65">
        <v>187</v>
      </c>
      <c r="P48" s="48"/>
      <c r="Q48" s="48"/>
      <c r="R48" s="48"/>
      <c r="S48" s="48"/>
      <c r="T48" s="48"/>
      <c r="U48" s="48"/>
    </row>
    <row r="49" spans="1:21" ht="30.75" customHeight="1" x14ac:dyDescent="0.2">
      <c r="A49" s="48"/>
      <c r="B49" s="1155"/>
      <c r="C49" s="1156"/>
      <c r="D49" s="62"/>
      <c r="E49" s="1161" t="s">
        <v>15</v>
      </c>
      <c r="F49" s="1161"/>
      <c r="G49" s="1161"/>
      <c r="H49" s="1161"/>
      <c r="I49" s="1161"/>
      <c r="J49" s="1162"/>
      <c r="K49" s="63">
        <v>116</v>
      </c>
      <c r="L49" s="64">
        <v>104</v>
      </c>
      <c r="M49" s="64">
        <v>98</v>
      </c>
      <c r="N49" s="64">
        <v>91</v>
      </c>
      <c r="O49" s="65">
        <v>75</v>
      </c>
      <c r="P49" s="48"/>
      <c r="Q49" s="48"/>
      <c r="R49" s="48"/>
      <c r="S49" s="48"/>
      <c r="T49" s="48"/>
      <c r="U49" s="48"/>
    </row>
    <row r="50" spans="1:21" ht="30.75" customHeight="1" x14ac:dyDescent="0.2">
      <c r="A50" s="48"/>
      <c r="B50" s="1155"/>
      <c r="C50" s="1156"/>
      <c r="D50" s="62"/>
      <c r="E50" s="1161" t="s">
        <v>16</v>
      </c>
      <c r="F50" s="1161"/>
      <c r="G50" s="1161"/>
      <c r="H50" s="1161"/>
      <c r="I50" s="1161"/>
      <c r="J50" s="1162"/>
      <c r="K50" s="63">
        <v>0</v>
      </c>
      <c r="L50" s="64">
        <v>0</v>
      </c>
      <c r="M50" s="64">
        <v>0</v>
      </c>
      <c r="N50" s="64">
        <v>0</v>
      </c>
      <c r="O50" s="65" t="s">
        <v>508</v>
      </c>
      <c r="P50" s="48"/>
      <c r="Q50" s="48"/>
      <c r="R50" s="48"/>
      <c r="S50" s="48"/>
      <c r="T50" s="48"/>
      <c r="U50" s="48"/>
    </row>
    <row r="51" spans="1:21" ht="30.75" customHeight="1" x14ac:dyDescent="0.2">
      <c r="A51" s="48"/>
      <c r="B51" s="1157"/>
      <c r="C51" s="1158"/>
      <c r="D51" s="66"/>
      <c r="E51" s="1161" t="s">
        <v>17</v>
      </c>
      <c r="F51" s="1161"/>
      <c r="G51" s="1161"/>
      <c r="H51" s="1161"/>
      <c r="I51" s="1161"/>
      <c r="J51" s="1162"/>
      <c r="K51" s="63" t="s">
        <v>508</v>
      </c>
      <c r="L51" s="64" t="s">
        <v>508</v>
      </c>
      <c r="M51" s="64" t="s">
        <v>508</v>
      </c>
      <c r="N51" s="64" t="s">
        <v>508</v>
      </c>
      <c r="O51" s="65" t="s">
        <v>508</v>
      </c>
      <c r="P51" s="48"/>
      <c r="Q51" s="48"/>
      <c r="R51" s="48"/>
      <c r="S51" s="48"/>
      <c r="T51" s="48"/>
      <c r="U51" s="48"/>
    </row>
    <row r="52" spans="1:21" ht="30.75" customHeight="1" x14ac:dyDescent="0.2">
      <c r="A52" s="48"/>
      <c r="B52" s="1163" t="s">
        <v>18</v>
      </c>
      <c r="C52" s="1164"/>
      <c r="D52" s="66"/>
      <c r="E52" s="1161" t="s">
        <v>19</v>
      </c>
      <c r="F52" s="1161"/>
      <c r="G52" s="1161"/>
      <c r="H52" s="1161"/>
      <c r="I52" s="1161"/>
      <c r="J52" s="1162"/>
      <c r="K52" s="63">
        <v>437</v>
      </c>
      <c r="L52" s="64">
        <v>442</v>
      </c>
      <c r="M52" s="64">
        <v>431</v>
      </c>
      <c r="N52" s="64">
        <v>416</v>
      </c>
      <c r="O52" s="65">
        <v>426</v>
      </c>
      <c r="P52" s="48"/>
      <c r="Q52" s="48"/>
      <c r="R52" s="48"/>
      <c r="S52" s="48"/>
      <c r="T52" s="48"/>
      <c r="U52" s="48"/>
    </row>
    <row r="53" spans="1:21" ht="30.75" customHeight="1" thickBot="1" x14ac:dyDescent="0.25">
      <c r="A53" s="48"/>
      <c r="B53" s="1165" t="s">
        <v>20</v>
      </c>
      <c r="C53" s="1166"/>
      <c r="D53" s="67"/>
      <c r="E53" s="1167" t="s">
        <v>21</v>
      </c>
      <c r="F53" s="1167"/>
      <c r="G53" s="1167"/>
      <c r="H53" s="1167"/>
      <c r="I53" s="1167"/>
      <c r="J53" s="1168"/>
      <c r="K53" s="68">
        <v>517</v>
      </c>
      <c r="L53" s="69">
        <v>473</v>
      </c>
      <c r="M53" s="69">
        <v>446</v>
      </c>
      <c r="N53" s="69">
        <v>428</v>
      </c>
      <c r="O53" s="70">
        <v>450</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567</v>
      </c>
      <c r="P56" s="48"/>
      <c r="Q56" s="48"/>
      <c r="R56" s="48"/>
      <c r="S56" s="48"/>
      <c r="T56" s="48"/>
      <c r="U56" s="48"/>
    </row>
    <row r="57" spans="1:21" ht="31.5" customHeight="1" thickBot="1" x14ac:dyDescent="0.25">
      <c r="A57" s="48"/>
      <c r="B57" s="76"/>
      <c r="C57" s="77"/>
      <c r="D57" s="77"/>
      <c r="E57" s="78"/>
      <c r="F57" s="78"/>
      <c r="G57" s="78"/>
      <c r="H57" s="78"/>
      <c r="I57" s="78"/>
      <c r="J57" s="79" t="s">
        <v>2</v>
      </c>
      <c r="K57" s="80" t="s">
        <v>568</v>
      </c>
      <c r="L57" s="81" t="s">
        <v>569</v>
      </c>
      <c r="M57" s="81" t="s">
        <v>570</v>
      </c>
      <c r="N57" s="81" t="s">
        <v>571</v>
      </c>
      <c r="O57" s="82" t="s">
        <v>572</v>
      </c>
      <c r="P57" s="48"/>
      <c r="Q57" s="48"/>
      <c r="R57" s="48"/>
      <c r="S57" s="48"/>
      <c r="T57" s="48"/>
      <c r="U57" s="48"/>
    </row>
    <row r="58" spans="1:21" ht="31.5" customHeight="1" x14ac:dyDescent="0.2">
      <c r="B58" s="1169" t="s">
        <v>25</v>
      </c>
      <c r="C58" s="1170"/>
      <c r="D58" s="1175" t="s">
        <v>26</v>
      </c>
      <c r="E58" s="1176"/>
      <c r="F58" s="1176"/>
      <c r="G58" s="1176"/>
      <c r="H58" s="1176"/>
      <c r="I58" s="1176"/>
      <c r="J58" s="1177"/>
      <c r="K58" s="83"/>
      <c r="L58" s="84"/>
      <c r="M58" s="84"/>
      <c r="N58" s="84"/>
      <c r="O58" s="85"/>
    </row>
    <row r="59" spans="1:21" ht="31.5" customHeight="1" x14ac:dyDescent="0.2">
      <c r="B59" s="1171"/>
      <c r="C59" s="1172"/>
      <c r="D59" s="1178" t="s">
        <v>27</v>
      </c>
      <c r="E59" s="1179"/>
      <c r="F59" s="1179"/>
      <c r="G59" s="1179"/>
      <c r="H59" s="1179"/>
      <c r="I59" s="1179"/>
      <c r="J59" s="1180"/>
      <c r="K59" s="86"/>
      <c r="L59" s="87"/>
      <c r="M59" s="87"/>
      <c r="N59" s="87"/>
      <c r="O59" s="88"/>
    </row>
    <row r="60" spans="1:21" ht="31.5" customHeight="1" thickBot="1" x14ac:dyDescent="0.25">
      <c r="B60" s="1173"/>
      <c r="C60" s="1174"/>
      <c r="D60" s="1181" t="s">
        <v>28</v>
      </c>
      <c r="E60" s="1182"/>
      <c r="F60" s="1182"/>
      <c r="G60" s="1182"/>
      <c r="H60" s="1182"/>
      <c r="I60" s="1182"/>
      <c r="J60" s="1183"/>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O7AtA+NJZ0ODMfUbGnPp7zJuxeNxmxem4o2vvz9O6rFDHfHshWwMgYmK/K9qSTH7QJSjY/ptdiwZ82SPJY17KQ==" saltValue="6UEhNpnkclIiJ+vfBJ7mS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election activeCell="S51" sqref="S51"/>
    </sheetView>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549</v>
      </c>
      <c r="J40" s="103" t="s">
        <v>550</v>
      </c>
      <c r="K40" s="103" t="s">
        <v>551</v>
      </c>
      <c r="L40" s="103" t="s">
        <v>552</v>
      </c>
      <c r="M40" s="104" t="s">
        <v>553</v>
      </c>
    </row>
    <row r="41" spans="2:13" ht="27.75" customHeight="1" x14ac:dyDescent="0.2">
      <c r="B41" s="1184" t="s">
        <v>31</v>
      </c>
      <c r="C41" s="1185"/>
      <c r="D41" s="105"/>
      <c r="E41" s="1190" t="s">
        <v>32</v>
      </c>
      <c r="F41" s="1190"/>
      <c r="G41" s="1190"/>
      <c r="H41" s="1191"/>
      <c r="I41" s="355">
        <v>8160</v>
      </c>
      <c r="J41" s="356">
        <v>7765</v>
      </c>
      <c r="K41" s="356">
        <v>7596</v>
      </c>
      <c r="L41" s="356">
        <v>7850</v>
      </c>
      <c r="M41" s="357">
        <v>7306</v>
      </c>
    </row>
    <row r="42" spans="2:13" ht="27.75" customHeight="1" x14ac:dyDescent="0.2">
      <c r="B42" s="1186"/>
      <c r="C42" s="1187"/>
      <c r="D42" s="106"/>
      <c r="E42" s="1192" t="s">
        <v>33</v>
      </c>
      <c r="F42" s="1192"/>
      <c r="G42" s="1192"/>
      <c r="H42" s="1193"/>
      <c r="I42" s="358" t="s">
        <v>508</v>
      </c>
      <c r="J42" s="359" t="s">
        <v>508</v>
      </c>
      <c r="K42" s="359" t="s">
        <v>508</v>
      </c>
      <c r="L42" s="359" t="s">
        <v>508</v>
      </c>
      <c r="M42" s="360" t="s">
        <v>508</v>
      </c>
    </row>
    <row r="43" spans="2:13" ht="27.75" customHeight="1" x14ac:dyDescent="0.2">
      <c r="B43" s="1186"/>
      <c r="C43" s="1187"/>
      <c r="D43" s="106"/>
      <c r="E43" s="1192" t="s">
        <v>34</v>
      </c>
      <c r="F43" s="1192"/>
      <c r="G43" s="1192"/>
      <c r="H43" s="1193"/>
      <c r="I43" s="358">
        <v>2646</v>
      </c>
      <c r="J43" s="359">
        <v>2552</v>
      </c>
      <c r="K43" s="359">
        <v>2449</v>
      </c>
      <c r="L43" s="359">
        <v>2332</v>
      </c>
      <c r="M43" s="360">
        <v>2224</v>
      </c>
    </row>
    <row r="44" spans="2:13" ht="27.75" customHeight="1" x14ac:dyDescent="0.2">
      <c r="B44" s="1186"/>
      <c r="C44" s="1187"/>
      <c r="D44" s="106"/>
      <c r="E44" s="1192" t="s">
        <v>35</v>
      </c>
      <c r="F44" s="1192"/>
      <c r="G44" s="1192"/>
      <c r="H44" s="1193"/>
      <c r="I44" s="358">
        <v>941</v>
      </c>
      <c r="J44" s="359">
        <v>845</v>
      </c>
      <c r="K44" s="359">
        <v>786</v>
      </c>
      <c r="L44" s="359">
        <v>723</v>
      </c>
      <c r="M44" s="360">
        <v>650</v>
      </c>
    </row>
    <row r="45" spans="2:13" ht="27.75" customHeight="1" x14ac:dyDescent="0.2">
      <c r="B45" s="1186"/>
      <c r="C45" s="1187"/>
      <c r="D45" s="106"/>
      <c r="E45" s="1192" t="s">
        <v>36</v>
      </c>
      <c r="F45" s="1192"/>
      <c r="G45" s="1192"/>
      <c r="H45" s="1193"/>
      <c r="I45" s="358">
        <v>517</v>
      </c>
      <c r="J45" s="359">
        <v>448</v>
      </c>
      <c r="K45" s="359">
        <v>401</v>
      </c>
      <c r="L45" s="359">
        <v>379</v>
      </c>
      <c r="M45" s="360">
        <v>362</v>
      </c>
    </row>
    <row r="46" spans="2:13" ht="27.75" customHeight="1" x14ac:dyDescent="0.2">
      <c r="B46" s="1186"/>
      <c r="C46" s="1187"/>
      <c r="D46" s="107"/>
      <c r="E46" s="1192" t="s">
        <v>37</v>
      </c>
      <c r="F46" s="1192"/>
      <c r="G46" s="1192"/>
      <c r="H46" s="1193"/>
      <c r="I46" s="358">
        <v>22</v>
      </c>
      <c r="J46" s="359">
        <v>2</v>
      </c>
      <c r="K46" s="359" t="s">
        <v>508</v>
      </c>
      <c r="L46" s="359" t="s">
        <v>508</v>
      </c>
      <c r="M46" s="360" t="s">
        <v>508</v>
      </c>
    </row>
    <row r="47" spans="2:13" ht="27.75" customHeight="1" x14ac:dyDescent="0.2">
      <c r="B47" s="1186"/>
      <c r="C47" s="1187"/>
      <c r="D47" s="108"/>
      <c r="E47" s="1194" t="s">
        <v>38</v>
      </c>
      <c r="F47" s="1195"/>
      <c r="G47" s="1195"/>
      <c r="H47" s="1196"/>
      <c r="I47" s="358" t="s">
        <v>508</v>
      </c>
      <c r="J47" s="359" t="s">
        <v>508</v>
      </c>
      <c r="K47" s="359" t="s">
        <v>508</v>
      </c>
      <c r="L47" s="359" t="s">
        <v>508</v>
      </c>
      <c r="M47" s="360" t="s">
        <v>508</v>
      </c>
    </row>
    <row r="48" spans="2:13" ht="27.75" customHeight="1" x14ac:dyDescent="0.2">
      <c r="B48" s="1186"/>
      <c r="C48" s="1187"/>
      <c r="D48" s="106"/>
      <c r="E48" s="1192" t="s">
        <v>39</v>
      </c>
      <c r="F48" s="1192"/>
      <c r="G48" s="1192"/>
      <c r="H48" s="1193"/>
      <c r="I48" s="358" t="s">
        <v>508</v>
      </c>
      <c r="J48" s="359" t="s">
        <v>508</v>
      </c>
      <c r="K48" s="359" t="s">
        <v>508</v>
      </c>
      <c r="L48" s="359" t="s">
        <v>508</v>
      </c>
      <c r="M48" s="360" t="s">
        <v>508</v>
      </c>
    </row>
    <row r="49" spans="2:13" ht="27.75" customHeight="1" x14ac:dyDescent="0.2">
      <c r="B49" s="1188"/>
      <c r="C49" s="1189"/>
      <c r="D49" s="106"/>
      <c r="E49" s="1192" t="s">
        <v>40</v>
      </c>
      <c r="F49" s="1192"/>
      <c r="G49" s="1192"/>
      <c r="H49" s="1193"/>
      <c r="I49" s="358" t="s">
        <v>508</v>
      </c>
      <c r="J49" s="359" t="s">
        <v>508</v>
      </c>
      <c r="K49" s="359" t="s">
        <v>508</v>
      </c>
      <c r="L49" s="359" t="s">
        <v>508</v>
      </c>
      <c r="M49" s="360" t="s">
        <v>508</v>
      </c>
    </row>
    <row r="50" spans="2:13" ht="27.75" customHeight="1" x14ac:dyDescent="0.2">
      <c r="B50" s="1197" t="s">
        <v>41</v>
      </c>
      <c r="C50" s="1198"/>
      <c r="D50" s="109"/>
      <c r="E50" s="1192" t="s">
        <v>42</v>
      </c>
      <c r="F50" s="1192"/>
      <c r="G50" s="1192"/>
      <c r="H50" s="1193"/>
      <c r="I50" s="358">
        <v>1952</v>
      </c>
      <c r="J50" s="359">
        <v>1818</v>
      </c>
      <c r="K50" s="359">
        <v>2093</v>
      </c>
      <c r="L50" s="359">
        <v>2685</v>
      </c>
      <c r="M50" s="360">
        <v>2333</v>
      </c>
    </row>
    <row r="51" spans="2:13" ht="27.75" customHeight="1" x14ac:dyDescent="0.2">
      <c r="B51" s="1186"/>
      <c r="C51" s="1187"/>
      <c r="D51" s="106"/>
      <c r="E51" s="1192" t="s">
        <v>43</v>
      </c>
      <c r="F51" s="1192"/>
      <c r="G51" s="1192"/>
      <c r="H51" s="1193"/>
      <c r="I51" s="358">
        <v>197</v>
      </c>
      <c r="J51" s="359">
        <v>189</v>
      </c>
      <c r="K51" s="359">
        <v>179</v>
      </c>
      <c r="L51" s="359">
        <v>66</v>
      </c>
      <c r="M51" s="360">
        <v>55</v>
      </c>
    </row>
    <row r="52" spans="2:13" ht="27.75" customHeight="1" x14ac:dyDescent="0.2">
      <c r="B52" s="1188"/>
      <c r="C52" s="1189"/>
      <c r="D52" s="106"/>
      <c r="E52" s="1192" t="s">
        <v>44</v>
      </c>
      <c r="F52" s="1192"/>
      <c r="G52" s="1192"/>
      <c r="H52" s="1193"/>
      <c r="I52" s="358">
        <v>5166</v>
      </c>
      <c r="J52" s="359">
        <v>5232</v>
      </c>
      <c r="K52" s="359">
        <v>5140</v>
      </c>
      <c r="L52" s="359">
        <v>4895</v>
      </c>
      <c r="M52" s="360">
        <v>5603</v>
      </c>
    </row>
    <row r="53" spans="2:13" ht="27.75" customHeight="1" thickBot="1" x14ac:dyDescent="0.25">
      <c r="B53" s="1199" t="s">
        <v>45</v>
      </c>
      <c r="C53" s="1200"/>
      <c r="D53" s="110"/>
      <c r="E53" s="1201" t="s">
        <v>46</v>
      </c>
      <c r="F53" s="1201"/>
      <c r="G53" s="1201"/>
      <c r="H53" s="1202"/>
      <c r="I53" s="361">
        <v>4972</v>
      </c>
      <c r="J53" s="362">
        <v>4372</v>
      </c>
      <c r="K53" s="362">
        <v>3820</v>
      </c>
      <c r="L53" s="362">
        <v>3639</v>
      </c>
      <c r="M53" s="363">
        <v>2552</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MR8ec9ECZZgrLYoT/m9FG6Oln49sznq6rWlBzWm4JM/dKTEXByyGV/SpaQzjSgOD+3LU5B8zIXygsjMM6GsjlQ==" saltValue="X0QOnUdu7Guj3MAaDW82r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election activeCell="H61" sqref="H61"/>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551</v>
      </c>
      <c r="G54" s="119" t="s">
        <v>552</v>
      </c>
      <c r="H54" s="120" t="s">
        <v>553</v>
      </c>
    </row>
    <row r="55" spans="2:8" ht="52.5" customHeight="1" x14ac:dyDescent="0.2">
      <c r="B55" s="121"/>
      <c r="C55" s="1211" t="s">
        <v>49</v>
      </c>
      <c r="D55" s="1211"/>
      <c r="E55" s="1212"/>
      <c r="F55" s="122">
        <v>1013</v>
      </c>
      <c r="G55" s="122">
        <v>1013</v>
      </c>
      <c r="H55" s="123">
        <v>1013</v>
      </c>
    </row>
    <row r="56" spans="2:8" ht="52.5" customHeight="1" x14ac:dyDescent="0.2">
      <c r="B56" s="124"/>
      <c r="C56" s="1213" t="s">
        <v>50</v>
      </c>
      <c r="D56" s="1213"/>
      <c r="E56" s="1214"/>
      <c r="F56" s="125">
        <v>274</v>
      </c>
      <c r="G56" s="125">
        <v>512</v>
      </c>
      <c r="H56" s="126">
        <v>6</v>
      </c>
    </row>
    <row r="57" spans="2:8" ht="53.25" customHeight="1" x14ac:dyDescent="0.2">
      <c r="B57" s="124"/>
      <c r="C57" s="1215" t="s">
        <v>51</v>
      </c>
      <c r="D57" s="1215"/>
      <c r="E57" s="1216"/>
      <c r="F57" s="127">
        <v>588</v>
      </c>
      <c r="G57" s="127">
        <v>935</v>
      </c>
      <c r="H57" s="128">
        <v>1027</v>
      </c>
    </row>
    <row r="58" spans="2:8" ht="45.75" customHeight="1" x14ac:dyDescent="0.2">
      <c r="B58" s="129"/>
      <c r="C58" s="1203" t="s">
        <v>585</v>
      </c>
      <c r="D58" s="1204"/>
      <c r="E58" s="1205"/>
      <c r="F58" s="130">
        <v>351</v>
      </c>
      <c r="G58" s="130">
        <v>659</v>
      </c>
      <c r="H58" s="131">
        <v>677</v>
      </c>
    </row>
    <row r="59" spans="2:8" ht="45.75" customHeight="1" x14ac:dyDescent="0.2">
      <c r="B59" s="129"/>
      <c r="C59" s="1203" t="s">
        <v>586</v>
      </c>
      <c r="D59" s="1204"/>
      <c r="E59" s="1205"/>
      <c r="F59" s="130">
        <v>74</v>
      </c>
      <c r="G59" s="130">
        <v>119</v>
      </c>
      <c r="H59" s="131">
        <v>192</v>
      </c>
    </row>
    <row r="60" spans="2:8" ht="45.75" customHeight="1" x14ac:dyDescent="0.2">
      <c r="B60" s="129"/>
      <c r="C60" s="1203" t="s">
        <v>587</v>
      </c>
      <c r="D60" s="1204"/>
      <c r="E60" s="1205"/>
      <c r="F60" s="130">
        <v>71</v>
      </c>
      <c r="G60" s="130">
        <v>59</v>
      </c>
      <c r="H60" s="131">
        <v>63</v>
      </c>
    </row>
    <row r="61" spans="2:8" ht="45.75" customHeight="1" x14ac:dyDescent="0.2">
      <c r="B61" s="129"/>
      <c r="C61" s="1203" t="s">
        <v>588</v>
      </c>
      <c r="D61" s="1204"/>
      <c r="E61" s="1205"/>
      <c r="F61" s="130">
        <v>62</v>
      </c>
      <c r="G61" s="130">
        <v>62</v>
      </c>
      <c r="H61" s="131">
        <v>51</v>
      </c>
    </row>
    <row r="62" spans="2:8" ht="45.75" customHeight="1" thickBot="1" x14ac:dyDescent="0.25">
      <c r="B62" s="132"/>
      <c r="C62" s="1206" t="s">
        <v>589</v>
      </c>
      <c r="D62" s="1207"/>
      <c r="E62" s="1208"/>
      <c r="F62" s="133">
        <v>26</v>
      </c>
      <c r="G62" s="133">
        <v>26</v>
      </c>
      <c r="H62" s="134">
        <v>26</v>
      </c>
    </row>
    <row r="63" spans="2:8" ht="52.5" customHeight="1" thickBot="1" x14ac:dyDescent="0.25">
      <c r="B63" s="135"/>
      <c r="C63" s="1209" t="s">
        <v>52</v>
      </c>
      <c r="D63" s="1209"/>
      <c r="E63" s="1210"/>
      <c r="F63" s="136">
        <v>1875</v>
      </c>
      <c r="G63" s="136">
        <v>2460</v>
      </c>
      <c r="H63" s="137">
        <v>2046</v>
      </c>
    </row>
    <row r="64" spans="2:8" ht="13.2" x14ac:dyDescent="0.2"/>
  </sheetData>
  <sheetProtection algorithmName="SHA-512" hashValue="+ZWCs4MLi+JjvJeNQZTU9elatBCf43ABI2n3+HGu3oU3MMfT5py9FC+bppNeV/fVrBTLJBA4t5n3Mas2ONqiTw==" saltValue="IE8kHTFPZb1P+CHH+2pn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546</v>
      </c>
      <c r="G2" s="151"/>
      <c r="H2" s="152"/>
    </row>
    <row r="3" spans="1:8" x14ac:dyDescent="0.2">
      <c r="A3" s="148" t="s">
        <v>539</v>
      </c>
      <c r="B3" s="153"/>
      <c r="C3" s="154"/>
      <c r="D3" s="155">
        <v>45068</v>
      </c>
      <c r="E3" s="156"/>
      <c r="F3" s="157">
        <v>167497</v>
      </c>
      <c r="G3" s="158"/>
      <c r="H3" s="159"/>
    </row>
    <row r="4" spans="1:8" x14ac:dyDescent="0.2">
      <c r="A4" s="160"/>
      <c r="B4" s="161"/>
      <c r="C4" s="162"/>
      <c r="D4" s="163">
        <v>31376</v>
      </c>
      <c r="E4" s="164"/>
      <c r="F4" s="165">
        <v>82571</v>
      </c>
      <c r="G4" s="166"/>
      <c r="H4" s="167"/>
    </row>
    <row r="5" spans="1:8" x14ac:dyDescent="0.2">
      <c r="A5" s="148" t="s">
        <v>541</v>
      </c>
      <c r="B5" s="153"/>
      <c r="C5" s="154"/>
      <c r="D5" s="155">
        <v>81291</v>
      </c>
      <c r="E5" s="156"/>
      <c r="F5" s="157">
        <v>190274</v>
      </c>
      <c r="G5" s="158"/>
      <c r="H5" s="159"/>
    </row>
    <row r="6" spans="1:8" x14ac:dyDescent="0.2">
      <c r="A6" s="160"/>
      <c r="B6" s="161"/>
      <c r="C6" s="162"/>
      <c r="D6" s="163">
        <v>63262</v>
      </c>
      <c r="E6" s="164"/>
      <c r="F6" s="165">
        <v>88584</v>
      </c>
      <c r="G6" s="166"/>
      <c r="H6" s="167"/>
    </row>
    <row r="7" spans="1:8" x14ac:dyDescent="0.2">
      <c r="A7" s="148" t="s">
        <v>542</v>
      </c>
      <c r="B7" s="153"/>
      <c r="C7" s="154"/>
      <c r="D7" s="155">
        <v>56012</v>
      </c>
      <c r="E7" s="156"/>
      <c r="F7" s="157">
        <v>200194</v>
      </c>
      <c r="G7" s="158"/>
      <c r="H7" s="159"/>
    </row>
    <row r="8" spans="1:8" x14ac:dyDescent="0.2">
      <c r="A8" s="160"/>
      <c r="B8" s="161"/>
      <c r="C8" s="162"/>
      <c r="D8" s="163">
        <v>28028</v>
      </c>
      <c r="E8" s="164"/>
      <c r="F8" s="165">
        <v>106422</v>
      </c>
      <c r="G8" s="166"/>
      <c r="H8" s="167"/>
    </row>
    <row r="9" spans="1:8" x14ac:dyDescent="0.2">
      <c r="A9" s="148" t="s">
        <v>543</v>
      </c>
      <c r="B9" s="153"/>
      <c r="C9" s="154"/>
      <c r="D9" s="155">
        <v>102715</v>
      </c>
      <c r="E9" s="156"/>
      <c r="F9" s="157">
        <v>196914</v>
      </c>
      <c r="G9" s="158"/>
      <c r="H9" s="159"/>
    </row>
    <row r="10" spans="1:8" x14ac:dyDescent="0.2">
      <c r="A10" s="160"/>
      <c r="B10" s="161"/>
      <c r="C10" s="162"/>
      <c r="D10" s="163">
        <v>84610</v>
      </c>
      <c r="E10" s="164"/>
      <c r="F10" s="165">
        <v>98966</v>
      </c>
      <c r="G10" s="166"/>
      <c r="H10" s="167"/>
    </row>
    <row r="11" spans="1:8" x14ac:dyDescent="0.2">
      <c r="A11" s="148" t="s">
        <v>544</v>
      </c>
      <c r="B11" s="153"/>
      <c r="C11" s="154"/>
      <c r="D11" s="155">
        <v>120560</v>
      </c>
      <c r="E11" s="156"/>
      <c r="F11" s="157">
        <v>204757</v>
      </c>
      <c r="G11" s="158"/>
      <c r="H11" s="159"/>
    </row>
    <row r="12" spans="1:8" x14ac:dyDescent="0.2">
      <c r="A12" s="160"/>
      <c r="B12" s="161"/>
      <c r="C12" s="168"/>
      <c r="D12" s="163">
        <v>99172</v>
      </c>
      <c r="E12" s="164"/>
      <c r="F12" s="165">
        <v>106071</v>
      </c>
      <c r="G12" s="166"/>
      <c r="H12" s="167"/>
    </row>
    <row r="13" spans="1:8" x14ac:dyDescent="0.2">
      <c r="A13" s="148"/>
      <c r="B13" s="153"/>
      <c r="C13" s="169"/>
      <c r="D13" s="170">
        <v>81129</v>
      </c>
      <c r="E13" s="171"/>
      <c r="F13" s="172">
        <v>191927</v>
      </c>
      <c r="G13" s="173"/>
      <c r="H13" s="159"/>
    </row>
    <row r="14" spans="1:8" x14ac:dyDescent="0.2">
      <c r="A14" s="160"/>
      <c r="B14" s="161"/>
      <c r="C14" s="162"/>
      <c r="D14" s="163">
        <v>61290</v>
      </c>
      <c r="E14" s="164"/>
      <c r="F14" s="165">
        <v>96523</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7.23</v>
      </c>
      <c r="C19" s="174">
        <f>ROUND(VALUE(SUBSTITUTE(実質収支比率等に係る経年分析!G$48,"▲","-")),2)</f>
        <v>8.0399999999999991</v>
      </c>
      <c r="D19" s="174">
        <f>ROUND(VALUE(SUBSTITUTE(実質収支比率等に係る経年分析!H$48,"▲","-")),2)</f>
        <v>6.94</v>
      </c>
      <c r="E19" s="174">
        <f>ROUND(VALUE(SUBSTITUTE(実質収支比率等に係る経年分析!I$48,"▲","-")),2)</f>
        <v>8.7100000000000009</v>
      </c>
      <c r="F19" s="174">
        <f>ROUND(VALUE(SUBSTITUTE(実質収支比率等に係る経年分析!J$48,"▲","-")),2)</f>
        <v>5.72</v>
      </c>
    </row>
    <row r="20" spans="1:11" x14ac:dyDescent="0.2">
      <c r="A20" s="174" t="s">
        <v>56</v>
      </c>
      <c r="B20" s="174">
        <f>ROUND(VALUE(SUBSTITUTE(実質収支比率等に係る経年分析!F$47,"▲","-")),2)</f>
        <v>28.6</v>
      </c>
      <c r="C20" s="174">
        <f>ROUND(VALUE(SUBSTITUTE(実質収支比率等に係る経年分析!G$47,"▲","-")),2)</f>
        <v>28.71</v>
      </c>
      <c r="D20" s="174">
        <f>ROUND(VALUE(SUBSTITUTE(実質収支比率等に係る経年分析!H$47,"▲","-")),2)</f>
        <v>27.73</v>
      </c>
      <c r="E20" s="174">
        <f>ROUND(VALUE(SUBSTITUTE(実質収支比率等に係る経年分析!I$47,"▲","-")),2)</f>
        <v>26.06</v>
      </c>
      <c r="F20" s="174">
        <f>ROUND(VALUE(SUBSTITUTE(実質収支比率等に係る経年分析!J$47,"▲","-")),2)</f>
        <v>26.87</v>
      </c>
    </row>
    <row r="21" spans="1:11" x14ac:dyDescent="0.2">
      <c r="A21" s="174" t="s">
        <v>57</v>
      </c>
      <c r="B21" s="174">
        <f>IF(ISNUMBER(VALUE(SUBSTITUTE(実質収支比率等に係る経年分析!F$49,"▲","-"))),ROUND(VALUE(SUBSTITUTE(実質収支比率等に係る経年分析!F$49,"▲","-")),2),NA())</f>
        <v>3.67</v>
      </c>
      <c r="C21" s="174">
        <f>IF(ISNUMBER(VALUE(SUBSTITUTE(実質収支比率等に係る経年分析!G$49,"▲","-"))),ROUND(VALUE(SUBSTITUTE(実質収支比率等に係る経年分析!G$49,"▲","-")),2),NA())</f>
        <v>14.95</v>
      </c>
      <c r="D21" s="174">
        <f>IF(ISNUMBER(VALUE(SUBSTITUTE(実質収支比率等に係る経年分析!H$49,"▲","-"))),ROUND(VALUE(SUBSTITUTE(実質収支比率等に係る経年分析!H$49,"▲","-")),2),NA())</f>
        <v>-0.82</v>
      </c>
      <c r="E21" s="174">
        <f>IF(ISNUMBER(VALUE(SUBSTITUTE(実質収支比率等に係る経年分析!I$49,"▲","-"))),ROUND(VALUE(SUBSTITUTE(実質収支比率等に係る経年分析!I$49,"▲","-")),2),NA())</f>
        <v>2.19</v>
      </c>
      <c r="F21" s="174">
        <f>IF(ISNUMBER(VALUE(SUBSTITUTE(実質収支比率等に係る経年分析!J$49,"▲","-"))),ROUND(VALUE(SUBSTITUTE(実質収支比率等に係る経年分析!J$49,"▲","-")),2),NA())</f>
        <v>18.75</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公共下水道事業特別会計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x14ac:dyDescent="0.2">
      <c r="A30" s="175" t="str">
        <f>IF(連結実質赤字比率に係る赤字・黒字の構成分析!C$40="",NA(),連結実質赤字比率に係る赤字・黒字の構成分析!C$40)</f>
        <v>簡易水道事業特別会計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2">
      <c r="A31" s="175" t="str">
        <f>IF(連結実質赤字比率に係る赤字・黒字の構成分析!C$39="",NA(),連結実質赤字比率に係る赤字・黒字の構成分析!C$39)</f>
        <v>温泉事業特別会計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7.0000000000000007E-2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0.09</v>
      </c>
    </row>
    <row r="33" spans="1:16" x14ac:dyDescent="0.2">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2.72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1.04</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0.32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0.98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0.18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0.71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1.43</v>
      </c>
    </row>
    <row r="35" spans="1:16" x14ac:dyDescent="0.2">
      <c r="A35" s="175" t="str">
        <f>IF(連結実質赤字比率に係る赤字・黒字の構成分析!C$35="",NA(),連結実質赤字比率に係る赤字・黒字の構成分析!C$35)</f>
        <v>病院事業会計</v>
      </c>
      <c r="B35" s="175">
        <f>IF(ROUND(VALUE(SUBSTITUTE(連結実質赤字比率に係る赤字・黒字の構成分析!F$35,"▲", "-")), 2) &lt; 0, ABS(ROUND(VALUE(SUBSTITUTE(連結実質赤字比率に係る赤字・黒字の構成分析!F$35,"▲", "-")), 2)), NA())</f>
        <v>0.34</v>
      </c>
      <c r="C35" s="175" t="e">
        <f>IF(ROUND(VALUE(SUBSTITUTE(連結実質赤字比率に係る赤字・黒字の構成分析!F$35,"▲", "-")), 2) &gt;= 0, ABS(ROUND(VALUE(SUBSTITUTE(連結実質赤字比率に係る赤字・黒字の構成分析!F$35,"▲", "-")), 2)), NA())</f>
        <v>#N/A</v>
      </c>
      <c r="D35" s="175">
        <f>IF(ROUND(VALUE(SUBSTITUTE(連結実質赤字比率に係る赤字・黒字の構成分析!G$35,"▲", "-")), 2) &lt; 0, ABS(ROUND(VALUE(SUBSTITUTE(連結実質赤字比率に係る赤字・黒字の構成分析!G$35,"▲", "-")), 2)), NA())</f>
        <v>0.01</v>
      </c>
      <c r="E35" s="175" t="e">
        <f>IF(ROUND(VALUE(SUBSTITUTE(連結実質赤字比率に係る赤字・黒字の構成分析!G$35,"▲", "-")), 2) &gt;= 0, ABS(ROUND(VALUE(SUBSTITUTE(連結実質赤字比率に係る赤字・黒字の構成分析!G$35,"▲", "-")), 2)), NA())</f>
        <v>#N/A</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1.28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1.67</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7.22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8.0299999999999994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6.93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8.6999999999999993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5.71</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437</v>
      </c>
      <c r="E42" s="176"/>
      <c r="F42" s="176"/>
      <c r="G42" s="176">
        <f>'実質公債費比率（分子）の構造'!L$52</f>
        <v>442</v>
      </c>
      <c r="H42" s="176"/>
      <c r="I42" s="176"/>
      <c r="J42" s="176">
        <f>'実質公債費比率（分子）の構造'!M$52</f>
        <v>431</v>
      </c>
      <c r="K42" s="176"/>
      <c r="L42" s="176"/>
      <c r="M42" s="176">
        <f>'実質公債費比率（分子）の構造'!N$52</f>
        <v>416</v>
      </c>
      <c r="N42" s="176"/>
      <c r="O42" s="176"/>
      <c r="P42" s="176">
        <f>'実質公債費比率（分子）の構造'!O$52</f>
        <v>426</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t="str">
        <f>'実質公債費比率（分子）の構造'!O$50</f>
        <v>-</v>
      </c>
      <c r="O44" s="176"/>
      <c r="P44" s="176"/>
    </row>
    <row r="45" spans="1:16" x14ac:dyDescent="0.2">
      <c r="A45" s="176" t="s">
        <v>67</v>
      </c>
      <c r="B45" s="176">
        <f>'実質公債費比率（分子）の構造'!K$49</f>
        <v>116</v>
      </c>
      <c r="C45" s="176"/>
      <c r="D45" s="176"/>
      <c r="E45" s="176">
        <f>'実質公債費比率（分子）の構造'!L$49</f>
        <v>104</v>
      </c>
      <c r="F45" s="176"/>
      <c r="G45" s="176"/>
      <c r="H45" s="176">
        <f>'実質公債費比率（分子）の構造'!M$49</f>
        <v>98</v>
      </c>
      <c r="I45" s="176"/>
      <c r="J45" s="176"/>
      <c r="K45" s="176">
        <f>'実質公債費比率（分子）の構造'!N$49</f>
        <v>91</v>
      </c>
      <c r="L45" s="176"/>
      <c r="M45" s="176"/>
      <c r="N45" s="176">
        <f>'実質公債費比率（分子）の構造'!O$49</f>
        <v>75</v>
      </c>
      <c r="O45" s="176"/>
      <c r="P45" s="176"/>
    </row>
    <row r="46" spans="1:16" x14ac:dyDescent="0.2">
      <c r="A46" s="176" t="s">
        <v>68</v>
      </c>
      <c r="B46" s="176">
        <f>'実質公債費比率（分子）の構造'!K$48</f>
        <v>202</v>
      </c>
      <c r="C46" s="176"/>
      <c r="D46" s="176"/>
      <c r="E46" s="176">
        <f>'実質公債費比率（分子）の構造'!L$48</f>
        <v>198</v>
      </c>
      <c r="F46" s="176"/>
      <c r="G46" s="176"/>
      <c r="H46" s="176">
        <f>'実質公債費比率（分子）の構造'!M$48</f>
        <v>196</v>
      </c>
      <c r="I46" s="176"/>
      <c r="J46" s="176"/>
      <c r="K46" s="176">
        <f>'実質公債費比率（分子）の構造'!N$48</f>
        <v>180</v>
      </c>
      <c r="L46" s="176"/>
      <c r="M46" s="176"/>
      <c r="N46" s="176">
        <f>'実質公債費比率（分子）の構造'!O$48</f>
        <v>187</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636</v>
      </c>
      <c r="C49" s="176"/>
      <c r="D49" s="176"/>
      <c r="E49" s="176">
        <f>'実質公債費比率（分子）の構造'!L$45</f>
        <v>613</v>
      </c>
      <c r="F49" s="176"/>
      <c r="G49" s="176"/>
      <c r="H49" s="176">
        <f>'実質公債費比率（分子）の構造'!M$45</f>
        <v>583</v>
      </c>
      <c r="I49" s="176"/>
      <c r="J49" s="176"/>
      <c r="K49" s="176">
        <f>'実質公債費比率（分子）の構造'!N$45</f>
        <v>573</v>
      </c>
      <c r="L49" s="176"/>
      <c r="M49" s="176"/>
      <c r="N49" s="176">
        <f>'実質公債費比率（分子）の構造'!O$45</f>
        <v>614</v>
      </c>
      <c r="O49" s="176"/>
      <c r="P49" s="176"/>
    </row>
    <row r="50" spans="1:16" x14ac:dyDescent="0.2">
      <c r="A50" s="176" t="s">
        <v>72</v>
      </c>
      <c r="B50" s="176" t="e">
        <f>NA()</f>
        <v>#N/A</v>
      </c>
      <c r="C50" s="176">
        <f>IF(ISNUMBER('実質公債費比率（分子）の構造'!K$53),'実質公債費比率（分子）の構造'!K$53,NA())</f>
        <v>517</v>
      </c>
      <c r="D50" s="176" t="e">
        <f>NA()</f>
        <v>#N/A</v>
      </c>
      <c r="E50" s="176" t="e">
        <f>NA()</f>
        <v>#N/A</v>
      </c>
      <c r="F50" s="176">
        <f>IF(ISNUMBER('実質公債費比率（分子）の構造'!L$53),'実質公債費比率（分子）の構造'!L$53,NA())</f>
        <v>473</v>
      </c>
      <c r="G50" s="176" t="e">
        <f>NA()</f>
        <v>#N/A</v>
      </c>
      <c r="H50" s="176" t="e">
        <f>NA()</f>
        <v>#N/A</v>
      </c>
      <c r="I50" s="176">
        <f>IF(ISNUMBER('実質公債費比率（分子）の構造'!M$53),'実質公債費比率（分子）の構造'!M$53,NA())</f>
        <v>446</v>
      </c>
      <c r="J50" s="176" t="e">
        <f>NA()</f>
        <v>#N/A</v>
      </c>
      <c r="K50" s="176" t="e">
        <f>NA()</f>
        <v>#N/A</v>
      </c>
      <c r="L50" s="176">
        <f>IF(ISNUMBER('実質公債費比率（分子）の構造'!N$53),'実質公債費比率（分子）の構造'!N$53,NA())</f>
        <v>428</v>
      </c>
      <c r="M50" s="176" t="e">
        <f>NA()</f>
        <v>#N/A</v>
      </c>
      <c r="N50" s="176" t="e">
        <f>NA()</f>
        <v>#N/A</v>
      </c>
      <c r="O50" s="176">
        <f>IF(ISNUMBER('実質公債費比率（分子）の構造'!O$53),'実質公債費比率（分子）の構造'!O$53,NA())</f>
        <v>450</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5166</v>
      </c>
      <c r="E56" s="175"/>
      <c r="F56" s="175"/>
      <c r="G56" s="175">
        <f>'将来負担比率（分子）の構造'!J$52</f>
        <v>5232</v>
      </c>
      <c r="H56" s="175"/>
      <c r="I56" s="175"/>
      <c r="J56" s="175">
        <f>'将来負担比率（分子）の構造'!K$52</f>
        <v>5140</v>
      </c>
      <c r="K56" s="175"/>
      <c r="L56" s="175"/>
      <c r="M56" s="175">
        <f>'将来負担比率（分子）の構造'!L$52</f>
        <v>4895</v>
      </c>
      <c r="N56" s="175"/>
      <c r="O56" s="175"/>
      <c r="P56" s="175">
        <f>'将来負担比率（分子）の構造'!M$52</f>
        <v>5603</v>
      </c>
    </row>
    <row r="57" spans="1:16" x14ac:dyDescent="0.2">
      <c r="A57" s="175" t="s">
        <v>43</v>
      </c>
      <c r="B57" s="175"/>
      <c r="C57" s="175"/>
      <c r="D57" s="175">
        <f>'将来負担比率（分子）の構造'!I$51</f>
        <v>197</v>
      </c>
      <c r="E57" s="175"/>
      <c r="F57" s="175"/>
      <c r="G57" s="175">
        <f>'将来負担比率（分子）の構造'!J$51</f>
        <v>189</v>
      </c>
      <c r="H57" s="175"/>
      <c r="I57" s="175"/>
      <c r="J57" s="175">
        <f>'将来負担比率（分子）の構造'!K$51</f>
        <v>179</v>
      </c>
      <c r="K57" s="175"/>
      <c r="L57" s="175"/>
      <c r="M57" s="175">
        <f>'将来負担比率（分子）の構造'!L$51</f>
        <v>66</v>
      </c>
      <c r="N57" s="175"/>
      <c r="O57" s="175"/>
      <c r="P57" s="175">
        <f>'将来負担比率（分子）の構造'!M$51</f>
        <v>55</v>
      </c>
    </row>
    <row r="58" spans="1:16" x14ac:dyDescent="0.2">
      <c r="A58" s="175" t="s">
        <v>42</v>
      </c>
      <c r="B58" s="175"/>
      <c r="C58" s="175"/>
      <c r="D58" s="175">
        <f>'将来負担比率（分子）の構造'!I$50</f>
        <v>1952</v>
      </c>
      <c r="E58" s="175"/>
      <c r="F58" s="175"/>
      <c r="G58" s="175">
        <f>'将来負担比率（分子）の構造'!J$50</f>
        <v>1818</v>
      </c>
      <c r="H58" s="175"/>
      <c r="I58" s="175"/>
      <c r="J58" s="175">
        <f>'将来負担比率（分子）の構造'!K$50</f>
        <v>2093</v>
      </c>
      <c r="K58" s="175"/>
      <c r="L58" s="175"/>
      <c r="M58" s="175">
        <f>'将来負担比率（分子）の構造'!L$50</f>
        <v>2685</v>
      </c>
      <c r="N58" s="175"/>
      <c r="O58" s="175"/>
      <c r="P58" s="175">
        <f>'将来負担比率（分子）の構造'!M$50</f>
        <v>2333</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f>'将来負担比率（分子）の構造'!I$46</f>
        <v>22</v>
      </c>
      <c r="C61" s="175"/>
      <c r="D61" s="175"/>
      <c r="E61" s="175">
        <f>'将来負担比率（分子）の構造'!J$46</f>
        <v>2</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517</v>
      </c>
      <c r="C62" s="175"/>
      <c r="D62" s="175"/>
      <c r="E62" s="175">
        <f>'将来負担比率（分子）の構造'!J$45</f>
        <v>448</v>
      </c>
      <c r="F62" s="175"/>
      <c r="G62" s="175"/>
      <c r="H62" s="175">
        <f>'将来負担比率（分子）の構造'!K$45</f>
        <v>401</v>
      </c>
      <c r="I62" s="175"/>
      <c r="J62" s="175"/>
      <c r="K62" s="175">
        <f>'将来負担比率（分子）の構造'!L$45</f>
        <v>379</v>
      </c>
      <c r="L62" s="175"/>
      <c r="M62" s="175"/>
      <c r="N62" s="175">
        <f>'将来負担比率（分子）の構造'!M$45</f>
        <v>362</v>
      </c>
      <c r="O62" s="175"/>
      <c r="P62" s="175"/>
    </row>
    <row r="63" spans="1:16" x14ac:dyDescent="0.2">
      <c r="A63" s="175" t="s">
        <v>35</v>
      </c>
      <c r="B63" s="175">
        <f>'将来負担比率（分子）の構造'!I$44</f>
        <v>941</v>
      </c>
      <c r="C63" s="175"/>
      <c r="D63" s="175"/>
      <c r="E63" s="175">
        <f>'将来負担比率（分子）の構造'!J$44</f>
        <v>845</v>
      </c>
      <c r="F63" s="175"/>
      <c r="G63" s="175"/>
      <c r="H63" s="175">
        <f>'将来負担比率（分子）の構造'!K$44</f>
        <v>786</v>
      </c>
      <c r="I63" s="175"/>
      <c r="J63" s="175"/>
      <c r="K63" s="175">
        <f>'将来負担比率（分子）の構造'!L$44</f>
        <v>723</v>
      </c>
      <c r="L63" s="175"/>
      <c r="M63" s="175"/>
      <c r="N63" s="175">
        <f>'将来負担比率（分子）の構造'!M$44</f>
        <v>650</v>
      </c>
      <c r="O63" s="175"/>
      <c r="P63" s="175"/>
    </row>
    <row r="64" spans="1:16" x14ac:dyDescent="0.2">
      <c r="A64" s="175" t="s">
        <v>34</v>
      </c>
      <c r="B64" s="175">
        <f>'将来負担比率（分子）の構造'!I$43</f>
        <v>2646</v>
      </c>
      <c r="C64" s="175"/>
      <c r="D64" s="175"/>
      <c r="E64" s="175">
        <f>'将来負担比率（分子）の構造'!J$43</f>
        <v>2552</v>
      </c>
      <c r="F64" s="175"/>
      <c r="G64" s="175"/>
      <c r="H64" s="175">
        <f>'将来負担比率（分子）の構造'!K$43</f>
        <v>2449</v>
      </c>
      <c r="I64" s="175"/>
      <c r="J64" s="175"/>
      <c r="K64" s="175">
        <f>'将来負担比率（分子）の構造'!L$43</f>
        <v>2332</v>
      </c>
      <c r="L64" s="175"/>
      <c r="M64" s="175"/>
      <c r="N64" s="175">
        <f>'将来負担比率（分子）の構造'!M$43</f>
        <v>2224</v>
      </c>
      <c r="O64" s="175"/>
      <c r="P64" s="175"/>
    </row>
    <row r="65" spans="1:16" x14ac:dyDescent="0.2">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32</v>
      </c>
      <c r="B66" s="175">
        <f>'将来負担比率（分子）の構造'!I$41</f>
        <v>8160</v>
      </c>
      <c r="C66" s="175"/>
      <c r="D66" s="175"/>
      <c r="E66" s="175">
        <f>'将来負担比率（分子）の構造'!J$41</f>
        <v>7765</v>
      </c>
      <c r="F66" s="175"/>
      <c r="G66" s="175"/>
      <c r="H66" s="175">
        <f>'将来負担比率（分子）の構造'!K$41</f>
        <v>7596</v>
      </c>
      <c r="I66" s="175"/>
      <c r="J66" s="175"/>
      <c r="K66" s="175">
        <f>'将来負担比率（分子）の構造'!L$41</f>
        <v>7850</v>
      </c>
      <c r="L66" s="175"/>
      <c r="M66" s="175"/>
      <c r="N66" s="175">
        <f>'将来負担比率（分子）の構造'!M$41</f>
        <v>7306</v>
      </c>
      <c r="O66" s="175"/>
      <c r="P66" s="175"/>
    </row>
    <row r="67" spans="1:16" x14ac:dyDescent="0.2">
      <c r="A67" s="175" t="s">
        <v>76</v>
      </c>
      <c r="B67" s="175" t="e">
        <f>NA()</f>
        <v>#N/A</v>
      </c>
      <c r="C67" s="175">
        <f>IF(ISNUMBER('将来負担比率（分子）の構造'!I$53), IF('将来負担比率（分子）の構造'!I$53 &lt; 0, 0, '将来負担比率（分子）の構造'!I$53), NA())</f>
        <v>4972</v>
      </c>
      <c r="D67" s="175" t="e">
        <f>NA()</f>
        <v>#N/A</v>
      </c>
      <c r="E67" s="175" t="e">
        <f>NA()</f>
        <v>#N/A</v>
      </c>
      <c r="F67" s="175">
        <f>IF(ISNUMBER('将来負担比率（分子）の構造'!J$53), IF('将来負担比率（分子）の構造'!J$53 &lt; 0, 0, '将来負担比率（分子）の構造'!J$53), NA())</f>
        <v>4372</v>
      </c>
      <c r="G67" s="175" t="e">
        <f>NA()</f>
        <v>#N/A</v>
      </c>
      <c r="H67" s="175" t="e">
        <f>NA()</f>
        <v>#N/A</v>
      </c>
      <c r="I67" s="175">
        <f>IF(ISNUMBER('将来負担比率（分子）の構造'!K$53), IF('将来負担比率（分子）の構造'!K$53 &lt; 0, 0, '将来負担比率（分子）の構造'!K$53), NA())</f>
        <v>3820</v>
      </c>
      <c r="J67" s="175" t="e">
        <f>NA()</f>
        <v>#N/A</v>
      </c>
      <c r="K67" s="175" t="e">
        <f>NA()</f>
        <v>#N/A</v>
      </c>
      <c r="L67" s="175">
        <f>IF(ISNUMBER('将来負担比率（分子）の構造'!L$53), IF('将来負担比率（分子）の構造'!L$53 &lt; 0, 0, '将来負担比率（分子）の構造'!L$53), NA())</f>
        <v>3639</v>
      </c>
      <c r="M67" s="175" t="e">
        <f>NA()</f>
        <v>#N/A</v>
      </c>
      <c r="N67" s="175" t="e">
        <f>NA()</f>
        <v>#N/A</v>
      </c>
      <c r="O67" s="175">
        <f>IF(ISNUMBER('将来負担比率（分子）の構造'!M$53), IF('将来負担比率（分子）の構造'!M$53 &lt; 0, 0, '将来負担比率（分子）の構造'!M$53), NA())</f>
        <v>2552</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1013</v>
      </c>
      <c r="C72" s="179">
        <f>基金残高に係る経年分析!G55</f>
        <v>1013</v>
      </c>
      <c r="D72" s="179">
        <f>基金残高に係る経年分析!H55</f>
        <v>1013</v>
      </c>
    </row>
    <row r="73" spans="1:16" x14ac:dyDescent="0.2">
      <c r="A73" s="178" t="s">
        <v>79</v>
      </c>
      <c r="B73" s="179">
        <f>基金残高に係る経年分析!F56</f>
        <v>274</v>
      </c>
      <c r="C73" s="179">
        <f>基金残高に係る経年分析!G56</f>
        <v>512</v>
      </c>
      <c r="D73" s="179">
        <f>基金残高に係る経年分析!H56</f>
        <v>6</v>
      </c>
    </row>
    <row r="74" spans="1:16" x14ac:dyDescent="0.2">
      <c r="A74" s="178" t="s">
        <v>80</v>
      </c>
      <c r="B74" s="179">
        <f>基金残高に係る経年分析!F57</f>
        <v>588</v>
      </c>
      <c r="C74" s="179">
        <f>基金残高に係る経年分析!G57</f>
        <v>935</v>
      </c>
      <c r="D74" s="179">
        <f>基金残高に係る経年分析!H57</f>
        <v>1027</v>
      </c>
    </row>
  </sheetData>
  <sheetProtection algorithmName="SHA-512" hashValue="KAnhkNIDW8iCHuPDKSBTgaj5Dv/XcfvDaO/yMZmyQo4in4awvDB5PpXLSbD9FgWN0ARnh3TYtRprHGjwKBTRJg==" saltValue="KZyYkTBPpwff1iIbur4nF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229</v>
      </c>
      <c r="C5" s="610"/>
      <c r="D5" s="610"/>
      <c r="E5" s="610"/>
      <c r="F5" s="610"/>
      <c r="G5" s="610"/>
      <c r="H5" s="610"/>
      <c r="I5" s="610"/>
      <c r="J5" s="610"/>
      <c r="K5" s="610"/>
      <c r="L5" s="610"/>
      <c r="M5" s="610"/>
      <c r="N5" s="610"/>
      <c r="O5" s="610"/>
      <c r="P5" s="610"/>
      <c r="Q5" s="611"/>
      <c r="R5" s="612">
        <v>644022</v>
      </c>
      <c r="S5" s="613"/>
      <c r="T5" s="613"/>
      <c r="U5" s="613"/>
      <c r="V5" s="613"/>
      <c r="W5" s="613"/>
      <c r="X5" s="613"/>
      <c r="Y5" s="614"/>
      <c r="Z5" s="615">
        <v>8.6</v>
      </c>
      <c r="AA5" s="615"/>
      <c r="AB5" s="615"/>
      <c r="AC5" s="615"/>
      <c r="AD5" s="616">
        <v>643867</v>
      </c>
      <c r="AE5" s="616"/>
      <c r="AF5" s="616"/>
      <c r="AG5" s="616"/>
      <c r="AH5" s="616"/>
      <c r="AI5" s="616"/>
      <c r="AJ5" s="616"/>
      <c r="AK5" s="616"/>
      <c r="AL5" s="617">
        <v>17.2</v>
      </c>
      <c r="AM5" s="618"/>
      <c r="AN5" s="618"/>
      <c r="AO5" s="619"/>
      <c r="AP5" s="609" t="s">
        <v>230</v>
      </c>
      <c r="AQ5" s="610"/>
      <c r="AR5" s="610"/>
      <c r="AS5" s="610"/>
      <c r="AT5" s="610"/>
      <c r="AU5" s="610"/>
      <c r="AV5" s="610"/>
      <c r="AW5" s="610"/>
      <c r="AX5" s="610"/>
      <c r="AY5" s="610"/>
      <c r="AZ5" s="610"/>
      <c r="BA5" s="610"/>
      <c r="BB5" s="610"/>
      <c r="BC5" s="610"/>
      <c r="BD5" s="610"/>
      <c r="BE5" s="610"/>
      <c r="BF5" s="611"/>
      <c r="BG5" s="623">
        <v>635551</v>
      </c>
      <c r="BH5" s="624"/>
      <c r="BI5" s="624"/>
      <c r="BJ5" s="624"/>
      <c r="BK5" s="624"/>
      <c r="BL5" s="624"/>
      <c r="BM5" s="624"/>
      <c r="BN5" s="625"/>
      <c r="BO5" s="626">
        <v>98.7</v>
      </c>
      <c r="BP5" s="626"/>
      <c r="BQ5" s="626"/>
      <c r="BR5" s="626"/>
      <c r="BS5" s="627" t="s">
        <v>177</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2">
      <c r="B6" s="620" t="s">
        <v>234</v>
      </c>
      <c r="C6" s="621"/>
      <c r="D6" s="621"/>
      <c r="E6" s="621"/>
      <c r="F6" s="621"/>
      <c r="G6" s="621"/>
      <c r="H6" s="621"/>
      <c r="I6" s="621"/>
      <c r="J6" s="621"/>
      <c r="K6" s="621"/>
      <c r="L6" s="621"/>
      <c r="M6" s="621"/>
      <c r="N6" s="621"/>
      <c r="O6" s="621"/>
      <c r="P6" s="621"/>
      <c r="Q6" s="622"/>
      <c r="R6" s="623">
        <v>71999</v>
      </c>
      <c r="S6" s="624"/>
      <c r="T6" s="624"/>
      <c r="U6" s="624"/>
      <c r="V6" s="624"/>
      <c r="W6" s="624"/>
      <c r="X6" s="624"/>
      <c r="Y6" s="625"/>
      <c r="Z6" s="626">
        <v>1</v>
      </c>
      <c r="AA6" s="626"/>
      <c r="AB6" s="626"/>
      <c r="AC6" s="626"/>
      <c r="AD6" s="627">
        <v>71999</v>
      </c>
      <c r="AE6" s="627"/>
      <c r="AF6" s="627"/>
      <c r="AG6" s="627"/>
      <c r="AH6" s="627"/>
      <c r="AI6" s="627"/>
      <c r="AJ6" s="627"/>
      <c r="AK6" s="627"/>
      <c r="AL6" s="628">
        <v>1.9</v>
      </c>
      <c r="AM6" s="629"/>
      <c r="AN6" s="629"/>
      <c r="AO6" s="630"/>
      <c r="AP6" s="620" t="s">
        <v>235</v>
      </c>
      <c r="AQ6" s="621"/>
      <c r="AR6" s="621"/>
      <c r="AS6" s="621"/>
      <c r="AT6" s="621"/>
      <c r="AU6" s="621"/>
      <c r="AV6" s="621"/>
      <c r="AW6" s="621"/>
      <c r="AX6" s="621"/>
      <c r="AY6" s="621"/>
      <c r="AZ6" s="621"/>
      <c r="BA6" s="621"/>
      <c r="BB6" s="621"/>
      <c r="BC6" s="621"/>
      <c r="BD6" s="621"/>
      <c r="BE6" s="621"/>
      <c r="BF6" s="622"/>
      <c r="BG6" s="623">
        <v>635551</v>
      </c>
      <c r="BH6" s="624"/>
      <c r="BI6" s="624"/>
      <c r="BJ6" s="624"/>
      <c r="BK6" s="624"/>
      <c r="BL6" s="624"/>
      <c r="BM6" s="624"/>
      <c r="BN6" s="625"/>
      <c r="BO6" s="626">
        <v>98.7</v>
      </c>
      <c r="BP6" s="626"/>
      <c r="BQ6" s="626"/>
      <c r="BR6" s="626"/>
      <c r="BS6" s="627" t="s">
        <v>236</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61840</v>
      </c>
      <c r="CS6" s="624"/>
      <c r="CT6" s="624"/>
      <c r="CU6" s="624"/>
      <c r="CV6" s="624"/>
      <c r="CW6" s="624"/>
      <c r="CX6" s="624"/>
      <c r="CY6" s="625"/>
      <c r="CZ6" s="617">
        <v>0.9</v>
      </c>
      <c r="DA6" s="618"/>
      <c r="DB6" s="618"/>
      <c r="DC6" s="634"/>
      <c r="DD6" s="632" t="s">
        <v>236</v>
      </c>
      <c r="DE6" s="624"/>
      <c r="DF6" s="624"/>
      <c r="DG6" s="624"/>
      <c r="DH6" s="624"/>
      <c r="DI6" s="624"/>
      <c r="DJ6" s="624"/>
      <c r="DK6" s="624"/>
      <c r="DL6" s="624"/>
      <c r="DM6" s="624"/>
      <c r="DN6" s="624"/>
      <c r="DO6" s="624"/>
      <c r="DP6" s="625"/>
      <c r="DQ6" s="632">
        <v>61831</v>
      </c>
      <c r="DR6" s="624"/>
      <c r="DS6" s="624"/>
      <c r="DT6" s="624"/>
      <c r="DU6" s="624"/>
      <c r="DV6" s="624"/>
      <c r="DW6" s="624"/>
      <c r="DX6" s="624"/>
      <c r="DY6" s="624"/>
      <c r="DZ6" s="624"/>
      <c r="EA6" s="624"/>
      <c r="EB6" s="624"/>
      <c r="EC6" s="633"/>
    </row>
    <row r="7" spans="2:143" ht="11.25" customHeight="1" x14ac:dyDescent="0.2">
      <c r="B7" s="620" t="s">
        <v>238</v>
      </c>
      <c r="C7" s="621"/>
      <c r="D7" s="621"/>
      <c r="E7" s="621"/>
      <c r="F7" s="621"/>
      <c r="G7" s="621"/>
      <c r="H7" s="621"/>
      <c r="I7" s="621"/>
      <c r="J7" s="621"/>
      <c r="K7" s="621"/>
      <c r="L7" s="621"/>
      <c r="M7" s="621"/>
      <c r="N7" s="621"/>
      <c r="O7" s="621"/>
      <c r="P7" s="621"/>
      <c r="Q7" s="622"/>
      <c r="R7" s="623">
        <v>249</v>
      </c>
      <c r="S7" s="624"/>
      <c r="T7" s="624"/>
      <c r="U7" s="624"/>
      <c r="V7" s="624"/>
      <c r="W7" s="624"/>
      <c r="X7" s="624"/>
      <c r="Y7" s="625"/>
      <c r="Z7" s="626">
        <v>0</v>
      </c>
      <c r="AA7" s="626"/>
      <c r="AB7" s="626"/>
      <c r="AC7" s="626"/>
      <c r="AD7" s="627">
        <v>249</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241390</v>
      </c>
      <c r="BH7" s="624"/>
      <c r="BI7" s="624"/>
      <c r="BJ7" s="624"/>
      <c r="BK7" s="624"/>
      <c r="BL7" s="624"/>
      <c r="BM7" s="624"/>
      <c r="BN7" s="625"/>
      <c r="BO7" s="626">
        <v>37.5</v>
      </c>
      <c r="BP7" s="626"/>
      <c r="BQ7" s="626"/>
      <c r="BR7" s="626"/>
      <c r="BS7" s="627" t="s">
        <v>236</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823448</v>
      </c>
      <c r="CS7" s="624"/>
      <c r="CT7" s="624"/>
      <c r="CU7" s="624"/>
      <c r="CV7" s="624"/>
      <c r="CW7" s="624"/>
      <c r="CX7" s="624"/>
      <c r="CY7" s="625"/>
      <c r="CZ7" s="626">
        <v>11.5</v>
      </c>
      <c r="DA7" s="626"/>
      <c r="DB7" s="626"/>
      <c r="DC7" s="626"/>
      <c r="DD7" s="632">
        <v>11760</v>
      </c>
      <c r="DE7" s="624"/>
      <c r="DF7" s="624"/>
      <c r="DG7" s="624"/>
      <c r="DH7" s="624"/>
      <c r="DI7" s="624"/>
      <c r="DJ7" s="624"/>
      <c r="DK7" s="624"/>
      <c r="DL7" s="624"/>
      <c r="DM7" s="624"/>
      <c r="DN7" s="624"/>
      <c r="DO7" s="624"/>
      <c r="DP7" s="625"/>
      <c r="DQ7" s="632">
        <v>675905</v>
      </c>
      <c r="DR7" s="624"/>
      <c r="DS7" s="624"/>
      <c r="DT7" s="624"/>
      <c r="DU7" s="624"/>
      <c r="DV7" s="624"/>
      <c r="DW7" s="624"/>
      <c r="DX7" s="624"/>
      <c r="DY7" s="624"/>
      <c r="DZ7" s="624"/>
      <c r="EA7" s="624"/>
      <c r="EB7" s="624"/>
      <c r="EC7" s="633"/>
    </row>
    <row r="8" spans="2:143" ht="11.25" customHeight="1" x14ac:dyDescent="0.2">
      <c r="B8" s="620" t="s">
        <v>241</v>
      </c>
      <c r="C8" s="621"/>
      <c r="D8" s="621"/>
      <c r="E8" s="621"/>
      <c r="F8" s="621"/>
      <c r="G8" s="621"/>
      <c r="H8" s="621"/>
      <c r="I8" s="621"/>
      <c r="J8" s="621"/>
      <c r="K8" s="621"/>
      <c r="L8" s="621"/>
      <c r="M8" s="621"/>
      <c r="N8" s="621"/>
      <c r="O8" s="621"/>
      <c r="P8" s="621"/>
      <c r="Q8" s="622"/>
      <c r="R8" s="623">
        <v>1408</v>
      </c>
      <c r="S8" s="624"/>
      <c r="T8" s="624"/>
      <c r="U8" s="624"/>
      <c r="V8" s="624"/>
      <c r="W8" s="624"/>
      <c r="X8" s="624"/>
      <c r="Y8" s="625"/>
      <c r="Z8" s="626">
        <v>0</v>
      </c>
      <c r="AA8" s="626"/>
      <c r="AB8" s="626"/>
      <c r="AC8" s="626"/>
      <c r="AD8" s="627">
        <v>1408</v>
      </c>
      <c r="AE8" s="627"/>
      <c r="AF8" s="627"/>
      <c r="AG8" s="627"/>
      <c r="AH8" s="627"/>
      <c r="AI8" s="627"/>
      <c r="AJ8" s="627"/>
      <c r="AK8" s="627"/>
      <c r="AL8" s="628">
        <v>0</v>
      </c>
      <c r="AM8" s="629"/>
      <c r="AN8" s="629"/>
      <c r="AO8" s="630"/>
      <c r="AP8" s="620" t="s">
        <v>242</v>
      </c>
      <c r="AQ8" s="621"/>
      <c r="AR8" s="621"/>
      <c r="AS8" s="621"/>
      <c r="AT8" s="621"/>
      <c r="AU8" s="621"/>
      <c r="AV8" s="621"/>
      <c r="AW8" s="621"/>
      <c r="AX8" s="621"/>
      <c r="AY8" s="621"/>
      <c r="AZ8" s="621"/>
      <c r="BA8" s="621"/>
      <c r="BB8" s="621"/>
      <c r="BC8" s="621"/>
      <c r="BD8" s="621"/>
      <c r="BE8" s="621"/>
      <c r="BF8" s="622"/>
      <c r="BG8" s="623">
        <v>13769</v>
      </c>
      <c r="BH8" s="624"/>
      <c r="BI8" s="624"/>
      <c r="BJ8" s="624"/>
      <c r="BK8" s="624"/>
      <c r="BL8" s="624"/>
      <c r="BM8" s="624"/>
      <c r="BN8" s="625"/>
      <c r="BO8" s="626">
        <v>2.1</v>
      </c>
      <c r="BP8" s="626"/>
      <c r="BQ8" s="626"/>
      <c r="BR8" s="626"/>
      <c r="BS8" s="627" t="s">
        <v>177</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1487681</v>
      </c>
      <c r="CS8" s="624"/>
      <c r="CT8" s="624"/>
      <c r="CU8" s="624"/>
      <c r="CV8" s="624"/>
      <c r="CW8" s="624"/>
      <c r="CX8" s="624"/>
      <c r="CY8" s="625"/>
      <c r="CZ8" s="626">
        <v>20.8</v>
      </c>
      <c r="DA8" s="626"/>
      <c r="DB8" s="626"/>
      <c r="DC8" s="626"/>
      <c r="DD8" s="632">
        <v>8827</v>
      </c>
      <c r="DE8" s="624"/>
      <c r="DF8" s="624"/>
      <c r="DG8" s="624"/>
      <c r="DH8" s="624"/>
      <c r="DI8" s="624"/>
      <c r="DJ8" s="624"/>
      <c r="DK8" s="624"/>
      <c r="DL8" s="624"/>
      <c r="DM8" s="624"/>
      <c r="DN8" s="624"/>
      <c r="DO8" s="624"/>
      <c r="DP8" s="625"/>
      <c r="DQ8" s="632">
        <v>758764</v>
      </c>
      <c r="DR8" s="624"/>
      <c r="DS8" s="624"/>
      <c r="DT8" s="624"/>
      <c r="DU8" s="624"/>
      <c r="DV8" s="624"/>
      <c r="DW8" s="624"/>
      <c r="DX8" s="624"/>
      <c r="DY8" s="624"/>
      <c r="DZ8" s="624"/>
      <c r="EA8" s="624"/>
      <c r="EB8" s="624"/>
      <c r="EC8" s="633"/>
    </row>
    <row r="9" spans="2:143" ht="11.25" customHeight="1" x14ac:dyDescent="0.2">
      <c r="B9" s="620" t="s">
        <v>244</v>
      </c>
      <c r="C9" s="621"/>
      <c r="D9" s="621"/>
      <c r="E9" s="621"/>
      <c r="F9" s="621"/>
      <c r="G9" s="621"/>
      <c r="H9" s="621"/>
      <c r="I9" s="621"/>
      <c r="J9" s="621"/>
      <c r="K9" s="621"/>
      <c r="L9" s="621"/>
      <c r="M9" s="621"/>
      <c r="N9" s="621"/>
      <c r="O9" s="621"/>
      <c r="P9" s="621"/>
      <c r="Q9" s="622"/>
      <c r="R9" s="623">
        <v>940</v>
      </c>
      <c r="S9" s="624"/>
      <c r="T9" s="624"/>
      <c r="U9" s="624"/>
      <c r="V9" s="624"/>
      <c r="W9" s="624"/>
      <c r="X9" s="624"/>
      <c r="Y9" s="625"/>
      <c r="Z9" s="626">
        <v>0</v>
      </c>
      <c r="AA9" s="626"/>
      <c r="AB9" s="626"/>
      <c r="AC9" s="626"/>
      <c r="AD9" s="627">
        <v>940</v>
      </c>
      <c r="AE9" s="627"/>
      <c r="AF9" s="627"/>
      <c r="AG9" s="627"/>
      <c r="AH9" s="627"/>
      <c r="AI9" s="627"/>
      <c r="AJ9" s="627"/>
      <c r="AK9" s="627"/>
      <c r="AL9" s="628">
        <v>0</v>
      </c>
      <c r="AM9" s="629"/>
      <c r="AN9" s="629"/>
      <c r="AO9" s="630"/>
      <c r="AP9" s="620" t="s">
        <v>245</v>
      </c>
      <c r="AQ9" s="621"/>
      <c r="AR9" s="621"/>
      <c r="AS9" s="621"/>
      <c r="AT9" s="621"/>
      <c r="AU9" s="621"/>
      <c r="AV9" s="621"/>
      <c r="AW9" s="621"/>
      <c r="AX9" s="621"/>
      <c r="AY9" s="621"/>
      <c r="AZ9" s="621"/>
      <c r="BA9" s="621"/>
      <c r="BB9" s="621"/>
      <c r="BC9" s="621"/>
      <c r="BD9" s="621"/>
      <c r="BE9" s="621"/>
      <c r="BF9" s="622"/>
      <c r="BG9" s="623">
        <v>210484</v>
      </c>
      <c r="BH9" s="624"/>
      <c r="BI9" s="624"/>
      <c r="BJ9" s="624"/>
      <c r="BK9" s="624"/>
      <c r="BL9" s="624"/>
      <c r="BM9" s="624"/>
      <c r="BN9" s="625"/>
      <c r="BO9" s="626">
        <v>32.700000000000003</v>
      </c>
      <c r="BP9" s="626"/>
      <c r="BQ9" s="626"/>
      <c r="BR9" s="626"/>
      <c r="BS9" s="627" t="s">
        <v>177</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1353818</v>
      </c>
      <c r="CS9" s="624"/>
      <c r="CT9" s="624"/>
      <c r="CU9" s="624"/>
      <c r="CV9" s="624"/>
      <c r="CW9" s="624"/>
      <c r="CX9" s="624"/>
      <c r="CY9" s="625"/>
      <c r="CZ9" s="626">
        <v>18.899999999999999</v>
      </c>
      <c r="DA9" s="626"/>
      <c r="DB9" s="626"/>
      <c r="DC9" s="626"/>
      <c r="DD9" s="632">
        <v>625807</v>
      </c>
      <c r="DE9" s="624"/>
      <c r="DF9" s="624"/>
      <c r="DG9" s="624"/>
      <c r="DH9" s="624"/>
      <c r="DI9" s="624"/>
      <c r="DJ9" s="624"/>
      <c r="DK9" s="624"/>
      <c r="DL9" s="624"/>
      <c r="DM9" s="624"/>
      <c r="DN9" s="624"/>
      <c r="DO9" s="624"/>
      <c r="DP9" s="625"/>
      <c r="DQ9" s="632">
        <v>664367</v>
      </c>
      <c r="DR9" s="624"/>
      <c r="DS9" s="624"/>
      <c r="DT9" s="624"/>
      <c r="DU9" s="624"/>
      <c r="DV9" s="624"/>
      <c r="DW9" s="624"/>
      <c r="DX9" s="624"/>
      <c r="DY9" s="624"/>
      <c r="DZ9" s="624"/>
      <c r="EA9" s="624"/>
      <c r="EB9" s="624"/>
      <c r="EC9" s="633"/>
    </row>
    <row r="10" spans="2:143" ht="11.25" customHeight="1" x14ac:dyDescent="0.2">
      <c r="B10" s="620" t="s">
        <v>247</v>
      </c>
      <c r="C10" s="621"/>
      <c r="D10" s="621"/>
      <c r="E10" s="621"/>
      <c r="F10" s="621"/>
      <c r="G10" s="621"/>
      <c r="H10" s="621"/>
      <c r="I10" s="621"/>
      <c r="J10" s="621"/>
      <c r="K10" s="621"/>
      <c r="L10" s="621"/>
      <c r="M10" s="621"/>
      <c r="N10" s="621"/>
      <c r="O10" s="621"/>
      <c r="P10" s="621"/>
      <c r="Q10" s="622"/>
      <c r="R10" s="623" t="s">
        <v>236</v>
      </c>
      <c r="S10" s="624"/>
      <c r="T10" s="624"/>
      <c r="U10" s="624"/>
      <c r="V10" s="624"/>
      <c r="W10" s="624"/>
      <c r="X10" s="624"/>
      <c r="Y10" s="625"/>
      <c r="Z10" s="626" t="s">
        <v>236</v>
      </c>
      <c r="AA10" s="626"/>
      <c r="AB10" s="626"/>
      <c r="AC10" s="626"/>
      <c r="AD10" s="627" t="s">
        <v>236</v>
      </c>
      <c r="AE10" s="627"/>
      <c r="AF10" s="627"/>
      <c r="AG10" s="627"/>
      <c r="AH10" s="627"/>
      <c r="AI10" s="627"/>
      <c r="AJ10" s="627"/>
      <c r="AK10" s="627"/>
      <c r="AL10" s="628" t="s">
        <v>236</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10599</v>
      </c>
      <c r="BH10" s="624"/>
      <c r="BI10" s="624"/>
      <c r="BJ10" s="624"/>
      <c r="BK10" s="624"/>
      <c r="BL10" s="624"/>
      <c r="BM10" s="624"/>
      <c r="BN10" s="625"/>
      <c r="BO10" s="626">
        <v>1.6</v>
      </c>
      <c r="BP10" s="626"/>
      <c r="BQ10" s="626"/>
      <c r="BR10" s="626"/>
      <c r="BS10" s="627" t="s">
        <v>177</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3374</v>
      </c>
      <c r="CS10" s="624"/>
      <c r="CT10" s="624"/>
      <c r="CU10" s="624"/>
      <c r="CV10" s="624"/>
      <c r="CW10" s="624"/>
      <c r="CX10" s="624"/>
      <c r="CY10" s="625"/>
      <c r="CZ10" s="626">
        <v>0</v>
      </c>
      <c r="DA10" s="626"/>
      <c r="DB10" s="626"/>
      <c r="DC10" s="626"/>
      <c r="DD10" s="632" t="s">
        <v>177</v>
      </c>
      <c r="DE10" s="624"/>
      <c r="DF10" s="624"/>
      <c r="DG10" s="624"/>
      <c r="DH10" s="624"/>
      <c r="DI10" s="624"/>
      <c r="DJ10" s="624"/>
      <c r="DK10" s="624"/>
      <c r="DL10" s="624"/>
      <c r="DM10" s="624"/>
      <c r="DN10" s="624"/>
      <c r="DO10" s="624"/>
      <c r="DP10" s="625"/>
      <c r="DQ10" s="632">
        <v>3374</v>
      </c>
      <c r="DR10" s="624"/>
      <c r="DS10" s="624"/>
      <c r="DT10" s="624"/>
      <c r="DU10" s="624"/>
      <c r="DV10" s="624"/>
      <c r="DW10" s="624"/>
      <c r="DX10" s="624"/>
      <c r="DY10" s="624"/>
      <c r="DZ10" s="624"/>
      <c r="EA10" s="624"/>
      <c r="EB10" s="624"/>
      <c r="EC10" s="633"/>
    </row>
    <row r="11" spans="2:143" ht="11.25" customHeight="1" x14ac:dyDescent="0.2">
      <c r="B11" s="620" t="s">
        <v>250</v>
      </c>
      <c r="C11" s="621"/>
      <c r="D11" s="621"/>
      <c r="E11" s="621"/>
      <c r="F11" s="621"/>
      <c r="G11" s="621"/>
      <c r="H11" s="621"/>
      <c r="I11" s="621"/>
      <c r="J11" s="621"/>
      <c r="K11" s="621"/>
      <c r="L11" s="621"/>
      <c r="M11" s="621"/>
      <c r="N11" s="621"/>
      <c r="O11" s="621"/>
      <c r="P11" s="621"/>
      <c r="Q11" s="622"/>
      <c r="R11" s="623">
        <v>203038</v>
      </c>
      <c r="S11" s="624"/>
      <c r="T11" s="624"/>
      <c r="U11" s="624"/>
      <c r="V11" s="624"/>
      <c r="W11" s="624"/>
      <c r="X11" s="624"/>
      <c r="Y11" s="625"/>
      <c r="Z11" s="628">
        <v>2.7</v>
      </c>
      <c r="AA11" s="629"/>
      <c r="AB11" s="629"/>
      <c r="AC11" s="635"/>
      <c r="AD11" s="632">
        <v>203038</v>
      </c>
      <c r="AE11" s="624"/>
      <c r="AF11" s="624"/>
      <c r="AG11" s="624"/>
      <c r="AH11" s="624"/>
      <c r="AI11" s="624"/>
      <c r="AJ11" s="624"/>
      <c r="AK11" s="625"/>
      <c r="AL11" s="628">
        <v>5.4</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6538</v>
      </c>
      <c r="BH11" s="624"/>
      <c r="BI11" s="624"/>
      <c r="BJ11" s="624"/>
      <c r="BK11" s="624"/>
      <c r="BL11" s="624"/>
      <c r="BM11" s="624"/>
      <c r="BN11" s="625"/>
      <c r="BO11" s="626">
        <v>1</v>
      </c>
      <c r="BP11" s="626"/>
      <c r="BQ11" s="626"/>
      <c r="BR11" s="626"/>
      <c r="BS11" s="627" t="s">
        <v>177</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202494</v>
      </c>
      <c r="CS11" s="624"/>
      <c r="CT11" s="624"/>
      <c r="CU11" s="624"/>
      <c r="CV11" s="624"/>
      <c r="CW11" s="624"/>
      <c r="CX11" s="624"/>
      <c r="CY11" s="625"/>
      <c r="CZ11" s="626">
        <v>2.8</v>
      </c>
      <c r="DA11" s="626"/>
      <c r="DB11" s="626"/>
      <c r="DC11" s="626"/>
      <c r="DD11" s="632">
        <v>22175</v>
      </c>
      <c r="DE11" s="624"/>
      <c r="DF11" s="624"/>
      <c r="DG11" s="624"/>
      <c r="DH11" s="624"/>
      <c r="DI11" s="624"/>
      <c r="DJ11" s="624"/>
      <c r="DK11" s="624"/>
      <c r="DL11" s="624"/>
      <c r="DM11" s="624"/>
      <c r="DN11" s="624"/>
      <c r="DO11" s="624"/>
      <c r="DP11" s="625"/>
      <c r="DQ11" s="632">
        <v>138163</v>
      </c>
      <c r="DR11" s="624"/>
      <c r="DS11" s="624"/>
      <c r="DT11" s="624"/>
      <c r="DU11" s="624"/>
      <c r="DV11" s="624"/>
      <c r="DW11" s="624"/>
      <c r="DX11" s="624"/>
      <c r="DY11" s="624"/>
      <c r="DZ11" s="624"/>
      <c r="EA11" s="624"/>
      <c r="EB11" s="624"/>
      <c r="EC11" s="633"/>
    </row>
    <row r="12" spans="2:143" ht="11.25" customHeight="1" x14ac:dyDescent="0.2">
      <c r="B12" s="620" t="s">
        <v>253</v>
      </c>
      <c r="C12" s="621"/>
      <c r="D12" s="621"/>
      <c r="E12" s="621"/>
      <c r="F12" s="621"/>
      <c r="G12" s="621"/>
      <c r="H12" s="621"/>
      <c r="I12" s="621"/>
      <c r="J12" s="621"/>
      <c r="K12" s="621"/>
      <c r="L12" s="621"/>
      <c r="M12" s="621"/>
      <c r="N12" s="621"/>
      <c r="O12" s="621"/>
      <c r="P12" s="621"/>
      <c r="Q12" s="622"/>
      <c r="R12" s="623">
        <v>5062</v>
      </c>
      <c r="S12" s="624"/>
      <c r="T12" s="624"/>
      <c r="U12" s="624"/>
      <c r="V12" s="624"/>
      <c r="W12" s="624"/>
      <c r="X12" s="624"/>
      <c r="Y12" s="625"/>
      <c r="Z12" s="626">
        <v>0.1</v>
      </c>
      <c r="AA12" s="626"/>
      <c r="AB12" s="626"/>
      <c r="AC12" s="626"/>
      <c r="AD12" s="627">
        <v>5062</v>
      </c>
      <c r="AE12" s="627"/>
      <c r="AF12" s="627"/>
      <c r="AG12" s="627"/>
      <c r="AH12" s="627"/>
      <c r="AI12" s="627"/>
      <c r="AJ12" s="627"/>
      <c r="AK12" s="627"/>
      <c r="AL12" s="628">
        <v>0.1</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311164</v>
      </c>
      <c r="BH12" s="624"/>
      <c r="BI12" s="624"/>
      <c r="BJ12" s="624"/>
      <c r="BK12" s="624"/>
      <c r="BL12" s="624"/>
      <c r="BM12" s="624"/>
      <c r="BN12" s="625"/>
      <c r="BO12" s="626">
        <v>48.3</v>
      </c>
      <c r="BP12" s="626"/>
      <c r="BQ12" s="626"/>
      <c r="BR12" s="626"/>
      <c r="BS12" s="627" t="s">
        <v>236</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333356</v>
      </c>
      <c r="CS12" s="624"/>
      <c r="CT12" s="624"/>
      <c r="CU12" s="624"/>
      <c r="CV12" s="624"/>
      <c r="CW12" s="624"/>
      <c r="CX12" s="624"/>
      <c r="CY12" s="625"/>
      <c r="CZ12" s="626">
        <v>4.7</v>
      </c>
      <c r="DA12" s="626"/>
      <c r="DB12" s="626"/>
      <c r="DC12" s="626"/>
      <c r="DD12" s="632">
        <v>26758</v>
      </c>
      <c r="DE12" s="624"/>
      <c r="DF12" s="624"/>
      <c r="DG12" s="624"/>
      <c r="DH12" s="624"/>
      <c r="DI12" s="624"/>
      <c r="DJ12" s="624"/>
      <c r="DK12" s="624"/>
      <c r="DL12" s="624"/>
      <c r="DM12" s="624"/>
      <c r="DN12" s="624"/>
      <c r="DO12" s="624"/>
      <c r="DP12" s="625"/>
      <c r="DQ12" s="632">
        <v>277114</v>
      </c>
      <c r="DR12" s="624"/>
      <c r="DS12" s="624"/>
      <c r="DT12" s="624"/>
      <c r="DU12" s="624"/>
      <c r="DV12" s="624"/>
      <c r="DW12" s="624"/>
      <c r="DX12" s="624"/>
      <c r="DY12" s="624"/>
      <c r="DZ12" s="624"/>
      <c r="EA12" s="624"/>
      <c r="EB12" s="624"/>
      <c r="EC12" s="633"/>
    </row>
    <row r="13" spans="2:143" ht="11.25" customHeight="1" x14ac:dyDescent="0.2">
      <c r="B13" s="620" t="s">
        <v>256</v>
      </c>
      <c r="C13" s="621"/>
      <c r="D13" s="621"/>
      <c r="E13" s="621"/>
      <c r="F13" s="621"/>
      <c r="G13" s="621"/>
      <c r="H13" s="621"/>
      <c r="I13" s="621"/>
      <c r="J13" s="621"/>
      <c r="K13" s="621"/>
      <c r="L13" s="621"/>
      <c r="M13" s="621"/>
      <c r="N13" s="621"/>
      <c r="O13" s="621"/>
      <c r="P13" s="621"/>
      <c r="Q13" s="622"/>
      <c r="R13" s="623" t="s">
        <v>177</v>
      </c>
      <c r="S13" s="624"/>
      <c r="T13" s="624"/>
      <c r="U13" s="624"/>
      <c r="V13" s="624"/>
      <c r="W13" s="624"/>
      <c r="X13" s="624"/>
      <c r="Y13" s="625"/>
      <c r="Z13" s="626" t="s">
        <v>236</v>
      </c>
      <c r="AA13" s="626"/>
      <c r="AB13" s="626"/>
      <c r="AC13" s="626"/>
      <c r="AD13" s="627" t="s">
        <v>177</v>
      </c>
      <c r="AE13" s="627"/>
      <c r="AF13" s="627"/>
      <c r="AG13" s="627"/>
      <c r="AH13" s="627"/>
      <c r="AI13" s="627"/>
      <c r="AJ13" s="627"/>
      <c r="AK13" s="627"/>
      <c r="AL13" s="628" t="s">
        <v>177</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299014</v>
      </c>
      <c r="BH13" s="624"/>
      <c r="BI13" s="624"/>
      <c r="BJ13" s="624"/>
      <c r="BK13" s="624"/>
      <c r="BL13" s="624"/>
      <c r="BM13" s="624"/>
      <c r="BN13" s="625"/>
      <c r="BO13" s="626">
        <v>46.4</v>
      </c>
      <c r="BP13" s="626"/>
      <c r="BQ13" s="626"/>
      <c r="BR13" s="626"/>
      <c r="BS13" s="627" t="s">
        <v>236</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775327</v>
      </c>
      <c r="CS13" s="624"/>
      <c r="CT13" s="624"/>
      <c r="CU13" s="624"/>
      <c r="CV13" s="624"/>
      <c r="CW13" s="624"/>
      <c r="CX13" s="624"/>
      <c r="CY13" s="625"/>
      <c r="CZ13" s="626">
        <v>10.8</v>
      </c>
      <c r="DA13" s="626"/>
      <c r="DB13" s="626"/>
      <c r="DC13" s="626"/>
      <c r="DD13" s="632">
        <v>270367</v>
      </c>
      <c r="DE13" s="624"/>
      <c r="DF13" s="624"/>
      <c r="DG13" s="624"/>
      <c r="DH13" s="624"/>
      <c r="DI13" s="624"/>
      <c r="DJ13" s="624"/>
      <c r="DK13" s="624"/>
      <c r="DL13" s="624"/>
      <c r="DM13" s="624"/>
      <c r="DN13" s="624"/>
      <c r="DO13" s="624"/>
      <c r="DP13" s="625"/>
      <c r="DQ13" s="632">
        <v>506215</v>
      </c>
      <c r="DR13" s="624"/>
      <c r="DS13" s="624"/>
      <c r="DT13" s="624"/>
      <c r="DU13" s="624"/>
      <c r="DV13" s="624"/>
      <c r="DW13" s="624"/>
      <c r="DX13" s="624"/>
      <c r="DY13" s="624"/>
      <c r="DZ13" s="624"/>
      <c r="EA13" s="624"/>
      <c r="EB13" s="624"/>
      <c r="EC13" s="633"/>
    </row>
    <row r="14" spans="2:143" ht="11.25" customHeight="1" x14ac:dyDescent="0.2">
      <c r="B14" s="620" t="s">
        <v>259</v>
      </c>
      <c r="C14" s="621"/>
      <c r="D14" s="621"/>
      <c r="E14" s="621"/>
      <c r="F14" s="621"/>
      <c r="G14" s="621"/>
      <c r="H14" s="621"/>
      <c r="I14" s="621"/>
      <c r="J14" s="621"/>
      <c r="K14" s="621"/>
      <c r="L14" s="621"/>
      <c r="M14" s="621"/>
      <c r="N14" s="621"/>
      <c r="O14" s="621"/>
      <c r="P14" s="621"/>
      <c r="Q14" s="622"/>
      <c r="R14" s="623">
        <v>250</v>
      </c>
      <c r="S14" s="624"/>
      <c r="T14" s="624"/>
      <c r="U14" s="624"/>
      <c r="V14" s="624"/>
      <c r="W14" s="624"/>
      <c r="X14" s="624"/>
      <c r="Y14" s="625"/>
      <c r="Z14" s="626">
        <v>0</v>
      </c>
      <c r="AA14" s="626"/>
      <c r="AB14" s="626"/>
      <c r="AC14" s="626"/>
      <c r="AD14" s="627">
        <v>250</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36265</v>
      </c>
      <c r="BH14" s="624"/>
      <c r="BI14" s="624"/>
      <c r="BJ14" s="624"/>
      <c r="BK14" s="624"/>
      <c r="BL14" s="624"/>
      <c r="BM14" s="624"/>
      <c r="BN14" s="625"/>
      <c r="BO14" s="626">
        <v>5.6</v>
      </c>
      <c r="BP14" s="626"/>
      <c r="BQ14" s="626"/>
      <c r="BR14" s="626"/>
      <c r="BS14" s="627" t="s">
        <v>177</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263462</v>
      </c>
      <c r="CS14" s="624"/>
      <c r="CT14" s="624"/>
      <c r="CU14" s="624"/>
      <c r="CV14" s="624"/>
      <c r="CW14" s="624"/>
      <c r="CX14" s="624"/>
      <c r="CY14" s="625"/>
      <c r="CZ14" s="626">
        <v>3.7</v>
      </c>
      <c r="DA14" s="626"/>
      <c r="DB14" s="626"/>
      <c r="DC14" s="626"/>
      <c r="DD14" s="632">
        <v>33483</v>
      </c>
      <c r="DE14" s="624"/>
      <c r="DF14" s="624"/>
      <c r="DG14" s="624"/>
      <c r="DH14" s="624"/>
      <c r="DI14" s="624"/>
      <c r="DJ14" s="624"/>
      <c r="DK14" s="624"/>
      <c r="DL14" s="624"/>
      <c r="DM14" s="624"/>
      <c r="DN14" s="624"/>
      <c r="DO14" s="624"/>
      <c r="DP14" s="625"/>
      <c r="DQ14" s="632">
        <v>232522</v>
      </c>
      <c r="DR14" s="624"/>
      <c r="DS14" s="624"/>
      <c r="DT14" s="624"/>
      <c r="DU14" s="624"/>
      <c r="DV14" s="624"/>
      <c r="DW14" s="624"/>
      <c r="DX14" s="624"/>
      <c r="DY14" s="624"/>
      <c r="DZ14" s="624"/>
      <c r="EA14" s="624"/>
      <c r="EB14" s="624"/>
      <c r="EC14" s="633"/>
    </row>
    <row r="15" spans="2:143" ht="11.25" customHeight="1" x14ac:dyDescent="0.2">
      <c r="B15" s="620" t="s">
        <v>262</v>
      </c>
      <c r="C15" s="621"/>
      <c r="D15" s="621"/>
      <c r="E15" s="621"/>
      <c r="F15" s="621"/>
      <c r="G15" s="621"/>
      <c r="H15" s="621"/>
      <c r="I15" s="621"/>
      <c r="J15" s="621"/>
      <c r="K15" s="621"/>
      <c r="L15" s="621"/>
      <c r="M15" s="621"/>
      <c r="N15" s="621"/>
      <c r="O15" s="621"/>
      <c r="P15" s="621"/>
      <c r="Q15" s="622"/>
      <c r="R15" s="623" t="s">
        <v>177</v>
      </c>
      <c r="S15" s="624"/>
      <c r="T15" s="624"/>
      <c r="U15" s="624"/>
      <c r="V15" s="624"/>
      <c r="W15" s="624"/>
      <c r="X15" s="624"/>
      <c r="Y15" s="625"/>
      <c r="Z15" s="626" t="s">
        <v>236</v>
      </c>
      <c r="AA15" s="626"/>
      <c r="AB15" s="626"/>
      <c r="AC15" s="626"/>
      <c r="AD15" s="627" t="s">
        <v>177</v>
      </c>
      <c r="AE15" s="627"/>
      <c r="AF15" s="627"/>
      <c r="AG15" s="627"/>
      <c r="AH15" s="627"/>
      <c r="AI15" s="627"/>
      <c r="AJ15" s="627"/>
      <c r="AK15" s="627"/>
      <c r="AL15" s="628" t="s">
        <v>177</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46732</v>
      </c>
      <c r="BH15" s="624"/>
      <c r="BI15" s="624"/>
      <c r="BJ15" s="624"/>
      <c r="BK15" s="624"/>
      <c r="BL15" s="624"/>
      <c r="BM15" s="624"/>
      <c r="BN15" s="625"/>
      <c r="BO15" s="626">
        <v>7.3</v>
      </c>
      <c r="BP15" s="626"/>
      <c r="BQ15" s="626"/>
      <c r="BR15" s="626"/>
      <c r="BS15" s="627" t="s">
        <v>177</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360952</v>
      </c>
      <c r="CS15" s="624"/>
      <c r="CT15" s="624"/>
      <c r="CU15" s="624"/>
      <c r="CV15" s="624"/>
      <c r="CW15" s="624"/>
      <c r="CX15" s="624"/>
      <c r="CY15" s="625"/>
      <c r="CZ15" s="626">
        <v>5</v>
      </c>
      <c r="DA15" s="626"/>
      <c r="DB15" s="626"/>
      <c r="DC15" s="626"/>
      <c r="DD15" s="632">
        <v>48246</v>
      </c>
      <c r="DE15" s="624"/>
      <c r="DF15" s="624"/>
      <c r="DG15" s="624"/>
      <c r="DH15" s="624"/>
      <c r="DI15" s="624"/>
      <c r="DJ15" s="624"/>
      <c r="DK15" s="624"/>
      <c r="DL15" s="624"/>
      <c r="DM15" s="624"/>
      <c r="DN15" s="624"/>
      <c r="DO15" s="624"/>
      <c r="DP15" s="625"/>
      <c r="DQ15" s="632">
        <v>308028</v>
      </c>
      <c r="DR15" s="624"/>
      <c r="DS15" s="624"/>
      <c r="DT15" s="624"/>
      <c r="DU15" s="624"/>
      <c r="DV15" s="624"/>
      <c r="DW15" s="624"/>
      <c r="DX15" s="624"/>
      <c r="DY15" s="624"/>
      <c r="DZ15" s="624"/>
      <c r="EA15" s="624"/>
      <c r="EB15" s="624"/>
      <c r="EC15" s="633"/>
    </row>
    <row r="16" spans="2:143" ht="11.25" customHeight="1" x14ac:dyDescent="0.2">
      <c r="B16" s="620" t="s">
        <v>265</v>
      </c>
      <c r="C16" s="621"/>
      <c r="D16" s="621"/>
      <c r="E16" s="621"/>
      <c r="F16" s="621"/>
      <c r="G16" s="621"/>
      <c r="H16" s="621"/>
      <c r="I16" s="621"/>
      <c r="J16" s="621"/>
      <c r="K16" s="621"/>
      <c r="L16" s="621"/>
      <c r="M16" s="621"/>
      <c r="N16" s="621"/>
      <c r="O16" s="621"/>
      <c r="P16" s="621"/>
      <c r="Q16" s="622"/>
      <c r="R16" s="623">
        <v>4379</v>
      </c>
      <c r="S16" s="624"/>
      <c r="T16" s="624"/>
      <c r="U16" s="624"/>
      <c r="V16" s="624"/>
      <c r="W16" s="624"/>
      <c r="X16" s="624"/>
      <c r="Y16" s="625"/>
      <c r="Z16" s="626">
        <v>0.1</v>
      </c>
      <c r="AA16" s="626"/>
      <c r="AB16" s="626"/>
      <c r="AC16" s="626"/>
      <c r="AD16" s="627">
        <v>4379</v>
      </c>
      <c r="AE16" s="627"/>
      <c r="AF16" s="627"/>
      <c r="AG16" s="627"/>
      <c r="AH16" s="627"/>
      <c r="AI16" s="627"/>
      <c r="AJ16" s="627"/>
      <c r="AK16" s="627"/>
      <c r="AL16" s="628">
        <v>0.1</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177</v>
      </c>
      <c r="BH16" s="624"/>
      <c r="BI16" s="624"/>
      <c r="BJ16" s="624"/>
      <c r="BK16" s="624"/>
      <c r="BL16" s="624"/>
      <c r="BM16" s="624"/>
      <c r="BN16" s="625"/>
      <c r="BO16" s="626" t="s">
        <v>267</v>
      </c>
      <c r="BP16" s="626"/>
      <c r="BQ16" s="626"/>
      <c r="BR16" s="626"/>
      <c r="BS16" s="627" t="s">
        <v>236</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54957</v>
      </c>
      <c r="CS16" s="624"/>
      <c r="CT16" s="624"/>
      <c r="CU16" s="624"/>
      <c r="CV16" s="624"/>
      <c r="CW16" s="624"/>
      <c r="CX16" s="624"/>
      <c r="CY16" s="625"/>
      <c r="CZ16" s="626">
        <v>0.8</v>
      </c>
      <c r="DA16" s="626"/>
      <c r="DB16" s="626"/>
      <c r="DC16" s="626"/>
      <c r="DD16" s="632" t="s">
        <v>177</v>
      </c>
      <c r="DE16" s="624"/>
      <c r="DF16" s="624"/>
      <c r="DG16" s="624"/>
      <c r="DH16" s="624"/>
      <c r="DI16" s="624"/>
      <c r="DJ16" s="624"/>
      <c r="DK16" s="624"/>
      <c r="DL16" s="624"/>
      <c r="DM16" s="624"/>
      <c r="DN16" s="624"/>
      <c r="DO16" s="624"/>
      <c r="DP16" s="625"/>
      <c r="DQ16" s="632">
        <v>25869</v>
      </c>
      <c r="DR16" s="624"/>
      <c r="DS16" s="624"/>
      <c r="DT16" s="624"/>
      <c r="DU16" s="624"/>
      <c r="DV16" s="624"/>
      <c r="DW16" s="624"/>
      <c r="DX16" s="624"/>
      <c r="DY16" s="624"/>
      <c r="DZ16" s="624"/>
      <c r="EA16" s="624"/>
      <c r="EB16" s="624"/>
      <c r="EC16" s="633"/>
    </row>
    <row r="17" spans="2:133" ht="11.25" customHeight="1" x14ac:dyDescent="0.2">
      <c r="B17" s="620" t="s">
        <v>269</v>
      </c>
      <c r="C17" s="621"/>
      <c r="D17" s="621"/>
      <c r="E17" s="621"/>
      <c r="F17" s="621"/>
      <c r="G17" s="621"/>
      <c r="H17" s="621"/>
      <c r="I17" s="621"/>
      <c r="J17" s="621"/>
      <c r="K17" s="621"/>
      <c r="L17" s="621"/>
      <c r="M17" s="621"/>
      <c r="N17" s="621"/>
      <c r="O17" s="621"/>
      <c r="P17" s="621"/>
      <c r="Q17" s="622"/>
      <c r="R17" s="623">
        <v>7100</v>
      </c>
      <c r="S17" s="624"/>
      <c r="T17" s="624"/>
      <c r="U17" s="624"/>
      <c r="V17" s="624"/>
      <c r="W17" s="624"/>
      <c r="X17" s="624"/>
      <c r="Y17" s="625"/>
      <c r="Z17" s="626">
        <v>0.1</v>
      </c>
      <c r="AA17" s="626"/>
      <c r="AB17" s="626"/>
      <c r="AC17" s="626"/>
      <c r="AD17" s="627">
        <v>7100</v>
      </c>
      <c r="AE17" s="627"/>
      <c r="AF17" s="627"/>
      <c r="AG17" s="627"/>
      <c r="AH17" s="627"/>
      <c r="AI17" s="627"/>
      <c r="AJ17" s="627"/>
      <c r="AK17" s="627"/>
      <c r="AL17" s="628">
        <v>0.2</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177</v>
      </c>
      <c r="BH17" s="624"/>
      <c r="BI17" s="624"/>
      <c r="BJ17" s="624"/>
      <c r="BK17" s="624"/>
      <c r="BL17" s="624"/>
      <c r="BM17" s="624"/>
      <c r="BN17" s="625"/>
      <c r="BO17" s="626" t="s">
        <v>236</v>
      </c>
      <c r="BP17" s="626"/>
      <c r="BQ17" s="626"/>
      <c r="BR17" s="626"/>
      <c r="BS17" s="627" t="s">
        <v>267</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1443673</v>
      </c>
      <c r="CS17" s="624"/>
      <c r="CT17" s="624"/>
      <c r="CU17" s="624"/>
      <c r="CV17" s="624"/>
      <c r="CW17" s="624"/>
      <c r="CX17" s="624"/>
      <c r="CY17" s="625"/>
      <c r="CZ17" s="626">
        <v>20.2</v>
      </c>
      <c r="DA17" s="626"/>
      <c r="DB17" s="626"/>
      <c r="DC17" s="626"/>
      <c r="DD17" s="632" t="s">
        <v>177</v>
      </c>
      <c r="DE17" s="624"/>
      <c r="DF17" s="624"/>
      <c r="DG17" s="624"/>
      <c r="DH17" s="624"/>
      <c r="DI17" s="624"/>
      <c r="DJ17" s="624"/>
      <c r="DK17" s="624"/>
      <c r="DL17" s="624"/>
      <c r="DM17" s="624"/>
      <c r="DN17" s="624"/>
      <c r="DO17" s="624"/>
      <c r="DP17" s="625"/>
      <c r="DQ17" s="632">
        <v>1443673</v>
      </c>
      <c r="DR17" s="624"/>
      <c r="DS17" s="624"/>
      <c r="DT17" s="624"/>
      <c r="DU17" s="624"/>
      <c r="DV17" s="624"/>
      <c r="DW17" s="624"/>
      <c r="DX17" s="624"/>
      <c r="DY17" s="624"/>
      <c r="DZ17" s="624"/>
      <c r="EA17" s="624"/>
      <c r="EB17" s="624"/>
      <c r="EC17" s="633"/>
    </row>
    <row r="18" spans="2:133" ht="11.25" customHeight="1" x14ac:dyDescent="0.2">
      <c r="B18" s="620" t="s">
        <v>272</v>
      </c>
      <c r="C18" s="621"/>
      <c r="D18" s="621"/>
      <c r="E18" s="621"/>
      <c r="F18" s="621"/>
      <c r="G18" s="621"/>
      <c r="H18" s="621"/>
      <c r="I18" s="621"/>
      <c r="J18" s="621"/>
      <c r="K18" s="621"/>
      <c r="L18" s="621"/>
      <c r="M18" s="621"/>
      <c r="N18" s="621"/>
      <c r="O18" s="621"/>
      <c r="P18" s="621"/>
      <c r="Q18" s="622"/>
      <c r="R18" s="623">
        <v>4343</v>
      </c>
      <c r="S18" s="624"/>
      <c r="T18" s="624"/>
      <c r="U18" s="624"/>
      <c r="V18" s="624"/>
      <c r="W18" s="624"/>
      <c r="X18" s="624"/>
      <c r="Y18" s="625"/>
      <c r="Z18" s="626">
        <v>0.1</v>
      </c>
      <c r="AA18" s="626"/>
      <c r="AB18" s="626"/>
      <c r="AC18" s="626"/>
      <c r="AD18" s="627">
        <v>4343</v>
      </c>
      <c r="AE18" s="627"/>
      <c r="AF18" s="627"/>
      <c r="AG18" s="627"/>
      <c r="AH18" s="627"/>
      <c r="AI18" s="627"/>
      <c r="AJ18" s="627"/>
      <c r="AK18" s="627"/>
      <c r="AL18" s="628">
        <v>0.1</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177</v>
      </c>
      <c r="BH18" s="624"/>
      <c r="BI18" s="624"/>
      <c r="BJ18" s="624"/>
      <c r="BK18" s="624"/>
      <c r="BL18" s="624"/>
      <c r="BM18" s="624"/>
      <c r="BN18" s="625"/>
      <c r="BO18" s="626" t="s">
        <v>177</v>
      </c>
      <c r="BP18" s="626"/>
      <c r="BQ18" s="626"/>
      <c r="BR18" s="626"/>
      <c r="BS18" s="627" t="s">
        <v>236</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236</v>
      </c>
      <c r="CS18" s="624"/>
      <c r="CT18" s="624"/>
      <c r="CU18" s="624"/>
      <c r="CV18" s="624"/>
      <c r="CW18" s="624"/>
      <c r="CX18" s="624"/>
      <c r="CY18" s="625"/>
      <c r="CZ18" s="626" t="s">
        <v>177</v>
      </c>
      <c r="DA18" s="626"/>
      <c r="DB18" s="626"/>
      <c r="DC18" s="626"/>
      <c r="DD18" s="632" t="s">
        <v>177</v>
      </c>
      <c r="DE18" s="624"/>
      <c r="DF18" s="624"/>
      <c r="DG18" s="624"/>
      <c r="DH18" s="624"/>
      <c r="DI18" s="624"/>
      <c r="DJ18" s="624"/>
      <c r="DK18" s="624"/>
      <c r="DL18" s="624"/>
      <c r="DM18" s="624"/>
      <c r="DN18" s="624"/>
      <c r="DO18" s="624"/>
      <c r="DP18" s="625"/>
      <c r="DQ18" s="632" t="s">
        <v>177</v>
      </c>
      <c r="DR18" s="624"/>
      <c r="DS18" s="624"/>
      <c r="DT18" s="624"/>
      <c r="DU18" s="624"/>
      <c r="DV18" s="624"/>
      <c r="DW18" s="624"/>
      <c r="DX18" s="624"/>
      <c r="DY18" s="624"/>
      <c r="DZ18" s="624"/>
      <c r="EA18" s="624"/>
      <c r="EB18" s="624"/>
      <c r="EC18" s="633"/>
    </row>
    <row r="19" spans="2:133" ht="11.25" customHeight="1" x14ac:dyDescent="0.2">
      <c r="B19" s="620" t="s">
        <v>275</v>
      </c>
      <c r="C19" s="621"/>
      <c r="D19" s="621"/>
      <c r="E19" s="621"/>
      <c r="F19" s="621"/>
      <c r="G19" s="621"/>
      <c r="H19" s="621"/>
      <c r="I19" s="621"/>
      <c r="J19" s="621"/>
      <c r="K19" s="621"/>
      <c r="L19" s="621"/>
      <c r="M19" s="621"/>
      <c r="N19" s="621"/>
      <c r="O19" s="621"/>
      <c r="P19" s="621"/>
      <c r="Q19" s="622"/>
      <c r="R19" s="623">
        <v>4114</v>
      </c>
      <c r="S19" s="624"/>
      <c r="T19" s="624"/>
      <c r="U19" s="624"/>
      <c r="V19" s="624"/>
      <c r="W19" s="624"/>
      <c r="X19" s="624"/>
      <c r="Y19" s="625"/>
      <c r="Z19" s="626">
        <v>0.1</v>
      </c>
      <c r="AA19" s="626"/>
      <c r="AB19" s="626"/>
      <c r="AC19" s="626"/>
      <c r="AD19" s="627">
        <v>4114</v>
      </c>
      <c r="AE19" s="627"/>
      <c r="AF19" s="627"/>
      <c r="AG19" s="627"/>
      <c r="AH19" s="627"/>
      <c r="AI19" s="627"/>
      <c r="AJ19" s="627"/>
      <c r="AK19" s="627"/>
      <c r="AL19" s="628">
        <v>0.1</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8471</v>
      </c>
      <c r="BH19" s="624"/>
      <c r="BI19" s="624"/>
      <c r="BJ19" s="624"/>
      <c r="BK19" s="624"/>
      <c r="BL19" s="624"/>
      <c r="BM19" s="624"/>
      <c r="BN19" s="625"/>
      <c r="BO19" s="626">
        <v>1.3</v>
      </c>
      <c r="BP19" s="626"/>
      <c r="BQ19" s="626"/>
      <c r="BR19" s="626"/>
      <c r="BS19" s="627" t="s">
        <v>236</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236</v>
      </c>
      <c r="CS19" s="624"/>
      <c r="CT19" s="624"/>
      <c r="CU19" s="624"/>
      <c r="CV19" s="624"/>
      <c r="CW19" s="624"/>
      <c r="CX19" s="624"/>
      <c r="CY19" s="625"/>
      <c r="CZ19" s="626" t="s">
        <v>236</v>
      </c>
      <c r="DA19" s="626"/>
      <c r="DB19" s="626"/>
      <c r="DC19" s="626"/>
      <c r="DD19" s="632" t="s">
        <v>236</v>
      </c>
      <c r="DE19" s="624"/>
      <c r="DF19" s="624"/>
      <c r="DG19" s="624"/>
      <c r="DH19" s="624"/>
      <c r="DI19" s="624"/>
      <c r="DJ19" s="624"/>
      <c r="DK19" s="624"/>
      <c r="DL19" s="624"/>
      <c r="DM19" s="624"/>
      <c r="DN19" s="624"/>
      <c r="DO19" s="624"/>
      <c r="DP19" s="625"/>
      <c r="DQ19" s="632" t="s">
        <v>236</v>
      </c>
      <c r="DR19" s="624"/>
      <c r="DS19" s="624"/>
      <c r="DT19" s="624"/>
      <c r="DU19" s="624"/>
      <c r="DV19" s="624"/>
      <c r="DW19" s="624"/>
      <c r="DX19" s="624"/>
      <c r="DY19" s="624"/>
      <c r="DZ19" s="624"/>
      <c r="EA19" s="624"/>
      <c r="EB19" s="624"/>
      <c r="EC19" s="633"/>
    </row>
    <row r="20" spans="2:133" ht="11.25" customHeight="1" x14ac:dyDescent="0.2">
      <c r="B20" s="636" t="s">
        <v>278</v>
      </c>
      <c r="C20" s="637"/>
      <c r="D20" s="637"/>
      <c r="E20" s="637"/>
      <c r="F20" s="637"/>
      <c r="G20" s="637"/>
      <c r="H20" s="637"/>
      <c r="I20" s="637"/>
      <c r="J20" s="637"/>
      <c r="K20" s="637"/>
      <c r="L20" s="637"/>
      <c r="M20" s="637"/>
      <c r="N20" s="637"/>
      <c r="O20" s="637"/>
      <c r="P20" s="637"/>
      <c r="Q20" s="638"/>
      <c r="R20" s="623">
        <v>229</v>
      </c>
      <c r="S20" s="624"/>
      <c r="T20" s="624"/>
      <c r="U20" s="624"/>
      <c r="V20" s="624"/>
      <c r="W20" s="624"/>
      <c r="X20" s="624"/>
      <c r="Y20" s="625"/>
      <c r="Z20" s="626">
        <v>0</v>
      </c>
      <c r="AA20" s="626"/>
      <c r="AB20" s="626"/>
      <c r="AC20" s="626"/>
      <c r="AD20" s="627">
        <v>229</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8471</v>
      </c>
      <c r="BH20" s="624"/>
      <c r="BI20" s="624"/>
      <c r="BJ20" s="624"/>
      <c r="BK20" s="624"/>
      <c r="BL20" s="624"/>
      <c r="BM20" s="624"/>
      <c r="BN20" s="625"/>
      <c r="BO20" s="626">
        <v>1.3</v>
      </c>
      <c r="BP20" s="626"/>
      <c r="BQ20" s="626"/>
      <c r="BR20" s="626"/>
      <c r="BS20" s="627" t="s">
        <v>236</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7164382</v>
      </c>
      <c r="CS20" s="624"/>
      <c r="CT20" s="624"/>
      <c r="CU20" s="624"/>
      <c r="CV20" s="624"/>
      <c r="CW20" s="624"/>
      <c r="CX20" s="624"/>
      <c r="CY20" s="625"/>
      <c r="CZ20" s="626">
        <v>100</v>
      </c>
      <c r="DA20" s="626"/>
      <c r="DB20" s="626"/>
      <c r="DC20" s="626"/>
      <c r="DD20" s="632">
        <v>1047423</v>
      </c>
      <c r="DE20" s="624"/>
      <c r="DF20" s="624"/>
      <c r="DG20" s="624"/>
      <c r="DH20" s="624"/>
      <c r="DI20" s="624"/>
      <c r="DJ20" s="624"/>
      <c r="DK20" s="624"/>
      <c r="DL20" s="624"/>
      <c r="DM20" s="624"/>
      <c r="DN20" s="624"/>
      <c r="DO20" s="624"/>
      <c r="DP20" s="625"/>
      <c r="DQ20" s="632">
        <v>5095825</v>
      </c>
      <c r="DR20" s="624"/>
      <c r="DS20" s="624"/>
      <c r="DT20" s="624"/>
      <c r="DU20" s="624"/>
      <c r="DV20" s="624"/>
      <c r="DW20" s="624"/>
      <c r="DX20" s="624"/>
      <c r="DY20" s="624"/>
      <c r="DZ20" s="624"/>
      <c r="EA20" s="624"/>
      <c r="EB20" s="624"/>
      <c r="EC20" s="633"/>
    </row>
    <row r="21" spans="2:133" ht="11.25" customHeight="1" x14ac:dyDescent="0.2">
      <c r="B21" s="620" t="s">
        <v>281</v>
      </c>
      <c r="C21" s="621"/>
      <c r="D21" s="621"/>
      <c r="E21" s="621"/>
      <c r="F21" s="621"/>
      <c r="G21" s="621"/>
      <c r="H21" s="621"/>
      <c r="I21" s="621"/>
      <c r="J21" s="621"/>
      <c r="K21" s="621"/>
      <c r="L21" s="621"/>
      <c r="M21" s="621"/>
      <c r="N21" s="621"/>
      <c r="O21" s="621"/>
      <c r="P21" s="621"/>
      <c r="Q21" s="622"/>
      <c r="R21" s="623">
        <v>3262105</v>
      </c>
      <c r="S21" s="624"/>
      <c r="T21" s="624"/>
      <c r="U21" s="624"/>
      <c r="V21" s="624"/>
      <c r="W21" s="624"/>
      <c r="X21" s="624"/>
      <c r="Y21" s="625"/>
      <c r="Z21" s="626">
        <v>43.7</v>
      </c>
      <c r="AA21" s="626"/>
      <c r="AB21" s="626"/>
      <c r="AC21" s="626"/>
      <c r="AD21" s="627">
        <v>2796695</v>
      </c>
      <c r="AE21" s="627"/>
      <c r="AF21" s="627"/>
      <c r="AG21" s="627"/>
      <c r="AH21" s="627"/>
      <c r="AI21" s="627"/>
      <c r="AJ21" s="627"/>
      <c r="AK21" s="627"/>
      <c r="AL21" s="628">
        <v>74.7</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8316</v>
      </c>
      <c r="BH21" s="624"/>
      <c r="BI21" s="624"/>
      <c r="BJ21" s="624"/>
      <c r="BK21" s="624"/>
      <c r="BL21" s="624"/>
      <c r="BM21" s="624"/>
      <c r="BN21" s="625"/>
      <c r="BO21" s="626">
        <v>1.3</v>
      </c>
      <c r="BP21" s="626"/>
      <c r="BQ21" s="626"/>
      <c r="BR21" s="626"/>
      <c r="BS21" s="627" t="s">
        <v>236</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283</v>
      </c>
      <c r="C22" s="621"/>
      <c r="D22" s="621"/>
      <c r="E22" s="621"/>
      <c r="F22" s="621"/>
      <c r="G22" s="621"/>
      <c r="H22" s="621"/>
      <c r="I22" s="621"/>
      <c r="J22" s="621"/>
      <c r="K22" s="621"/>
      <c r="L22" s="621"/>
      <c r="M22" s="621"/>
      <c r="N22" s="621"/>
      <c r="O22" s="621"/>
      <c r="P22" s="621"/>
      <c r="Q22" s="622"/>
      <c r="R22" s="623">
        <v>2796695</v>
      </c>
      <c r="S22" s="624"/>
      <c r="T22" s="624"/>
      <c r="U22" s="624"/>
      <c r="V22" s="624"/>
      <c r="W22" s="624"/>
      <c r="X22" s="624"/>
      <c r="Y22" s="625"/>
      <c r="Z22" s="626">
        <v>37.4</v>
      </c>
      <c r="AA22" s="626"/>
      <c r="AB22" s="626"/>
      <c r="AC22" s="626"/>
      <c r="AD22" s="627">
        <v>2796695</v>
      </c>
      <c r="AE22" s="627"/>
      <c r="AF22" s="627"/>
      <c r="AG22" s="627"/>
      <c r="AH22" s="627"/>
      <c r="AI22" s="627"/>
      <c r="AJ22" s="627"/>
      <c r="AK22" s="627"/>
      <c r="AL22" s="628">
        <v>74.7</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177</v>
      </c>
      <c r="BH22" s="624"/>
      <c r="BI22" s="624"/>
      <c r="BJ22" s="624"/>
      <c r="BK22" s="624"/>
      <c r="BL22" s="624"/>
      <c r="BM22" s="624"/>
      <c r="BN22" s="625"/>
      <c r="BO22" s="626" t="s">
        <v>236</v>
      </c>
      <c r="BP22" s="626"/>
      <c r="BQ22" s="626"/>
      <c r="BR22" s="626"/>
      <c r="BS22" s="627" t="s">
        <v>236</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286</v>
      </c>
      <c r="C23" s="621"/>
      <c r="D23" s="621"/>
      <c r="E23" s="621"/>
      <c r="F23" s="621"/>
      <c r="G23" s="621"/>
      <c r="H23" s="621"/>
      <c r="I23" s="621"/>
      <c r="J23" s="621"/>
      <c r="K23" s="621"/>
      <c r="L23" s="621"/>
      <c r="M23" s="621"/>
      <c r="N23" s="621"/>
      <c r="O23" s="621"/>
      <c r="P23" s="621"/>
      <c r="Q23" s="622"/>
      <c r="R23" s="623">
        <v>465408</v>
      </c>
      <c r="S23" s="624"/>
      <c r="T23" s="624"/>
      <c r="U23" s="624"/>
      <c r="V23" s="624"/>
      <c r="W23" s="624"/>
      <c r="X23" s="624"/>
      <c r="Y23" s="625"/>
      <c r="Z23" s="626">
        <v>6.2</v>
      </c>
      <c r="AA23" s="626"/>
      <c r="AB23" s="626"/>
      <c r="AC23" s="626"/>
      <c r="AD23" s="627" t="s">
        <v>236</v>
      </c>
      <c r="AE23" s="627"/>
      <c r="AF23" s="627"/>
      <c r="AG23" s="627"/>
      <c r="AH23" s="627"/>
      <c r="AI23" s="627"/>
      <c r="AJ23" s="627"/>
      <c r="AK23" s="627"/>
      <c r="AL23" s="628" t="s">
        <v>236</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v>155</v>
      </c>
      <c r="BH23" s="624"/>
      <c r="BI23" s="624"/>
      <c r="BJ23" s="624"/>
      <c r="BK23" s="624"/>
      <c r="BL23" s="624"/>
      <c r="BM23" s="624"/>
      <c r="BN23" s="625"/>
      <c r="BO23" s="626">
        <v>0</v>
      </c>
      <c r="BP23" s="626"/>
      <c r="BQ23" s="626"/>
      <c r="BR23" s="626"/>
      <c r="BS23" s="627" t="s">
        <v>177</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2">
      <c r="B24" s="620" t="s">
        <v>293</v>
      </c>
      <c r="C24" s="621"/>
      <c r="D24" s="621"/>
      <c r="E24" s="621"/>
      <c r="F24" s="621"/>
      <c r="G24" s="621"/>
      <c r="H24" s="621"/>
      <c r="I24" s="621"/>
      <c r="J24" s="621"/>
      <c r="K24" s="621"/>
      <c r="L24" s="621"/>
      <c r="M24" s="621"/>
      <c r="N24" s="621"/>
      <c r="O24" s="621"/>
      <c r="P24" s="621"/>
      <c r="Q24" s="622"/>
      <c r="R24" s="623">
        <v>2</v>
      </c>
      <c r="S24" s="624"/>
      <c r="T24" s="624"/>
      <c r="U24" s="624"/>
      <c r="V24" s="624"/>
      <c r="W24" s="624"/>
      <c r="X24" s="624"/>
      <c r="Y24" s="625"/>
      <c r="Z24" s="626">
        <v>0</v>
      </c>
      <c r="AA24" s="626"/>
      <c r="AB24" s="626"/>
      <c r="AC24" s="626"/>
      <c r="AD24" s="627" t="s">
        <v>177</v>
      </c>
      <c r="AE24" s="627"/>
      <c r="AF24" s="627"/>
      <c r="AG24" s="627"/>
      <c r="AH24" s="627"/>
      <c r="AI24" s="627"/>
      <c r="AJ24" s="627"/>
      <c r="AK24" s="627"/>
      <c r="AL24" s="628" t="s">
        <v>177</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236</v>
      </c>
      <c r="BH24" s="624"/>
      <c r="BI24" s="624"/>
      <c r="BJ24" s="624"/>
      <c r="BK24" s="624"/>
      <c r="BL24" s="624"/>
      <c r="BM24" s="624"/>
      <c r="BN24" s="625"/>
      <c r="BO24" s="626" t="s">
        <v>236</v>
      </c>
      <c r="BP24" s="626"/>
      <c r="BQ24" s="626"/>
      <c r="BR24" s="626"/>
      <c r="BS24" s="627" t="s">
        <v>236</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2973142</v>
      </c>
      <c r="CS24" s="613"/>
      <c r="CT24" s="613"/>
      <c r="CU24" s="613"/>
      <c r="CV24" s="613"/>
      <c r="CW24" s="613"/>
      <c r="CX24" s="613"/>
      <c r="CY24" s="614"/>
      <c r="CZ24" s="617">
        <v>41.5</v>
      </c>
      <c r="DA24" s="618"/>
      <c r="DB24" s="618"/>
      <c r="DC24" s="634"/>
      <c r="DD24" s="653">
        <v>2344540</v>
      </c>
      <c r="DE24" s="613"/>
      <c r="DF24" s="613"/>
      <c r="DG24" s="613"/>
      <c r="DH24" s="613"/>
      <c r="DI24" s="613"/>
      <c r="DJ24" s="613"/>
      <c r="DK24" s="614"/>
      <c r="DL24" s="653">
        <v>1499189</v>
      </c>
      <c r="DM24" s="613"/>
      <c r="DN24" s="613"/>
      <c r="DO24" s="613"/>
      <c r="DP24" s="613"/>
      <c r="DQ24" s="613"/>
      <c r="DR24" s="613"/>
      <c r="DS24" s="613"/>
      <c r="DT24" s="613"/>
      <c r="DU24" s="613"/>
      <c r="DV24" s="614"/>
      <c r="DW24" s="617">
        <v>39.700000000000003</v>
      </c>
      <c r="DX24" s="618"/>
      <c r="DY24" s="618"/>
      <c r="DZ24" s="618"/>
      <c r="EA24" s="618"/>
      <c r="EB24" s="618"/>
      <c r="EC24" s="619"/>
    </row>
    <row r="25" spans="2:133" ht="11.25" customHeight="1" x14ac:dyDescent="0.2">
      <c r="B25" s="620" t="s">
        <v>296</v>
      </c>
      <c r="C25" s="621"/>
      <c r="D25" s="621"/>
      <c r="E25" s="621"/>
      <c r="F25" s="621"/>
      <c r="G25" s="621"/>
      <c r="H25" s="621"/>
      <c r="I25" s="621"/>
      <c r="J25" s="621"/>
      <c r="K25" s="621"/>
      <c r="L25" s="621"/>
      <c r="M25" s="621"/>
      <c r="N25" s="621"/>
      <c r="O25" s="621"/>
      <c r="P25" s="621"/>
      <c r="Q25" s="622"/>
      <c r="R25" s="623">
        <v>4204895</v>
      </c>
      <c r="S25" s="624"/>
      <c r="T25" s="624"/>
      <c r="U25" s="624"/>
      <c r="V25" s="624"/>
      <c r="W25" s="624"/>
      <c r="X25" s="624"/>
      <c r="Y25" s="625"/>
      <c r="Z25" s="626">
        <v>56.3</v>
      </c>
      <c r="AA25" s="626"/>
      <c r="AB25" s="626"/>
      <c r="AC25" s="626"/>
      <c r="AD25" s="627">
        <v>3739330</v>
      </c>
      <c r="AE25" s="627"/>
      <c r="AF25" s="627"/>
      <c r="AG25" s="627"/>
      <c r="AH25" s="627"/>
      <c r="AI25" s="627"/>
      <c r="AJ25" s="627"/>
      <c r="AK25" s="627"/>
      <c r="AL25" s="628">
        <v>99.9</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236</v>
      </c>
      <c r="BH25" s="624"/>
      <c r="BI25" s="624"/>
      <c r="BJ25" s="624"/>
      <c r="BK25" s="624"/>
      <c r="BL25" s="624"/>
      <c r="BM25" s="624"/>
      <c r="BN25" s="625"/>
      <c r="BO25" s="626" t="s">
        <v>267</v>
      </c>
      <c r="BP25" s="626"/>
      <c r="BQ25" s="626"/>
      <c r="BR25" s="626"/>
      <c r="BS25" s="627" t="s">
        <v>177</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745548</v>
      </c>
      <c r="CS25" s="654"/>
      <c r="CT25" s="654"/>
      <c r="CU25" s="654"/>
      <c r="CV25" s="654"/>
      <c r="CW25" s="654"/>
      <c r="CX25" s="654"/>
      <c r="CY25" s="655"/>
      <c r="CZ25" s="628">
        <v>10.4</v>
      </c>
      <c r="DA25" s="656"/>
      <c r="DB25" s="656"/>
      <c r="DC25" s="658"/>
      <c r="DD25" s="632">
        <v>707918</v>
      </c>
      <c r="DE25" s="654"/>
      <c r="DF25" s="654"/>
      <c r="DG25" s="654"/>
      <c r="DH25" s="654"/>
      <c r="DI25" s="654"/>
      <c r="DJ25" s="654"/>
      <c r="DK25" s="655"/>
      <c r="DL25" s="632">
        <v>695800</v>
      </c>
      <c r="DM25" s="654"/>
      <c r="DN25" s="654"/>
      <c r="DO25" s="654"/>
      <c r="DP25" s="654"/>
      <c r="DQ25" s="654"/>
      <c r="DR25" s="654"/>
      <c r="DS25" s="654"/>
      <c r="DT25" s="654"/>
      <c r="DU25" s="654"/>
      <c r="DV25" s="655"/>
      <c r="DW25" s="628">
        <v>18.399999999999999</v>
      </c>
      <c r="DX25" s="656"/>
      <c r="DY25" s="656"/>
      <c r="DZ25" s="656"/>
      <c r="EA25" s="656"/>
      <c r="EB25" s="656"/>
      <c r="EC25" s="657"/>
    </row>
    <row r="26" spans="2:133" ht="11.25" customHeight="1" x14ac:dyDescent="0.2">
      <c r="B26" s="620" t="s">
        <v>299</v>
      </c>
      <c r="C26" s="621"/>
      <c r="D26" s="621"/>
      <c r="E26" s="621"/>
      <c r="F26" s="621"/>
      <c r="G26" s="621"/>
      <c r="H26" s="621"/>
      <c r="I26" s="621"/>
      <c r="J26" s="621"/>
      <c r="K26" s="621"/>
      <c r="L26" s="621"/>
      <c r="M26" s="621"/>
      <c r="N26" s="621"/>
      <c r="O26" s="621"/>
      <c r="P26" s="621"/>
      <c r="Q26" s="622"/>
      <c r="R26" s="623">
        <v>809</v>
      </c>
      <c r="S26" s="624"/>
      <c r="T26" s="624"/>
      <c r="U26" s="624"/>
      <c r="V26" s="624"/>
      <c r="W26" s="624"/>
      <c r="X26" s="624"/>
      <c r="Y26" s="625"/>
      <c r="Z26" s="626">
        <v>0</v>
      </c>
      <c r="AA26" s="626"/>
      <c r="AB26" s="626"/>
      <c r="AC26" s="626"/>
      <c r="AD26" s="627">
        <v>809</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267</v>
      </c>
      <c r="BH26" s="624"/>
      <c r="BI26" s="624"/>
      <c r="BJ26" s="624"/>
      <c r="BK26" s="624"/>
      <c r="BL26" s="624"/>
      <c r="BM26" s="624"/>
      <c r="BN26" s="625"/>
      <c r="BO26" s="626" t="s">
        <v>177</v>
      </c>
      <c r="BP26" s="626"/>
      <c r="BQ26" s="626"/>
      <c r="BR26" s="626"/>
      <c r="BS26" s="627" t="s">
        <v>177</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472374</v>
      </c>
      <c r="CS26" s="624"/>
      <c r="CT26" s="624"/>
      <c r="CU26" s="624"/>
      <c r="CV26" s="624"/>
      <c r="CW26" s="624"/>
      <c r="CX26" s="624"/>
      <c r="CY26" s="625"/>
      <c r="CZ26" s="628">
        <v>6.6</v>
      </c>
      <c r="DA26" s="656"/>
      <c r="DB26" s="656"/>
      <c r="DC26" s="658"/>
      <c r="DD26" s="632">
        <v>441002</v>
      </c>
      <c r="DE26" s="624"/>
      <c r="DF26" s="624"/>
      <c r="DG26" s="624"/>
      <c r="DH26" s="624"/>
      <c r="DI26" s="624"/>
      <c r="DJ26" s="624"/>
      <c r="DK26" s="625"/>
      <c r="DL26" s="632" t="s">
        <v>236</v>
      </c>
      <c r="DM26" s="624"/>
      <c r="DN26" s="624"/>
      <c r="DO26" s="624"/>
      <c r="DP26" s="624"/>
      <c r="DQ26" s="624"/>
      <c r="DR26" s="624"/>
      <c r="DS26" s="624"/>
      <c r="DT26" s="624"/>
      <c r="DU26" s="624"/>
      <c r="DV26" s="625"/>
      <c r="DW26" s="628" t="s">
        <v>236</v>
      </c>
      <c r="DX26" s="656"/>
      <c r="DY26" s="656"/>
      <c r="DZ26" s="656"/>
      <c r="EA26" s="656"/>
      <c r="EB26" s="656"/>
      <c r="EC26" s="657"/>
    </row>
    <row r="27" spans="2:133" ht="11.25" customHeight="1" x14ac:dyDescent="0.2">
      <c r="B27" s="620" t="s">
        <v>302</v>
      </c>
      <c r="C27" s="621"/>
      <c r="D27" s="621"/>
      <c r="E27" s="621"/>
      <c r="F27" s="621"/>
      <c r="G27" s="621"/>
      <c r="H27" s="621"/>
      <c r="I27" s="621"/>
      <c r="J27" s="621"/>
      <c r="K27" s="621"/>
      <c r="L27" s="621"/>
      <c r="M27" s="621"/>
      <c r="N27" s="621"/>
      <c r="O27" s="621"/>
      <c r="P27" s="621"/>
      <c r="Q27" s="622"/>
      <c r="R27" s="623">
        <v>8159</v>
      </c>
      <c r="S27" s="624"/>
      <c r="T27" s="624"/>
      <c r="U27" s="624"/>
      <c r="V27" s="624"/>
      <c r="W27" s="624"/>
      <c r="X27" s="624"/>
      <c r="Y27" s="625"/>
      <c r="Z27" s="626">
        <v>0.1</v>
      </c>
      <c r="AA27" s="626"/>
      <c r="AB27" s="626"/>
      <c r="AC27" s="626"/>
      <c r="AD27" s="627" t="s">
        <v>177</v>
      </c>
      <c r="AE27" s="627"/>
      <c r="AF27" s="627"/>
      <c r="AG27" s="627"/>
      <c r="AH27" s="627"/>
      <c r="AI27" s="627"/>
      <c r="AJ27" s="627"/>
      <c r="AK27" s="627"/>
      <c r="AL27" s="628" t="s">
        <v>236</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644022</v>
      </c>
      <c r="BH27" s="624"/>
      <c r="BI27" s="624"/>
      <c r="BJ27" s="624"/>
      <c r="BK27" s="624"/>
      <c r="BL27" s="624"/>
      <c r="BM27" s="624"/>
      <c r="BN27" s="625"/>
      <c r="BO27" s="626">
        <v>100</v>
      </c>
      <c r="BP27" s="626"/>
      <c r="BQ27" s="626"/>
      <c r="BR27" s="626"/>
      <c r="BS27" s="627" t="s">
        <v>267</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783921</v>
      </c>
      <c r="CS27" s="654"/>
      <c r="CT27" s="654"/>
      <c r="CU27" s="654"/>
      <c r="CV27" s="654"/>
      <c r="CW27" s="654"/>
      <c r="CX27" s="654"/>
      <c r="CY27" s="655"/>
      <c r="CZ27" s="628">
        <v>10.9</v>
      </c>
      <c r="DA27" s="656"/>
      <c r="DB27" s="656"/>
      <c r="DC27" s="658"/>
      <c r="DD27" s="632">
        <v>192949</v>
      </c>
      <c r="DE27" s="654"/>
      <c r="DF27" s="654"/>
      <c r="DG27" s="654"/>
      <c r="DH27" s="654"/>
      <c r="DI27" s="654"/>
      <c r="DJ27" s="654"/>
      <c r="DK27" s="655"/>
      <c r="DL27" s="632">
        <v>189716</v>
      </c>
      <c r="DM27" s="654"/>
      <c r="DN27" s="654"/>
      <c r="DO27" s="654"/>
      <c r="DP27" s="654"/>
      <c r="DQ27" s="654"/>
      <c r="DR27" s="654"/>
      <c r="DS27" s="654"/>
      <c r="DT27" s="654"/>
      <c r="DU27" s="654"/>
      <c r="DV27" s="655"/>
      <c r="DW27" s="628">
        <v>5</v>
      </c>
      <c r="DX27" s="656"/>
      <c r="DY27" s="656"/>
      <c r="DZ27" s="656"/>
      <c r="EA27" s="656"/>
      <c r="EB27" s="656"/>
      <c r="EC27" s="657"/>
    </row>
    <row r="28" spans="2:133" ht="11.25" customHeight="1" x14ac:dyDescent="0.2">
      <c r="B28" s="620" t="s">
        <v>305</v>
      </c>
      <c r="C28" s="621"/>
      <c r="D28" s="621"/>
      <c r="E28" s="621"/>
      <c r="F28" s="621"/>
      <c r="G28" s="621"/>
      <c r="H28" s="621"/>
      <c r="I28" s="621"/>
      <c r="J28" s="621"/>
      <c r="K28" s="621"/>
      <c r="L28" s="621"/>
      <c r="M28" s="621"/>
      <c r="N28" s="621"/>
      <c r="O28" s="621"/>
      <c r="P28" s="621"/>
      <c r="Q28" s="622"/>
      <c r="R28" s="623">
        <v>6742</v>
      </c>
      <c r="S28" s="624"/>
      <c r="T28" s="624"/>
      <c r="U28" s="624"/>
      <c r="V28" s="624"/>
      <c r="W28" s="624"/>
      <c r="X28" s="624"/>
      <c r="Y28" s="625"/>
      <c r="Z28" s="626">
        <v>0.1</v>
      </c>
      <c r="AA28" s="626"/>
      <c r="AB28" s="626"/>
      <c r="AC28" s="626"/>
      <c r="AD28" s="627">
        <v>2433</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1443673</v>
      </c>
      <c r="CS28" s="624"/>
      <c r="CT28" s="624"/>
      <c r="CU28" s="624"/>
      <c r="CV28" s="624"/>
      <c r="CW28" s="624"/>
      <c r="CX28" s="624"/>
      <c r="CY28" s="625"/>
      <c r="CZ28" s="628">
        <v>20.2</v>
      </c>
      <c r="DA28" s="656"/>
      <c r="DB28" s="656"/>
      <c r="DC28" s="658"/>
      <c r="DD28" s="632">
        <v>1443673</v>
      </c>
      <c r="DE28" s="624"/>
      <c r="DF28" s="624"/>
      <c r="DG28" s="624"/>
      <c r="DH28" s="624"/>
      <c r="DI28" s="624"/>
      <c r="DJ28" s="624"/>
      <c r="DK28" s="625"/>
      <c r="DL28" s="632">
        <v>613673</v>
      </c>
      <c r="DM28" s="624"/>
      <c r="DN28" s="624"/>
      <c r="DO28" s="624"/>
      <c r="DP28" s="624"/>
      <c r="DQ28" s="624"/>
      <c r="DR28" s="624"/>
      <c r="DS28" s="624"/>
      <c r="DT28" s="624"/>
      <c r="DU28" s="624"/>
      <c r="DV28" s="625"/>
      <c r="DW28" s="628">
        <v>16.3</v>
      </c>
      <c r="DX28" s="656"/>
      <c r="DY28" s="656"/>
      <c r="DZ28" s="656"/>
      <c r="EA28" s="656"/>
      <c r="EB28" s="656"/>
      <c r="EC28" s="657"/>
    </row>
    <row r="29" spans="2:133" ht="11.25" customHeight="1" x14ac:dyDescent="0.2">
      <c r="B29" s="620" t="s">
        <v>307</v>
      </c>
      <c r="C29" s="621"/>
      <c r="D29" s="621"/>
      <c r="E29" s="621"/>
      <c r="F29" s="621"/>
      <c r="G29" s="621"/>
      <c r="H29" s="621"/>
      <c r="I29" s="621"/>
      <c r="J29" s="621"/>
      <c r="K29" s="621"/>
      <c r="L29" s="621"/>
      <c r="M29" s="621"/>
      <c r="N29" s="621"/>
      <c r="O29" s="621"/>
      <c r="P29" s="621"/>
      <c r="Q29" s="622"/>
      <c r="R29" s="623">
        <v>17396</v>
      </c>
      <c r="S29" s="624"/>
      <c r="T29" s="624"/>
      <c r="U29" s="624"/>
      <c r="V29" s="624"/>
      <c r="W29" s="624"/>
      <c r="X29" s="624"/>
      <c r="Y29" s="625"/>
      <c r="Z29" s="626">
        <v>0.2</v>
      </c>
      <c r="AA29" s="626"/>
      <c r="AB29" s="626"/>
      <c r="AC29" s="626"/>
      <c r="AD29" s="627" t="s">
        <v>236</v>
      </c>
      <c r="AE29" s="627"/>
      <c r="AF29" s="627"/>
      <c r="AG29" s="627"/>
      <c r="AH29" s="627"/>
      <c r="AI29" s="627"/>
      <c r="AJ29" s="627"/>
      <c r="AK29" s="627"/>
      <c r="AL29" s="628" t="s">
        <v>236</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71</v>
      </c>
      <c r="CG29" s="621"/>
      <c r="CH29" s="621"/>
      <c r="CI29" s="621"/>
      <c r="CJ29" s="621"/>
      <c r="CK29" s="621"/>
      <c r="CL29" s="621"/>
      <c r="CM29" s="621"/>
      <c r="CN29" s="621"/>
      <c r="CO29" s="621"/>
      <c r="CP29" s="621"/>
      <c r="CQ29" s="622"/>
      <c r="CR29" s="623">
        <v>1443665</v>
      </c>
      <c r="CS29" s="654"/>
      <c r="CT29" s="654"/>
      <c r="CU29" s="654"/>
      <c r="CV29" s="654"/>
      <c r="CW29" s="654"/>
      <c r="CX29" s="654"/>
      <c r="CY29" s="655"/>
      <c r="CZ29" s="628">
        <v>20.2</v>
      </c>
      <c r="DA29" s="656"/>
      <c r="DB29" s="656"/>
      <c r="DC29" s="658"/>
      <c r="DD29" s="632">
        <v>1443665</v>
      </c>
      <c r="DE29" s="654"/>
      <c r="DF29" s="654"/>
      <c r="DG29" s="654"/>
      <c r="DH29" s="654"/>
      <c r="DI29" s="654"/>
      <c r="DJ29" s="654"/>
      <c r="DK29" s="655"/>
      <c r="DL29" s="632">
        <v>613665</v>
      </c>
      <c r="DM29" s="654"/>
      <c r="DN29" s="654"/>
      <c r="DO29" s="654"/>
      <c r="DP29" s="654"/>
      <c r="DQ29" s="654"/>
      <c r="DR29" s="654"/>
      <c r="DS29" s="654"/>
      <c r="DT29" s="654"/>
      <c r="DU29" s="654"/>
      <c r="DV29" s="655"/>
      <c r="DW29" s="628">
        <v>16.2</v>
      </c>
      <c r="DX29" s="656"/>
      <c r="DY29" s="656"/>
      <c r="DZ29" s="656"/>
      <c r="EA29" s="656"/>
      <c r="EB29" s="656"/>
      <c r="EC29" s="657"/>
    </row>
    <row r="30" spans="2:133" ht="11.25" customHeight="1" x14ac:dyDescent="0.2">
      <c r="B30" s="620" t="s">
        <v>309</v>
      </c>
      <c r="C30" s="621"/>
      <c r="D30" s="621"/>
      <c r="E30" s="621"/>
      <c r="F30" s="621"/>
      <c r="G30" s="621"/>
      <c r="H30" s="621"/>
      <c r="I30" s="621"/>
      <c r="J30" s="621"/>
      <c r="K30" s="621"/>
      <c r="L30" s="621"/>
      <c r="M30" s="621"/>
      <c r="N30" s="621"/>
      <c r="O30" s="621"/>
      <c r="P30" s="621"/>
      <c r="Q30" s="622"/>
      <c r="R30" s="623">
        <v>923280</v>
      </c>
      <c r="S30" s="624"/>
      <c r="T30" s="624"/>
      <c r="U30" s="624"/>
      <c r="V30" s="624"/>
      <c r="W30" s="624"/>
      <c r="X30" s="624"/>
      <c r="Y30" s="625"/>
      <c r="Z30" s="626">
        <v>12.4</v>
      </c>
      <c r="AA30" s="626"/>
      <c r="AB30" s="626"/>
      <c r="AC30" s="626"/>
      <c r="AD30" s="627" t="s">
        <v>177</v>
      </c>
      <c r="AE30" s="627"/>
      <c r="AF30" s="627"/>
      <c r="AG30" s="627"/>
      <c r="AH30" s="627"/>
      <c r="AI30" s="627"/>
      <c r="AJ30" s="627"/>
      <c r="AK30" s="627"/>
      <c r="AL30" s="628" t="s">
        <v>177</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1403107</v>
      </c>
      <c r="CS30" s="624"/>
      <c r="CT30" s="624"/>
      <c r="CU30" s="624"/>
      <c r="CV30" s="624"/>
      <c r="CW30" s="624"/>
      <c r="CX30" s="624"/>
      <c r="CY30" s="625"/>
      <c r="CZ30" s="628">
        <v>19.600000000000001</v>
      </c>
      <c r="DA30" s="656"/>
      <c r="DB30" s="656"/>
      <c r="DC30" s="658"/>
      <c r="DD30" s="632">
        <v>1403107</v>
      </c>
      <c r="DE30" s="624"/>
      <c r="DF30" s="624"/>
      <c r="DG30" s="624"/>
      <c r="DH30" s="624"/>
      <c r="DI30" s="624"/>
      <c r="DJ30" s="624"/>
      <c r="DK30" s="625"/>
      <c r="DL30" s="632">
        <v>573107</v>
      </c>
      <c r="DM30" s="624"/>
      <c r="DN30" s="624"/>
      <c r="DO30" s="624"/>
      <c r="DP30" s="624"/>
      <c r="DQ30" s="624"/>
      <c r="DR30" s="624"/>
      <c r="DS30" s="624"/>
      <c r="DT30" s="624"/>
      <c r="DU30" s="624"/>
      <c r="DV30" s="625"/>
      <c r="DW30" s="628">
        <v>15.2</v>
      </c>
      <c r="DX30" s="656"/>
      <c r="DY30" s="656"/>
      <c r="DZ30" s="656"/>
      <c r="EA30" s="656"/>
      <c r="EB30" s="656"/>
      <c r="EC30" s="657"/>
    </row>
    <row r="31" spans="2:133" ht="11.25" customHeight="1" x14ac:dyDescent="0.2">
      <c r="B31" s="636" t="s">
        <v>313</v>
      </c>
      <c r="C31" s="637"/>
      <c r="D31" s="637"/>
      <c r="E31" s="637"/>
      <c r="F31" s="637"/>
      <c r="G31" s="637"/>
      <c r="H31" s="637"/>
      <c r="I31" s="637"/>
      <c r="J31" s="637"/>
      <c r="K31" s="637"/>
      <c r="L31" s="637"/>
      <c r="M31" s="637"/>
      <c r="N31" s="637"/>
      <c r="O31" s="637"/>
      <c r="P31" s="637"/>
      <c r="Q31" s="638"/>
      <c r="R31" s="623" t="s">
        <v>236</v>
      </c>
      <c r="S31" s="624"/>
      <c r="T31" s="624"/>
      <c r="U31" s="624"/>
      <c r="V31" s="624"/>
      <c r="W31" s="624"/>
      <c r="X31" s="624"/>
      <c r="Y31" s="625"/>
      <c r="Z31" s="626" t="s">
        <v>236</v>
      </c>
      <c r="AA31" s="626"/>
      <c r="AB31" s="626"/>
      <c r="AC31" s="626"/>
      <c r="AD31" s="627" t="s">
        <v>177</v>
      </c>
      <c r="AE31" s="627"/>
      <c r="AF31" s="627"/>
      <c r="AG31" s="627"/>
      <c r="AH31" s="627"/>
      <c r="AI31" s="627"/>
      <c r="AJ31" s="627"/>
      <c r="AK31" s="627"/>
      <c r="AL31" s="628" t="s">
        <v>236</v>
      </c>
      <c r="AM31" s="629"/>
      <c r="AN31" s="629"/>
      <c r="AO31" s="630"/>
      <c r="AP31" s="667" t="s">
        <v>314</v>
      </c>
      <c r="AQ31" s="668"/>
      <c r="AR31" s="668"/>
      <c r="AS31" s="668"/>
      <c r="AT31" s="673" t="s">
        <v>315</v>
      </c>
      <c r="AU31" s="218"/>
      <c r="AV31" s="218"/>
      <c r="AW31" s="218"/>
      <c r="AX31" s="609" t="s">
        <v>189</v>
      </c>
      <c r="AY31" s="610"/>
      <c r="AZ31" s="610"/>
      <c r="BA31" s="610"/>
      <c r="BB31" s="610"/>
      <c r="BC31" s="610"/>
      <c r="BD31" s="610"/>
      <c r="BE31" s="610"/>
      <c r="BF31" s="611"/>
      <c r="BG31" s="676">
        <v>95.4</v>
      </c>
      <c r="BH31" s="677"/>
      <c r="BI31" s="677"/>
      <c r="BJ31" s="677"/>
      <c r="BK31" s="677"/>
      <c r="BL31" s="677"/>
      <c r="BM31" s="618">
        <v>83.9</v>
      </c>
      <c r="BN31" s="677"/>
      <c r="BO31" s="677"/>
      <c r="BP31" s="677"/>
      <c r="BQ31" s="678"/>
      <c r="BR31" s="676">
        <v>95.3</v>
      </c>
      <c r="BS31" s="677"/>
      <c r="BT31" s="677"/>
      <c r="BU31" s="677"/>
      <c r="BV31" s="677"/>
      <c r="BW31" s="677"/>
      <c r="BX31" s="618">
        <v>83.5</v>
      </c>
      <c r="BY31" s="677"/>
      <c r="BZ31" s="677"/>
      <c r="CA31" s="677"/>
      <c r="CB31" s="678"/>
      <c r="CD31" s="663"/>
      <c r="CE31" s="664"/>
      <c r="CF31" s="620" t="s">
        <v>316</v>
      </c>
      <c r="CG31" s="621"/>
      <c r="CH31" s="621"/>
      <c r="CI31" s="621"/>
      <c r="CJ31" s="621"/>
      <c r="CK31" s="621"/>
      <c r="CL31" s="621"/>
      <c r="CM31" s="621"/>
      <c r="CN31" s="621"/>
      <c r="CO31" s="621"/>
      <c r="CP31" s="621"/>
      <c r="CQ31" s="622"/>
      <c r="CR31" s="623">
        <v>40558</v>
      </c>
      <c r="CS31" s="654"/>
      <c r="CT31" s="654"/>
      <c r="CU31" s="654"/>
      <c r="CV31" s="654"/>
      <c r="CW31" s="654"/>
      <c r="CX31" s="654"/>
      <c r="CY31" s="655"/>
      <c r="CZ31" s="628">
        <v>0.6</v>
      </c>
      <c r="DA31" s="656"/>
      <c r="DB31" s="656"/>
      <c r="DC31" s="658"/>
      <c r="DD31" s="632">
        <v>40558</v>
      </c>
      <c r="DE31" s="654"/>
      <c r="DF31" s="654"/>
      <c r="DG31" s="654"/>
      <c r="DH31" s="654"/>
      <c r="DI31" s="654"/>
      <c r="DJ31" s="654"/>
      <c r="DK31" s="655"/>
      <c r="DL31" s="632">
        <v>40558</v>
      </c>
      <c r="DM31" s="654"/>
      <c r="DN31" s="654"/>
      <c r="DO31" s="654"/>
      <c r="DP31" s="654"/>
      <c r="DQ31" s="654"/>
      <c r="DR31" s="654"/>
      <c r="DS31" s="654"/>
      <c r="DT31" s="654"/>
      <c r="DU31" s="654"/>
      <c r="DV31" s="655"/>
      <c r="DW31" s="628">
        <v>1.1000000000000001</v>
      </c>
      <c r="DX31" s="656"/>
      <c r="DY31" s="656"/>
      <c r="DZ31" s="656"/>
      <c r="EA31" s="656"/>
      <c r="EB31" s="656"/>
      <c r="EC31" s="657"/>
    </row>
    <row r="32" spans="2:133" ht="11.25" customHeight="1" x14ac:dyDescent="0.2">
      <c r="B32" s="620" t="s">
        <v>317</v>
      </c>
      <c r="C32" s="621"/>
      <c r="D32" s="621"/>
      <c r="E32" s="621"/>
      <c r="F32" s="621"/>
      <c r="G32" s="621"/>
      <c r="H32" s="621"/>
      <c r="I32" s="621"/>
      <c r="J32" s="621"/>
      <c r="K32" s="621"/>
      <c r="L32" s="621"/>
      <c r="M32" s="621"/>
      <c r="N32" s="621"/>
      <c r="O32" s="621"/>
      <c r="P32" s="621"/>
      <c r="Q32" s="622"/>
      <c r="R32" s="623">
        <v>459495</v>
      </c>
      <c r="S32" s="624"/>
      <c r="T32" s="624"/>
      <c r="U32" s="624"/>
      <c r="V32" s="624"/>
      <c r="W32" s="624"/>
      <c r="X32" s="624"/>
      <c r="Y32" s="625"/>
      <c r="Z32" s="626">
        <v>6.2</v>
      </c>
      <c r="AA32" s="626"/>
      <c r="AB32" s="626"/>
      <c r="AC32" s="626"/>
      <c r="AD32" s="627" t="s">
        <v>177</v>
      </c>
      <c r="AE32" s="627"/>
      <c r="AF32" s="627"/>
      <c r="AG32" s="627"/>
      <c r="AH32" s="627"/>
      <c r="AI32" s="627"/>
      <c r="AJ32" s="627"/>
      <c r="AK32" s="627"/>
      <c r="AL32" s="628" t="s">
        <v>177</v>
      </c>
      <c r="AM32" s="629"/>
      <c r="AN32" s="629"/>
      <c r="AO32" s="630"/>
      <c r="AP32" s="669"/>
      <c r="AQ32" s="670"/>
      <c r="AR32" s="670"/>
      <c r="AS32" s="670"/>
      <c r="AT32" s="674"/>
      <c r="AU32" s="214" t="s">
        <v>318</v>
      </c>
      <c r="AX32" s="620" t="s">
        <v>319</v>
      </c>
      <c r="AY32" s="621"/>
      <c r="AZ32" s="621"/>
      <c r="BA32" s="621"/>
      <c r="BB32" s="621"/>
      <c r="BC32" s="621"/>
      <c r="BD32" s="621"/>
      <c r="BE32" s="621"/>
      <c r="BF32" s="622"/>
      <c r="BG32" s="679">
        <v>98.5</v>
      </c>
      <c r="BH32" s="654"/>
      <c r="BI32" s="654"/>
      <c r="BJ32" s="654"/>
      <c r="BK32" s="654"/>
      <c r="BL32" s="654"/>
      <c r="BM32" s="629">
        <v>95.4</v>
      </c>
      <c r="BN32" s="654"/>
      <c r="BO32" s="654"/>
      <c r="BP32" s="654"/>
      <c r="BQ32" s="680"/>
      <c r="BR32" s="679">
        <v>98.5</v>
      </c>
      <c r="BS32" s="654"/>
      <c r="BT32" s="654"/>
      <c r="BU32" s="654"/>
      <c r="BV32" s="654"/>
      <c r="BW32" s="654"/>
      <c r="BX32" s="629">
        <v>95.4</v>
      </c>
      <c r="BY32" s="654"/>
      <c r="BZ32" s="654"/>
      <c r="CA32" s="654"/>
      <c r="CB32" s="680"/>
      <c r="CD32" s="665"/>
      <c r="CE32" s="666"/>
      <c r="CF32" s="620" t="s">
        <v>320</v>
      </c>
      <c r="CG32" s="621"/>
      <c r="CH32" s="621"/>
      <c r="CI32" s="621"/>
      <c r="CJ32" s="621"/>
      <c r="CK32" s="621"/>
      <c r="CL32" s="621"/>
      <c r="CM32" s="621"/>
      <c r="CN32" s="621"/>
      <c r="CO32" s="621"/>
      <c r="CP32" s="621"/>
      <c r="CQ32" s="622"/>
      <c r="CR32" s="623">
        <v>8</v>
      </c>
      <c r="CS32" s="624"/>
      <c r="CT32" s="624"/>
      <c r="CU32" s="624"/>
      <c r="CV32" s="624"/>
      <c r="CW32" s="624"/>
      <c r="CX32" s="624"/>
      <c r="CY32" s="625"/>
      <c r="CZ32" s="628">
        <v>0</v>
      </c>
      <c r="DA32" s="656"/>
      <c r="DB32" s="656"/>
      <c r="DC32" s="658"/>
      <c r="DD32" s="632">
        <v>8</v>
      </c>
      <c r="DE32" s="624"/>
      <c r="DF32" s="624"/>
      <c r="DG32" s="624"/>
      <c r="DH32" s="624"/>
      <c r="DI32" s="624"/>
      <c r="DJ32" s="624"/>
      <c r="DK32" s="625"/>
      <c r="DL32" s="632">
        <v>8</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2">
      <c r="B33" s="620" t="s">
        <v>321</v>
      </c>
      <c r="C33" s="621"/>
      <c r="D33" s="621"/>
      <c r="E33" s="621"/>
      <c r="F33" s="621"/>
      <c r="G33" s="621"/>
      <c r="H33" s="621"/>
      <c r="I33" s="621"/>
      <c r="J33" s="621"/>
      <c r="K33" s="621"/>
      <c r="L33" s="621"/>
      <c r="M33" s="621"/>
      <c r="N33" s="621"/>
      <c r="O33" s="621"/>
      <c r="P33" s="621"/>
      <c r="Q33" s="622"/>
      <c r="R33" s="623">
        <v>10734</v>
      </c>
      <c r="S33" s="624"/>
      <c r="T33" s="624"/>
      <c r="U33" s="624"/>
      <c r="V33" s="624"/>
      <c r="W33" s="624"/>
      <c r="X33" s="624"/>
      <c r="Y33" s="625"/>
      <c r="Z33" s="626">
        <v>0.1</v>
      </c>
      <c r="AA33" s="626"/>
      <c r="AB33" s="626"/>
      <c r="AC33" s="626"/>
      <c r="AD33" s="627" t="s">
        <v>177</v>
      </c>
      <c r="AE33" s="627"/>
      <c r="AF33" s="627"/>
      <c r="AG33" s="627"/>
      <c r="AH33" s="627"/>
      <c r="AI33" s="627"/>
      <c r="AJ33" s="627"/>
      <c r="AK33" s="627"/>
      <c r="AL33" s="628" t="s">
        <v>177</v>
      </c>
      <c r="AM33" s="629"/>
      <c r="AN33" s="629"/>
      <c r="AO33" s="630"/>
      <c r="AP33" s="671"/>
      <c r="AQ33" s="672"/>
      <c r="AR33" s="672"/>
      <c r="AS33" s="672"/>
      <c r="AT33" s="675"/>
      <c r="AU33" s="219"/>
      <c r="AV33" s="219"/>
      <c r="AW33" s="219"/>
      <c r="AX33" s="644" t="s">
        <v>322</v>
      </c>
      <c r="AY33" s="645"/>
      <c r="AZ33" s="645"/>
      <c r="BA33" s="645"/>
      <c r="BB33" s="645"/>
      <c r="BC33" s="645"/>
      <c r="BD33" s="645"/>
      <c r="BE33" s="645"/>
      <c r="BF33" s="646"/>
      <c r="BG33" s="681">
        <v>91.9</v>
      </c>
      <c r="BH33" s="682"/>
      <c r="BI33" s="682"/>
      <c r="BJ33" s="682"/>
      <c r="BK33" s="682"/>
      <c r="BL33" s="682"/>
      <c r="BM33" s="683">
        <v>73.2</v>
      </c>
      <c r="BN33" s="682"/>
      <c r="BO33" s="682"/>
      <c r="BP33" s="682"/>
      <c r="BQ33" s="684"/>
      <c r="BR33" s="681">
        <v>91.3</v>
      </c>
      <c r="BS33" s="682"/>
      <c r="BT33" s="682"/>
      <c r="BU33" s="682"/>
      <c r="BV33" s="682"/>
      <c r="BW33" s="682"/>
      <c r="BX33" s="683">
        <v>72.400000000000006</v>
      </c>
      <c r="BY33" s="682"/>
      <c r="BZ33" s="682"/>
      <c r="CA33" s="682"/>
      <c r="CB33" s="684"/>
      <c r="CD33" s="620" t="s">
        <v>323</v>
      </c>
      <c r="CE33" s="621"/>
      <c r="CF33" s="621"/>
      <c r="CG33" s="621"/>
      <c r="CH33" s="621"/>
      <c r="CI33" s="621"/>
      <c r="CJ33" s="621"/>
      <c r="CK33" s="621"/>
      <c r="CL33" s="621"/>
      <c r="CM33" s="621"/>
      <c r="CN33" s="621"/>
      <c r="CO33" s="621"/>
      <c r="CP33" s="621"/>
      <c r="CQ33" s="622"/>
      <c r="CR33" s="623">
        <v>3088860</v>
      </c>
      <c r="CS33" s="654"/>
      <c r="CT33" s="654"/>
      <c r="CU33" s="654"/>
      <c r="CV33" s="654"/>
      <c r="CW33" s="654"/>
      <c r="CX33" s="654"/>
      <c r="CY33" s="655"/>
      <c r="CZ33" s="628">
        <v>43.1</v>
      </c>
      <c r="DA33" s="656"/>
      <c r="DB33" s="656"/>
      <c r="DC33" s="658"/>
      <c r="DD33" s="632">
        <v>2614164</v>
      </c>
      <c r="DE33" s="654"/>
      <c r="DF33" s="654"/>
      <c r="DG33" s="654"/>
      <c r="DH33" s="654"/>
      <c r="DI33" s="654"/>
      <c r="DJ33" s="654"/>
      <c r="DK33" s="655"/>
      <c r="DL33" s="632">
        <v>2009204</v>
      </c>
      <c r="DM33" s="654"/>
      <c r="DN33" s="654"/>
      <c r="DO33" s="654"/>
      <c r="DP33" s="654"/>
      <c r="DQ33" s="654"/>
      <c r="DR33" s="654"/>
      <c r="DS33" s="654"/>
      <c r="DT33" s="654"/>
      <c r="DU33" s="654"/>
      <c r="DV33" s="655"/>
      <c r="DW33" s="628">
        <v>53.2</v>
      </c>
      <c r="DX33" s="656"/>
      <c r="DY33" s="656"/>
      <c r="DZ33" s="656"/>
      <c r="EA33" s="656"/>
      <c r="EB33" s="656"/>
      <c r="EC33" s="657"/>
    </row>
    <row r="34" spans="2:133" ht="11.25" customHeight="1" x14ac:dyDescent="0.2">
      <c r="B34" s="620" t="s">
        <v>324</v>
      </c>
      <c r="C34" s="621"/>
      <c r="D34" s="621"/>
      <c r="E34" s="621"/>
      <c r="F34" s="621"/>
      <c r="G34" s="621"/>
      <c r="H34" s="621"/>
      <c r="I34" s="621"/>
      <c r="J34" s="621"/>
      <c r="K34" s="621"/>
      <c r="L34" s="621"/>
      <c r="M34" s="621"/>
      <c r="N34" s="621"/>
      <c r="O34" s="621"/>
      <c r="P34" s="621"/>
      <c r="Q34" s="622"/>
      <c r="R34" s="623">
        <v>18243</v>
      </c>
      <c r="S34" s="624"/>
      <c r="T34" s="624"/>
      <c r="U34" s="624"/>
      <c r="V34" s="624"/>
      <c r="W34" s="624"/>
      <c r="X34" s="624"/>
      <c r="Y34" s="625"/>
      <c r="Z34" s="626">
        <v>0.2</v>
      </c>
      <c r="AA34" s="626"/>
      <c r="AB34" s="626"/>
      <c r="AC34" s="626"/>
      <c r="AD34" s="627" t="s">
        <v>177</v>
      </c>
      <c r="AE34" s="627"/>
      <c r="AF34" s="627"/>
      <c r="AG34" s="627"/>
      <c r="AH34" s="627"/>
      <c r="AI34" s="627"/>
      <c r="AJ34" s="627"/>
      <c r="AK34" s="627"/>
      <c r="AL34" s="628" t="s">
        <v>236</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818921</v>
      </c>
      <c r="CS34" s="624"/>
      <c r="CT34" s="624"/>
      <c r="CU34" s="624"/>
      <c r="CV34" s="624"/>
      <c r="CW34" s="624"/>
      <c r="CX34" s="624"/>
      <c r="CY34" s="625"/>
      <c r="CZ34" s="628">
        <v>11.4</v>
      </c>
      <c r="DA34" s="656"/>
      <c r="DB34" s="656"/>
      <c r="DC34" s="658"/>
      <c r="DD34" s="632">
        <v>702608</v>
      </c>
      <c r="DE34" s="624"/>
      <c r="DF34" s="624"/>
      <c r="DG34" s="624"/>
      <c r="DH34" s="624"/>
      <c r="DI34" s="624"/>
      <c r="DJ34" s="624"/>
      <c r="DK34" s="625"/>
      <c r="DL34" s="632">
        <v>479641</v>
      </c>
      <c r="DM34" s="624"/>
      <c r="DN34" s="624"/>
      <c r="DO34" s="624"/>
      <c r="DP34" s="624"/>
      <c r="DQ34" s="624"/>
      <c r="DR34" s="624"/>
      <c r="DS34" s="624"/>
      <c r="DT34" s="624"/>
      <c r="DU34" s="624"/>
      <c r="DV34" s="625"/>
      <c r="DW34" s="628">
        <v>12.7</v>
      </c>
      <c r="DX34" s="656"/>
      <c r="DY34" s="656"/>
      <c r="DZ34" s="656"/>
      <c r="EA34" s="656"/>
      <c r="EB34" s="656"/>
      <c r="EC34" s="657"/>
    </row>
    <row r="35" spans="2:133" ht="11.25" customHeight="1" x14ac:dyDescent="0.2">
      <c r="B35" s="620" t="s">
        <v>326</v>
      </c>
      <c r="C35" s="621"/>
      <c r="D35" s="621"/>
      <c r="E35" s="621"/>
      <c r="F35" s="621"/>
      <c r="G35" s="621"/>
      <c r="H35" s="621"/>
      <c r="I35" s="621"/>
      <c r="J35" s="621"/>
      <c r="K35" s="621"/>
      <c r="L35" s="621"/>
      <c r="M35" s="621"/>
      <c r="N35" s="621"/>
      <c r="O35" s="621"/>
      <c r="P35" s="621"/>
      <c r="Q35" s="622"/>
      <c r="R35" s="623">
        <v>897442</v>
      </c>
      <c r="S35" s="624"/>
      <c r="T35" s="624"/>
      <c r="U35" s="624"/>
      <c r="V35" s="624"/>
      <c r="W35" s="624"/>
      <c r="X35" s="624"/>
      <c r="Y35" s="625"/>
      <c r="Z35" s="626">
        <v>12</v>
      </c>
      <c r="AA35" s="626"/>
      <c r="AB35" s="626"/>
      <c r="AC35" s="626"/>
      <c r="AD35" s="627" t="s">
        <v>177</v>
      </c>
      <c r="AE35" s="627"/>
      <c r="AF35" s="627"/>
      <c r="AG35" s="627"/>
      <c r="AH35" s="627"/>
      <c r="AI35" s="627"/>
      <c r="AJ35" s="627"/>
      <c r="AK35" s="627"/>
      <c r="AL35" s="628" t="s">
        <v>236</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237387</v>
      </c>
      <c r="CS35" s="654"/>
      <c r="CT35" s="654"/>
      <c r="CU35" s="654"/>
      <c r="CV35" s="654"/>
      <c r="CW35" s="654"/>
      <c r="CX35" s="654"/>
      <c r="CY35" s="655"/>
      <c r="CZ35" s="628">
        <v>3.3</v>
      </c>
      <c r="DA35" s="656"/>
      <c r="DB35" s="656"/>
      <c r="DC35" s="658"/>
      <c r="DD35" s="632">
        <v>199441</v>
      </c>
      <c r="DE35" s="654"/>
      <c r="DF35" s="654"/>
      <c r="DG35" s="654"/>
      <c r="DH35" s="654"/>
      <c r="DI35" s="654"/>
      <c r="DJ35" s="654"/>
      <c r="DK35" s="655"/>
      <c r="DL35" s="632">
        <v>144716</v>
      </c>
      <c r="DM35" s="654"/>
      <c r="DN35" s="654"/>
      <c r="DO35" s="654"/>
      <c r="DP35" s="654"/>
      <c r="DQ35" s="654"/>
      <c r="DR35" s="654"/>
      <c r="DS35" s="654"/>
      <c r="DT35" s="654"/>
      <c r="DU35" s="654"/>
      <c r="DV35" s="655"/>
      <c r="DW35" s="628">
        <v>3.8</v>
      </c>
      <c r="DX35" s="656"/>
      <c r="DY35" s="656"/>
      <c r="DZ35" s="656"/>
      <c r="EA35" s="656"/>
      <c r="EB35" s="656"/>
      <c r="EC35" s="657"/>
    </row>
    <row r="36" spans="2:133" ht="11.25" customHeight="1" x14ac:dyDescent="0.2">
      <c r="B36" s="620" t="s">
        <v>330</v>
      </c>
      <c r="C36" s="621"/>
      <c r="D36" s="621"/>
      <c r="E36" s="621"/>
      <c r="F36" s="621"/>
      <c r="G36" s="621"/>
      <c r="H36" s="621"/>
      <c r="I36" s="621"/>
      <c r="J36" s="621"/>
      <c r="K36" s="621"/>
      <c r="L36" s="621"/>
      <c r="M36" s="621"/>
      <c r="N36" s="621"/>
      <c r="O36" s="621"/>
      <c r="P36" s="621"/>
      <c r="Q36" s="622"/>
      <c r="R36" s="623">
        <v>15630</v>
      </c>
      <c r="S36" s="624"/>
      <c r="T36" s="624"/>
      <c r="U36" s="624"/>
      <c r="V36" s="624"/>
      <c r="W36" s="624"/>
      <c r="X36" s="624"/>
      <c r="Y36" s="625"/>
      <c r="Z36" s="626">
        <v>0.2</v>
      </c>
      <c r="AA36" s="626"/>
      <c r="AB36" s="626"/>
      <c r="AC36" s="626"/>
      <c r="AD36" s="627" t="s">
        <v>236</v>
      </c>
      <c r="AE36" s="627"/>
      <c r="AF36" s="627"/>
      <c r="AG36" s="627"/>
      <c r="AH36" s="627"/>
      <c r="AI36" s="627"/>
      <c r="AJ36" s="627"/>
      <c r="AK36" s="627"/>
      <c r="AL36" s="628" t="s">
        <v>177</v>
      </c>
      <c r="AM36" s="629"/>
      <c r="AN36" s="629"/>
      <c r="AO36" s="630"/>
      <c r="AP36" s="222"/>
      <c r="AQ36" s="685" t="s">
        <v>331</v>
      </c>
      <c r="AR36" s="686"/>
      <c r="AS36" s="686"/>
      <c r="AT36" s="686"/>
      <c r="AU36" s="686"/>
      <c r="AV36" s="686"/>
      <c r="AW36" s="686"/>
      <c r="AX36" s="686"/>
      <c r="AY36" s="687"/>
      <c r="AZ36" s="612">
        <v>1202130</v>
      </c>
      <c r="BA36" s="613"/>
      <c r="BB36" s="613"/>
      <c r="BC36" s="613"/>
      <c r="BD36" s="613"/>
      <c r="BE36" s="613"/>
      <c r="BF36" s="688"/>
      <c r="BG36" s="609" t="s">
        <v>332</v>
      </c>
      <c r="BH36" s="610"/>
      <c r="BI36" s="610"/>
      <c r="BJ36" s="610"/>
      <c r="BK36" s="610"/>
      <c r="BL36" s="610"/>
      <c r="BM36" s="610"/>
      <c r="BN36" s="610"/>
      <c r="BO36" s="610"/>
      <c r="BP36" s="610"/>
      <c r="BQ36" s="610"/>
      <c r="BR36" s="610"/>
      <c r="BS36" s="610"/>
      <c r="BT36" s="610"/>
      <c r="BU36" s="611"/>
      <c r="BV36" s="612">
        <v>39544</v>
      </c>
      <c r="BW36" s="613"/>
      <c r="BX36" s="613"/>
      <c r="BY36" s="613"/>
      <c r="BZ36" s="613"/>
      <c r="CA36" s="613"/>
      <c r="CB36" s="688"/>
      <c r="CD36" s="620" t="s">
        <v>333</v>
      </c>
      <c r="CE36" s="621"/>
      <c r="CF36" s="621"/>
      <c r="CG36" s="621"/>
      <c r="CH36" s="621"/>
      <c r="CI36" s="621"/>
      <c r="CJ36" s="621"/>
      <c r="CK36" s="621"/>
      <c r="CL36" s="621"/>
      <c r="CM36" s="621"/>
      <c r="CN36" s="621"/>
      <c r="CO36" s="621"/>
      <c r="CP36" s="621"/>
      <c r="CQ36" s="622"/>
      <c r="CR36" s="623">
        <v>1070760</v>
      </c>
      <c r="CS36" s="624"/>
      <c r="CT36" s="624"/>
      <c r="CU36" s="624"/>
      <c r="CV36" s="624"/>
      <c r="CW36" s="624"/>
      <c r="CX36" s="624"/>
      <c r="CY36" s="625"/>
      <c r="CZ36" s="628">
        <v>14.9</v>
      </c>
      <c r="DA36" s="656"/>
      <c r="DB36" s="656"/>
      <c r="DC36" s="658"/>
      <c r="DD36" s="632">
        <v>955528</v>
      </c>
      <c r="DE36" s="624"/>
      <c r="DF36" s="624"/>
      <c r="DG36" s="624"/>
      <c r="DH36" s="624"/>
      <c r="DI36" s="624"/>
      <c r="DJ36" s="624"/>
      <c r="DK36" s="625"/>
      <c r="DL36" s="632">
        <v>776847</v>
      </c>
      <c r="DM36" s="624"/>
      <c r="DN36" s="624"/>
      <c r="DO36" s="624"/>
      <c r="DP36" s="624"/>
      <c r="DQ36" s="624"/>
      <c r="DR36" s="624"/>
      <c r="DS36" s="624"/>
      <c r="DT36" s="624"/>
      <c r="DU36" s="624"/>
      <c r="DV36" s="625"/>
      <c r="DW36" s="628">
        <v>20.6</v>
      </c>
      <c r="DX36" s="656"/>
      <c r="DY36" s="656"/>
      <c r="DZ36" s="656"/>
      <c r="EA36" s="656"/>
      <c r="EB36" s="656"/>
      <c r="EC36" s="657"/>
    </row>
    <row r="37" spans="2:133" ht="11.25" customHeight="1" x14ac:dyDescent="0.2">
      <c r="B37" s="620" t="s">
        <v>334</v>
      </c>
      <c r="C37" s="621"/>
      <c r="D37" s="621"/>
      <c r="E37" s="621"/>
      <c r="F37" s="621"/>
      <c r="G37" s="621"/>
      <c r="H37" s="621"/>
      <c r="I37" s="621"/>
      <c r="J37" s="621"/>
      <c r="K37" s="621"/>
      <c r="L37" s="621"/>
      <c r="M37" s="621"/>
      <c r="N37" s="621"/>
      <c r="O37" s="621"/>
      <c r="P37" s="621"/>
      <c r="Q37" s="622"/>
      <c r="R37" s="623">
        <v>46755</v>
      </c>
      <c r="S37" s="624"/>
      <c r="T37" s="624"/>
      <c r="U37" s="624"/>
      <c r="V37" s="624"/>
      <c r="W37" s="624"/>
      <c r="X37" s="624"/>
      <c r="Y37" s="625"/>
      <c r="Z37" s="626">
        <v>0.6</v>
      </c>
      <c r="AA37" s="626"/>
      <c r="AB37" s="626"/>
      <c r="AC37" s="626"/>
      <c r="AD37" s="627">
        <v>325</v>
      </c>
      <c r="AE37" s="627"/>
      <c r="AF37" s="627"/>
      <c r="AG37" s="627"/>
      <c r="AH37" s="627"/>
      <c r="AI37" s="627"/>
      <c r="AJ37" s="627"/>
      <c r="AK37" s="627"/>
      <c r="AL37" s="628">
        <v>0</v>
      </c>
      <c r="AM37" s="629"/>
      <c r="AN37" s="629"/>
      <c r="AO37" s="630"/>
      <c r="AQ37" s="689" t="s">
        <v>335</v>
      </c>
      <c r="AR37" s="690"/>
      <c r="AS37" s="690"/>
      <c r="AT37" s="690"/>
      <c r="AU37" s="690"/>
      <c r="AV37" s="690"/>
      <c r="AW37" s="690"/>
      <c r="AX37" s="690"/>
      <c r="AY37" s="691"/>
      <c r="AZ37" s="623">
        <v>323619</v>
      </c>
      <c r="BA37" s="624"/>
      <c r="BB37" s="624"/>
      <c r="BC37" s="624"/>
      <c r="BD37" s="654"/>
      <c r="BE37" s="654"/>
      <c r="BF37" s="680"/>
      <c r="BG37" s="620" t="s">
        <v>336</v>
      </c>
      <c r="BH37" s="621"/>
      <c r="BI37" s="621"/>
      <c r="BJ37" s="621"/>
      <c r="BK37" s="621"/>
      <c r="BL37" s="621"/>
      <c r="BM37" s="621"/>
      <c r="BN37" s="621"/>
      <c r="BO37" s="621"/>
      <c r="BP37" s="621"/>
      <c r="BQ37" s="621"/>
      <c r="BR37" s="621"/>
      <c r="BS37" s="621"/>
      <c r="BT37" s="621"/>
      <c r="BU37" s="622"/>
      <c r="BV37" s="623">
        <v>23452</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254711</v>
      </c>
      <c r="CS37" s="654"/>
      <c r="CT37" s="654"/>
      <c r="CU37" s="654"/>
      <c r="CV37" s="654"/>
      <c r="CW37" s="654"/>
      <c r="CX37" s="654"/>
      <c r="CY37" s="655"/>
      <c r="CZ37" s="628">
        <v>3.6</v>
      </c>
      <c r="DA37" s="656"/>
      <c r="DB37" s="656"/>
      <c r="DC37" s="658"/>
      <c r="DD37" s="632">
        <v>247695</v>
      </c>
      <c r="DE37" s="654"/>
      <c r="DF37" s="654"/>
      <c r="DG37" s="654"/>
      <c r="DH37" s="654"/>
      <c r="DI37" s="654"/>
      <c r="DJ37" s="654"/>
      <c r="DK37" s="655"/>
      <c r="DL37" s="632">
        <v>235296</v>
      </c>
      <c r="DM37" s="654"/>
      <c r="DN37" s="654"/>
      <c r="DO37" s="654"/>
      <c r="DP37" s="654"/>
      <c r="DQ37" s="654"/>
      <c r="DR37" s="654"/>
      <c r="DS37" s="654"/>
      <c r="DT37" s="654"/>
      <c r="DU37" s="654"/>
      <c r="DV37" s="655"/>
      <c r="DW37" s="628">
        <v>6.2</v>
      </c>
      <c r="DX37" s="656"/>
      <c r="DY37" s="656"/>
      <c r="DZ37" s="656"/>
      <c r="EA37" s="656"/>
      <c r="EB37" s="656"/>
      <c r="EC37" s="657"/>
    </row>
    <row r="38" spans="2:133" ht="11.25" customHeight="1" x14ac:dyDescent="0.2">
      <c r="B38" s="620" t="s">
        <v>338</v>
      </c>
      <c r="C38" s="621"/>
      <c r="D38" s="621"/>
      <c r="E38" s="621"/>
      <c r="F38" s="621"/>
      <c r="G38" s="621"/>
      <c r="H38" s="621"/>
      <c r="I38" s="621"/>
      <c r="J38" s="621"/>
      <c r="K38" s="621"/>
      <c r="L38" s="621"/>
      <c r="M38" s="621"/>
      <c r="N38" s="621"/>
      <c r="O38" s="621"/>
      <c r="P38" s="621"/>
      <c r="Q38" s="622"/>
      <c r="R38" s="623">
        <v>858833</v>
      </c>
      <c r="S38" s="624"/>
      <c r="T38" s="624"/>
      <c r="U38" s="624"/>
      <c r="V38" s="624"/>
      <c r="W38" s="624"/>
      <c r="X38" s="624"/>
      <c r="Y38" s="625"/>
      <c r="Z38" s="626">
        <v>11.5</v>
      </c>
      <c r="AA38" s="626"/>
      <c r="AB38" s="626"/>
      <c r="AC38" s="626"/>
      <c r="AD38" s="627" t="s">
        <v>236</v>
      </c>
      <c r="AE38" s="627"/>
      <c r="AF38" s="627"/>
      <c r="AG38" s="627"/>
      <c r="AH38" s="627"/>
      <c r="AI38" s="627"/>
      <c r="AJ38" s="627"/>
      <c r="AK38" s="627"/>
      <c r="AL38" s="628" t="s">
        <v>236</v>
      </c>
      <c r="AM38" s="629"/>
      <c r="AN38" s="629"/>
      <c r="AO38" s="630"/>
      <c r="AQ38" s="689" t="s">
        <v>339</v>
      </c>
      <c r="AR38" s="690"/>
      <c r="AS38" s="690"/>
      <c r="AT38" s="690"/>
      <c r="AU38" s="690"/>
      <c r="AV38" s="690"/>
      <c r="AW38" s="690"/>
      <c r="AX38" s="690"/>
      <c r="AY38" s="691"/>
      <c r="AZ38" s="623">
        <v>219000</v>
      </c>
      <c r="BA38" s="624"/>
      <c r="BB38" s="624"/>
      <c r="BC38" s="624"/>
      <c r="BD38" s="654"/>
      <c r="BE38" s="654"/>
      <c r="BF38" s="680"/>
      <c r="BG38" s="620" t="s">
        <v>340</v>
      </c>
      <c r="BH38" s="621"/>
      <c r="BI38" s="621"/>
      <c r="BJ38" s="621"/>
      <c r="BK38" s="621"/>
      <c r="BL38" s="621"/>
      <c r="BM38" s="621"/>
      <c r="BN38" s="621"/>
      <c r="BO38" s="621"/>
      <c r="BP38" s="621"/>
      <c r="BQ38" s="621"/>
      <c r="BR38" s="621"/>
      <c r="BS38" s="621"/>
      <c r="BT38" s="621"/>
      <c r="BU38" s="622"/>
      <c r="BV38" s="623">
        <v>1502</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808218</v>
      </c>
      <c r="CS38" s="624"/>
      <c r="CT38" s="624"/>
      <c r="CU38" s="624"/>
      <c r="CV38" s="624"/>
      <c r="CW38" s="624"/>
      <c r="CX38" s="624"/>
      <c r="CY38" s="625"/>
      <c r="CZ38" s="628">
        <v>11.3</v>
      </c>
      <c r="DA38" s="656"/>
      <c r="DB38" s="656"/>
      <c r="DC38" s="658"/>
      <c r="DD38" s="632">
        <v>695646</v>
      </c>
      <c r="DE38" s="624"/>
      <c r="DF38" s="624"/>
      <c r="DG38" s="624"/>
      <c r="DH38" s="624"/>
      <c r="DI38" s="624"/>
      <c r="DJ38" s="624"/>
      <c r="DK38" s="625"/>
      <c r="DL38" s="632">
        <v>605450</v>
      </c>
      <c r="DM38" s="624"/>
      <c r="DN38" s="624"/>
      <c r="DO38" s="624"/>
      <c r="DP38" s="624"/>
      <c r="DQ38" s="624"/>
      <c r="DR38" s="624"/>
      <c r="DS38" s="624"/>
      <c r="DT38" s="624"/>
      <c r="DU38" s="624"/>
      <c r="DV38" s="625"/>
      <c r="DW38" s="628">
        <v>16</v>
      </c>
      <c r="DX38" s="656"/>
      <c r="DY38" s="656"/>
      <c r="DZ38" s="656"/>
      <c r="EA38" s="656"/>
      <c r="EB38" s="656"/>
      <c r="EC38" s="657"/>
    </row>
    <row r="39" spans="2:133" ht="11.25" customHeight="1" x14ac:dyDescent="0.2">
      <c r="B39" s="620" t="s">
        <v>342</v>
      </c>
      <c r="C39" s="621"/>
      <c r="D39" s="621"/>
      <c r="E39" s="621"/>
      <c r="F39" s="621"/>
      <c r="G39" s="621"/>
      <c r="H39" s="621"/>
      <c r="I39" s="621"/>
      <c r="J39" s="621"/>
      <c r="K39" s="621"/>
      <c r="L39" s="621"/>
      <c r="M39" s="621"/>
      <c r="N39" s="621"/>
      <c r="O39" s="621"/>
      <c r="P39" s="621"/>
      <c r="Q39" s="622"/>
      <c r="R39" s="623" t="s">
        <v>177</v>
      </c>
      <c r="S39" s="624"/>
      <c r="T39" s="624"/>
      <c r="U39" s="624"/>
      <c r="V39" s="624"/>
      <c r="W39" s="624"/>
      <c r="X39" s="624"/>
      <c r="Y39" s="625"/>
      <c r="Z39" s="626" t="s">
        <v>177</v>
      </c>
      <c r="AA39" s="626"/>
      <c r="AB39" s="626"/>
      <c r="AC39" s="626"/>
      <c r="AD39" s="627" t="s">
        <v>236</v>
      </c>
      <c r="AE39" s="627"/>
      <c r="AF39" s="627"/>
      <c r="AG39" s="627"/>
      <c r="AH39" s="627"/>
      <c r="AI39" s="627"/>
      <c r="AJ39" s="627"/>
      <c r="AK39" s="627"/>
      <c r="AL39" s="628" t="s">
        <v>177</v>
      </c>
      <c r="AM39" s="629"/>
      <c r="AN39" s="629"/>
      <c r="AO39" s="630"/>
      <c r="AQ39" s="689" t="s">
        <v>343</v>
      </c>
      <c r="AR39" s="690"/>
      <c r="AS39" s="690"/>
      <c r="AT39" s="690"/>
      <c r="AU39" s="690"/>
      <c r="AV39" s="690"/>
      <c r="AW39" s="690"/>
      <c r="AX39" s="690"/>
      <c r="AY39" s="691"/>
      <c r="AZ39" s="623">
        <v>70293</v>
      </c>
      <c r="BA39" s="624"/>
      <c r="BB39" s="624"/>
      <c r="BC39" s="624"/>
      <c r="BD39" s="654"/>
      <c r="BE39" s="654"/>
      <c r="BF39" s="680"/>
      <c r="BG39" s="620" t="s">
        <v>344</v>
      </c>
      <c r="BH39" s="621"/>
      <c r="BI39" s="621"/>
      <c r="BJ39" s="621"/>
      <c r="BK39" s="621"/>
      <c r="BL39" s="621"/>
      <c r="BM39" s="621"/>
      <c r="BN39" s="621"/>
      <c r="BO39" s="621"/>
      <c r="BP39" s="621"/>
      <c r="BQ39" s="621"/>
      <c r="BR39" s="621"/>
      <c r="BS39" s="621"/>
      <c r="BT39" s="621"/>
      <c r="BU39" s="622"/>
      <c r="BV39" s="623">
        <v>2223</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149124</v>
      </c>
      <c r="CS39" s="654"/>
      <c r="CT39" s="654"/>
      <c r="CU39" s="654"/>
      <c r="CV39" s="654"/>
      <c r="CW39" s="654"/>
      <c r="CX39" s="654"/>
      <c r="CY39" s="655"/>
      <c r="CZ39" s="628">
        <v>2.1</v>
      </c>
      <c r="DA39" s="656"/>
      <c r="DB39" s="656"/>
      <c r="DC39" s="658"/>
      <c r="DD39" s="632">
        <v>58391</v>
      </c>
      <c r="DE39" s="654"/>
      <c r="DF39" s="654"/>
      <c r="DG39" s="654"/>
      <c r="DH39" s="654"/>
      <c r="DI39" s="654"/>
      <c r="DJ39" s="654"/>
      <c r="DK39" s="655"/>
      <c r="DL39" s="632" t="s">
        <v>236</v>
      </c>
      <c r="DM39" s="654"/>
      <c r="DN39" s="654"/>
      <c r="DO39" s="654"/>
      <c r="DP39" s="654"/>
      <c r="DQ39" s="654"/>
      <c r="DR39" s="654"/>
      <c r="DS39" s="654"/>
      <c r="DT39" s="654"/>
      <c r="DU39" s="654"/>
      <c r="DV39" s="655"/>
      <c r="DW39" s="628" t="s">
        <v>236</v>
      </c>
      <c r="DX39" s="656"/>
      <c r="DY39" s="656"/>
      <c r="DZ39" s="656"/>
      <c r="EA39" s="656"/>
      <c r="EB39" s="656"/>
      <c r="EC39" s="657"/>
    </row>
    <row r="40" spans="2:133" ht="11.25" customHeight="1" x14ac:dyDescent="0.2">
      <c r="B40" s="620" t="s">
        <v>346</v>
      </c>
      <c r="C40" s="621"/>
      <c r="D40" s="621"/>
      <c r="E40" s="621"/>
      <c r="F40" s="621"/>
      <c r="G40" s="621"/>
      <c r="H40" s="621"/>
      <c r="I40" s="621"/>
      <c r="J40" s="621"/>
      <c r="K40" s="621"/>
      <c r="L40" s="621"/>
      <c r="M40" s="621"/>
      <c r="N40" s="621"/>
      <c r="O40" s="621"/>
      <c r="P40" s="621"/>
      <c r="Q40" s="622"/>
      <c r="R40" s="623">
        <v>33533</v>
      </c>
      <c r="S40" s="624"/>
      <c r="T40" s="624"/>
      <c r="U40" s="624"/>
      <c r="V40" s="624"/>
      <c r="W40" s="624"/>
      <c r="X40" s="624"/>
      <c r="Y40" s="625"/>
      <c r="Z40" s="626">
        <v>0.4</v>
      </c>
      <c r="AA40" s="626"/>
      <c r="AB40" s="626"/>
      <c r="AC40" s="626"/>
      <c r="AD40" s="627" t="s">
        <v>177</v>
      </c>
      <c r="AE40" s="627"/>
      <c r="AF40" s="627"/>
      <c r="AG40" s="627"/>
      <c r="AH40" s="627"/>
      <c r="AI40" s="627"/>
      <c r="AJ40" s="627"/>
      <c r="AK40" s="627"/>
      <c r="AL40" s="628" t="s">
        <v>177</v>
      </c>
      <c r="AM40" s="629"/>
      <c r="AN40" s="629"/>
      <c r="AO40" s="630"/>
      <c r="AQ40" s="689" t="s">
        <v>347</v>
      </c>
      <c r="AR40" s="690"/>
      <c r="AS40" s="690"/>
      <c r="AT40" s="690"/>
      <c r="AU40" s="690"/>
      <c r="AV40" s="690"/>
      <c r="AW40" s="690"/>
      <c r="AX40" s="690"/>
      <c r="AY40" s="691"/>
      <c r="AZ40" s="623">
        <v>13310</v>
      </c>
      <c r="BA40" s="624"/>
      <c r="BB40" s="624"/>
      <c r="BC40" s="624"/>
      <c r="BD40" s="654"/>
      <c r="BE40" s="654"/>
      <c r="BF40" s="680"/>
      <c r="BG40" s="669" t="s">
        <v>348</v>
      </c>
      <c r="BH40" s="670"/>
      <c r="BI40" s="670"/>
      <c r="BJ40" s="670"/>
      <c r="BK40" s="670"/>
      <c r="BL40" s="223"/>
      <c r="BM40" s="621" t="s">
        <v>349</v>
      </c>
      <c r="BN40" s="621"/>
      <c r="BO40" s="621"/>
      <c r="BP40" s="621"/>
      <c r="BQ40" s="621"/>
      <c r="BR40" s="621"/>
      <c r="BS40" s="621"/>
      <c r="BT40" s="621"/>
      <c r="BU40" s="622"/>
      <c r="BV40" s="623">
        <v>92</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4450</v>
      </c>
      <c r="CS40" s="624"/>
      <c r="CT40" s="624"/>
      <c r="CU40" s="624"/>
      <c r="CV40" s="624"/>
      <c r="CW40" s="624"/>
      <c r="CX40" s="624"/>
      <c r="CY40" s="625"/>
      <c r="CZ40" s="628">
        <v>0.1</v>
      </c>
      <c r="DA40" s="656"/>
      <c r="DB40" s="656"/>
      <c r="DC40" s="658"/>
      <c r="DD40" s="632">
        <v>2550</v>
      </c>
      <c r="DE40" s="624"/>
      <c r="DF40" s="624"/>
      <c r="DG40" s="624"/>
      <c r="DH40" s="624"/>
      <c r="DI40" s="624"/>
      <c r="DJ40" s="624"/>
      <c r="DK40" s="625"/>
      <c r="DL40" s="632">
        <v>2550</v>
      </c>
      <c r="DM40" s="624"/>
      <c r="DN40" s="624"/>
      <c r="DO40" s="624"/>
      <c r="DP40" s="624"/>
      <c r="DQ40" s="624"/>
      <c r="DR40" s="624"/>
      <c r="DS40" s="624"/>
      <c r="DT40" s="624"/>
      <c r="DU40" s="624"/>
      <c r="DV40" s="625"/>
      <c r="DW40" s="628">
        <v>0.1</v>
      </c>
      <c r="DX40" s="656"/>
      <c r="DY40" s="656"/>
      <c r="DZ40" s="656"/>
      <c r="EA40" s="656"/>
      <c r="EB40" s="656"/>
      <c r="EC40" s="657"/>
    </row>
    <row r="41" spans="2:133" ht="11.25" customHeight="1" x14ac:dyDescent="0.2">
      <c r="B41" s="644" t="s">
        <v>351</v>
      </c>
      <c r="C41" s="645"/>
      <c r="D41" s="645"/>
      <c r="E41" s="645"/>
      <c r="F41" s="645"/>
      <c r="G41" s="645"/>
      <c r="H41" s="645"/>
      <c r="I41" s="645"/>
      <c r="J41" s="645"/>
      <c r="K41" s="645"/>
      <c r="L41" s="645"/>
      <c r="M41" s="645"/>
      <c r="N41" s="645"/>
      <c r="O41" s="645"/>
      <c r="P41" s="645"/>
      <c r="Q41" s="646"/>
      <c r="R41" s="698">
        <v>7468413</v>
      </c>
      <c r="S41" s="699"/>
      <c r="T41" s="699"/>
      <c r="U41" s="699"/>
      <c r="V41" s="699"/>
      <c r="W41" s="699"/>
      <c r="X41" s="699"/>
      <c r="Y41" s="700"/>
      <c r="Z41" s="701">
        <v>100</v>
      </c>
      <c r="AA41" s="701"/>
      <c r="AB41" s="701"/>
      <c r="AC41" s="701"/>
      <c r="AD41" s="702">
        <v>3742897</v>
      </c>
      <c r="AE41" s="702"/>
      <c r="AF41" s="702"/>
      <c r="AG41" s="702"/>
      <c r="AH41" s="702"/>
      <c r="AI41" s="702"/>
      <c r="AJ41" s="702"/>
      <c r="AK41" s="702"/>
      <c r="AL41" s="703">
        <v>100</v>
      </c>
      <c r="AM41" s="683"/>
      <c r="AN41" s="683"/>
      <c r="AO41" s="704"/>
      <c r="AQ41" s="689" t="s">
        <v>352</v>
      </c>
      <c r="AR41" s="690"/>
      <c r="AS41" s="690"/>
      <c r="AT41" s="690"/>
      <c r="AU41" s="690"/>
      <c r="AV41" s="690"/>
      <c r="AW41" s="690"/>
      <c r="AX41" s="690"/>
      <c r="AY41" s="691"/>
      <c r="AZ41" s="623">
        <v>118009</v>
      </c>
      <c r="BA41" s="624"/>
      <c r="BB41" s="624"/>
      <c r="BC41" s="624"/>
      <c r="BD41" s="654"/>
      <c r="BE41" s="654"/>
      <c r="BF41" s="680"/>
      <c r="BG41" s="669"/>
      <c r="BH41" s="670"/>
      <c r="BI41" s="670"/>
      <c r="BJ41" s="670"/>
      <c r="BK41" s="670"/>
      <c r="BL41" s="223"/>
      <c r="BM41" s="621" t="s">
        <v>353</v>
      </c>
      <c r="BN41" s="621"/>
      <c r="BO41" s="621"/>
      <c r="BP41" s="621"/>
      <c r="BQ41" s="621"/>
      <c r="BR41" s="621"/>
      <c r="BS41" s="621"/>
      <c r="BT41" s="621"/>
      <c r="BU41" s="622"/>
      <c r="BV41" s="623" t="s">
        <v>236</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177</v>
      </c>
      <c r="CS41" s="654"/>
      <c r="CT41" s="654"/>
      <c r="CU41" s="654"/>
      <c r="CV41" s="654"/>
      <c r="CW41" s="654"/>
      <c r="CX41" s="654"/>
      <c r="CY41" s="655"/>
      <c r="CZ41" s="628" t="s">
        <v>177</v>
      </c>
      <c r="DA41" s="656"/>
      <c r="DB41" s="656"/>
      <c r="DC41" s="658"/>
      <c r="DD41" s="632" t="s">
        <v>177</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355</v>
      </c>
      <c r="AR42" s="706"/>
      <c r="AS42" s="706"/>
      <c r="AT42" s="706"/>
      <c r="AU42" s="706"/>
      <c r="AV42" s="706"/>
      <c r="AW42" s="706"/>
      <c r="AX42" s="706"/>
      <c r="AY42" s="707"/>
      <c r="AZ42" s="698">
        <v>457899</v>
      </c>
      <c r="BA42" s="699"/>
      <c r="BB42" s="699"/>
      <c r="BC42" s="699"/>
      <c r="BD42" s="682"/>
      <c r="BE42" s="682"/>
      <c r="BF42" s="684"/>
      <c r="BG42" s="671"/>
      <c r="BH42" s="672"/>
      <c r="BI42" s="672"/>
      <c r="BJ42" s="672"/>
      <c r="BK42" s="672"/>
      <c r="BL42" s="224"/>
      <c r="BM42" s="645" t="s">
        <v>356</v>
      </c>
      <c r="BN42" s="645"/>
      <c r="BO42" s="645"/>
      <c r="BP42" s="645"/>
      <c r="BQ42" s="645"/>
      <c r="BR42" s="645"/>
      <c r="BS42" s="645"/>
      <c r="BT42" s="645"/>
      <c r="BU42" s="646"/>
      <c r="BV42" s="698">
        <v>405</v>
      </c>
      <c r="BW42" s="699"/>
      <c r="BX42" s="699"/>
      <c r="BY42" s="699"/>
      <c r="BZ42" s="699"/>
      <c r="CA42" s="699"/>
      <c r="CB42" s="708"/>
      <c r="CD42" s="620" t="s">
        <v>357</v>
      </c>
      <c r="CE42" s="621"/>
      <c r="CF42" s="621"/>
      <c r="CG42" s="621"/>
      <c r="CH42" s="621"/>
      <c r="CI42" s="621"/>
      <c r="CJ42" s="621"/>
      <c r="CK42" s="621"/>
      <c r="CL42" s="621"/>
      <c r="CM42" s="621"/>
      <c r="CN42" s="621"/>
      <c r="CO42" s="621"/>
      <c r="CP42" s="621"/>
      <c r="CQ42" s="622"/>
      <c r="CR42" s="623">
        <v>1102380</v>
      </c>
      <c r="CS42" s="654"/>
      <c r="CT42" s="654"/>
      <c r="CU42" s="654"/>
      <c r="CV42" s="654"/>
      <c r="CW42" s="654"/>
      <c r="CX42" s="654"/>
      <c r="CY42" s="655"/>
      <c r="CZ42" s="628">
        <v>15.4</v>
      </c>
      <c r="DA42" s="656"/>
      <c r="DB42" s="656"/>
      <c r="DC42" s="658"/>
      <c r="DD42" s="632">
        <v>137121</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358</v>
      </c>
      <c r="CD43" s="620" t="s">
        <v>359</v>
      </c>
      <c r="CE43" s="621"/>
      <c r="CF43" s="621"/>
      <c r="CG43" s="621"/>
      <c r="CH43" s="621"/>
      <c r="CI43" s="621"/>
      <c r="CJ43" s="621"/>
      <c r="CK43" s="621"/>
      <c r="CL43" s="621"/>
      <c r="CM43" s="621"/>
      <c r="CN43" s="621"/>
      <c r="CO43" s="621"/>
      <c r="CP43" s="621"/>
      <c r="CQ43" s="622"/>
      <c r="CR43" s="623">
        <v>558</v>
      </c>
      <c r="CS43" s="654"/>
      <c r="CT43" s="654"/>
      <c r="CU43" s="654"/>
      <c r="CV43" s="654"/>
      <c r="CW43" s="654"/>
      <c r="CX43" s="654"/>
      <c r="CY43" s="655"/>
      <c r="CZ43" s="628">
        <v>0</v>
      </c>
      <c r="DA43" s="656"/>
      <c r="DB43" s="656"/>
      <c r="DC43" s="658"/>
      <c r="DD43" s="632">
        <v>558</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361</v>
      </c>
      <c r="CG44" s="621"/>
      <c r="CH44" s="621"/>
      <c r="CI44" s="621"/>
      <c r="CJ44" s="621"/>
      <c r="CK44" s="621"/>
      <c r="CL44" s="621"/>
      <c r="CM44" s="621"/>
      <c r="CN44" s="621"/>
      <c r="CO44" s="621"/>
      <c r="CP44" s="621"/>
      <c r="CQ44" s="622"/>
      <c r="CR44" s="623">
        <v>1047423</v>
      </c>
      <c r="CS44" s="624"/>
      <c r="CT44" s="624"/>
      <c r="CU44" s="624"/>
      <c r="CV44" s="624"/>
      <c r="CW44" s="624"/>
      <c r="CX44" s="624"/>
      <c r="CY44" s="625"/>
      <c r="CZ44" s="628">
        <v>14.6</v>
      </c>
      <c r="DA44" s="629"/>
      <c r="DB44" s="629"/>
      <c r="DC44" s="635"/>
      <c r="DD44" s="632">
        <v>111252</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170165</v>
      </c>
      <c r="CS45" s="654"/>
      <c r="CT45" s="654"/>
      <c r="CU45" s="654"/>
      <c r="CV45" s="654"/>
      <c r="CW45" s="654"/>
      <c r="CX45" s="654"/>
      <c r="CY45" s="655"/>
      <c r="CZ45" s="628">
        <v>2.4</v>
      </c>
      <c r="DA45" s="656"/>
      <c r="DB45" s="656"/>
      <c r="DC45" s="658"/>
      <c r="DD45" s="632">
        <v>1194</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364</v>
      </c>
      <c r="CG46" s="621"/>
      <c r="CH46" s="621"/>
      <c r="CI46" s="621"/>
      <c r="CJ46" s="621"/>
      <c r="CK46" s="621"/>
      <c r="CL46" s="621"/>
      <c r="CM46" s="621"/>
      <c r="CN46" s="621"/>
      <c r="CO46" s="621"/>
      <c r="CP46" s="621"/>
      <c r="CQ46" s="622"/>
      <c r="CR46" s="623">
        <v>861610</v>
      </c>
      <c r="CS46" s="624"/>
      <c r="CT46" s="624"/>
      <c r="CU46" s="624"/>
      <c r="CV46" s="624"/>
      <c r="CW46" s="624"/>
      <c r="CX46" s="624"/>
      <c r="CY46" s="625"/>
      <c r="CZ46" s="628">
        <v>12</v>
      </c>
      <c r="DA46" s="629"/>
      <c r="DB46" s="629"/>
      <c r="DC46" s="635"/>
      <c r="DD46" s="632">
        <v>106010</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365</v>
      </c>
      <c r="CG47" s="621"/>
      <c r="CH47" s="621"/>
      <c r="CI47" s="621"/>
      <c r="CJ47" s="621"/>
      <c r="CK47" s="621"/>
      <c r="CL47" s="621"/>
      <c r="CM47" s="621"/>
      <c r="CN47" s="621"/>
      <c r="CO47" s="621"/>
      <c r="CP47" s="621"/>
      <c r="CQ47" s="622"/>
      <c r="CR47" s="623">
        <v>54957</v>
      </c>
      <c r="CS47" s="654"/>
      <c r="CT47" s="654"/>
      <c r="CU47" s="654"/>
      <c r="CV47" s="654"/>
      <c r="CW47" s="654"/>
      <c r="CX47" s="654"/>
      <c r="CY47" s="655"/>
      <c r="CZ47" s="628">
        <v>0.8</v>
      </c>
      <c r="DA47" s="656"/>
      <c r="DB47" s="656"/>
      <c r="DC47" s="658"/>
      <c r="DD47" s="632">
        <v>25869</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ht="10.8" x14ac:dyDescent="0.2">
      <c r="B48" s="225"/>
      <c r="CD48" s="665"/>
      <c r="CE48" s="666"/>
      <c r="CF48" s="620" t="s">
        <v>366</v>
      </c>
      <c r="CG48" s="621"/>
      <c r="CH48" s="621"/>
      <c r="CI48" s="621"/>
      <c r="CJ48" s="621"/>
      <c r="CK48" s="621"/>
      <c r="CL48" s="621"/>
      <c r="CM48" s="621"/>
      <c r="CN48" s="621"/>
      <c r="CO48" s="621"/>
      <c r="CP48" s="621"/>
      <c r="CQ48" s="622"/>
      <c r="CR48" s="623" t="s">
        <v>236</v>
      </c>
      <c r="CS48" s="624"/>
      <c r="CT48" s="624"/>
      <c r="CU48" s="624"/>
      <c r="CV48" s="624"/>
      <c r="CW48" s="624"/>
      <c r="CX48" s="624"/>
      <c r="CY48" s="625"/>
      <c r="CZ48" s="628" t="s">
        <v>177</v>
      </c>
      <c r="DA48" s="629"/>
      <c r="DB48" s="629"/>
      <c r="DC48" s="635"/>
      <c r="DD48" s="632" t="s">
        <v>236</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367</v>
      </c>
      <c r="CE49" s="645"/>
      <c r="CF49" s="645"/>
      <c r="CG49" s="645"/>
      <c r="CH49" s="645"/>
      <c r="CI49" s="645"/>
      <c r="CJ49" s="645"/>
      <c r="CK49" s="645"/>
      <c r="CL49" s="645"/>
      <c r="CM49" s="645"/>
      <c r="CN49" s="645"/>
      <c r="CO49" s="645"/>
      <c r="CP49" s="645"/>
      <c r="CQ49" s="646"/>
      <c r="CR49" s="698">
        <v>7164382</v>
      </c>
      <c r="CS49" s="682"/>
      <c r="CT49" s="682"/>
      <c r="CU49" s="682"/>
      <c r="CV49" s="682"/>
      <c r="CW49" s="682"/>
      <c r="CX49" s="682"/>
      <c r="CY49" s="711"/>
      <c r="CZ49" s="703">
        <v>100</v>
      </c>
      <c r="DA49" s="712"/>
      <c r="DB49" s="712"/>
      <c r="DC49" s="713"/>
      <c r="DD49" s="714">
        <v>5095825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nz3H/dhqA/1uKVyeJHEDXklV5P5+64NYpFHYGIbDBVGmgKSn+bvWOUyZ1Yk4aGxghgmHYZBWSoKQL5MlfVpXGg==" saltValue="Mj+rivkCRlFrEy/nq/dtRg=="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election activeCell="AP88" sqref="AP88:AT88"/>
    </sheetView>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35" t="s">
        <v>368</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369</v>
      </c>
      <c r="DK2" s="737"/>
      <c r="DL2" s="737"/>
      <c r="DM2" s="737"/>
      <c r="DN2" s="737"/>
      <c r="DO2" s="738"/>
      <c r="DP2" s="228"/>
      <c r="DQ2" s="736" t="s">
        <v>370</v>
      </c>
      <c r="DR2" s="737"/>
      <c r="DS2" s="737"/>
      <c r="DT2" s="737"/>
      <c r="DU2" s="737"/>
      <c r="DV2" s="737"/>
      <c r="DW2" s="737"/>
      <c r="DX2" s="737"/>
      <c r="DY2" s="737"/>
      <c r="DZ2" s="738"/>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39" t="s">
        <v>371</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372</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2">
      <c r="A5" s="729" t="s">
        <v>373</v>
      </c>
      <c r="B5" s="730"/>
      <c r="C5" s="730"/>
      <c r="D5" s="730"/>
      <c r="E5" s="730"/>
      <c r="F5" s="730"/>
      <c r="G5" s="730"/>
      <c r="H5" s="730"/>
      <c r="I5" s="730"/>
      <c r="J5" s="730"/>
      <c r="K5" s="730"/>
      <c r="L5" s="730"/>
      <c r="M5" s="730"/>
      <c r="N5" s="730"/>
      <c r="O5" s="730"/>
      <c r="P5" s="731"/>
      <c r="Q5" s="725" t="s">
        <v>374</v>
      </c>
      <c r="R5" s="721"/>
      <c r="S5" s="721"/>
      <c r="T5" s="721"/>
      <c r="U5" s="722"/>
      <c r="V5" s="725" t="s">
        <v>375</v>
      </c>
      <c r="W5" s="721"/>
      <c r="X5" s="721"/>
      <c r="Y5" s="721"/>
      <c r="Z5" s="722"/>
      <c r="AA5" s="725" t="s">
        <v>376</v>
      </c>
      <c r="AB5" s="721"/>
      <c r="AC5" s="721"/>
      <c r="AD5" s="721"/>
      <c r="AE5" s="721"/>
      <c r="AF5" s="741" t="s">
        <v>377</v>
      </c>
      <c r="AG5" s="721"/>
      <c r="AH5" s="721"/>
      <c r="AI5" s="721"/>
      <c r="AJ5" s="727"/>
      <c r="AK5" s="721" t="s">
        <v>378</v>
      </c>
      <c r="AL5" s="721"/>
      <c r="AM5" s="721"/>
      <c r="AN5" s="721"/>
      <c r="AO5" s="722"/>
      <c r="AP5" s="725" t="s">
        <v>379</v>
      </c>
      <c r="AQ5" s="721"/>
      <c r="AR5" s="721"/>
      <c r="AS5" s="721"/>
      <c r="AT5" s="722"/>
      <c r="AU5" s="725" t="s">
        <v>380</v>
      </c>
      <c r="AV5" s="721"/>
      <c r="AW5" s="721"/>
      <c r="AX5" s="721"/>
      <c r="AY5" s="727"/>
      <c r="AZ5" s="232"/>
      <c r="BA5" s="232"/>
      <c r="BB5" s="232"/>
      <c r="BC5" s="232"/>
      <c r="BD5" s="232"/>
      <c r="BE5" s="233"/>
      <c r="BF5" s="233"/>
      <c r="BG5" s="233"/>
      <c r="BH5" s="233"/>
      <c r="BI5" s="233"/>
      <c r="BJ5" s="233"/>
      <c r="BK5" s="233"/>
      <c r="BL5" s="233"/>
      <c r="BM5" s="233"/>
      <c r="BN5" s="233"/>
      <c r="BO5" s="233"/>
      <c r="BP5" s="233"/>
      <c r="BQ5" s="729" t="s">
        <v>381</v>
      </c>
      <c r="BR5" s="730"/>
      <c r="BS5" s="730"/>
      <c r="BT5" s="730"/>
      <c r="BU5" s="730"/>
      <c r="BV5" s="730"/>
      <c r="BW5" s="730"/>
      <c r="BX5" s="730"/>
      <c r="BY5" s="730"/>
      <c r="BZ5" s="730"/>
      <c r="CA5" s="730"/>
      <c r="CB5" s="730"/>
      <c r="CC5" s="730"/>
      <c r="CD5" s="730"/>
      <c r="CE5" s="730"/>
      <c r="CF5" s="730"/>
      <c r="CG5" s="731"/>
      <c r="CH5" s="725" t="s">
        <v>382</v>
      </c>
      <c r="CI5" s="721"/>
      <c r="CJ5" s="721"/>
      <c r="CK5" s="721"/>
      <c r="CL5" s="722"/>
      <c r="CM5" s="725" t="s">
        <v>383</v>
      </c>
      <c r="CN5" s="721"/>
      <c r="CO5" s="721"/>
      <c r="CP5" s="721"/>
      <c r="CQ5" s="722"/>
      <c r="CR5" s="725" t="s">
        <v>384</v>
      </c>
      <c r="CS5" s="721"/>
      <c r="CT5" s="721"/>
      <c r="CU5" s="721"/>
      <c r="CV5" s="722"/>
      <c r="CW5" s="725" t="s">
        <v>385</v>
      </c>
      <c r="CX5" s="721"/>
      <c r="CY5" s="721"/>
      <c r="CZ5" s="721"/>
      <c r="DA5" s="722"/>
      <c r="DB5" s="725" t="s">
        <v>386</v>
      </c>
      <c r="DC5" s="721"/>
      <c r="DD5" s="721"/>
      <c r="DE5" s="721"/>
      <c r="DF5" s="722"/>
      <c r="DG5" s="774" t="s">
        <v>387</v>
      </c>
      <c r="DH5" s="775"/>
      <c r="DI5" s="775"/>
      <c r="DJ5" s="775"/>
      <c r="DK5" s="776"/>
      <c r="DL5" s="774" t="s">
        <v>388</v>
      </c>
      <c r="DM5" s="775"/>
      <c r="DN5" s="775"/>
      <c r="DO5" s="775"/>
      <c r="DP5" s="776"/>
      <c r="DQ5" s="725" t="s">
        <v>389</v>
      </c>
      <c r="DR5" s="721"/>
      <c r="DS5" s="721"/>
      <c r="DT5" s="721"/>
      <c r="DU5" s="722"/>
      <c r="DV5" s="725" t="s">
        <v>380</v>
      </c>
      <c r="DW5" s="721"/>
      <c r="DX5" s="721"/>
      <c r="DY5" s="721"/>
      <c r="DZ5" s="727"/>
      <c r="EA5" s="234"/>
    </row>
    <row r="6" spans="1:131" s="235" customFormat="1" ht="26.25" customHeight="1" thickBot="1" x14ac:dyDescent="0.25">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2">
      <c r="A7" s="236">
        <v>1</v>
      </c>
      <c r="B7" s="760" t="s">
        <v>390</v>
      </c>
      <c r="C7" s="761"/>
      <c r="D7" s="761"/>
      <c r="E7" s="761"/>
      <c r="F7" s="761"/>
      <c r="G7" s="761"/>
      <c r="H7" s="761"/>
      <c r="I7" s="761"/>
      <c r="J7" s="761"/>
      <c r="K7" s="761"/>
      <c r="L7" s="761"/>
      <c r="M7" s="761"/>
      <c r="N7" s="761"/>
      <c r="O7" s="761"/>
      <c r="P7" s="762"/>
      <c r="Q7" s="763">
        <v>7468</v>
      </c>
      <c r="R7" s="764"/>
      <c r="S7" s="764"/>
      <c r="T7" s="764"/>
      <c r="U7" s="764"/>
      <c r="V7" s="764">
        <v>7164</v>
      </c>
      <c r="W7" s="764"/>
      <c r="X7" s="764"/>
      <c r="Y7" s="764"/>
      <c r="Z7" s="764"/>
      <c r="AA7" s="764">
        <v>304</v>
      </c>
      <c r="AB7" s="764"/>
      <c r="AC7" s="764"/>
      <c r="AD7" s="764"/>
      <c r="AE7" s="765"/>
      <c r="AF7" s="766">
        <v>216</v>
      </c>
      <c r="AG7" s="767"/>
      <c r="AH7" s="767"/>
      <c r="AI7" s="767"/>
      <c r="AJ7" s="768"/>
      <c r="AK7" s="769">
        <v>897</v>
      </c>
      <c r="AL7" s="770"/>
      <c r="AM7" s="770"/>
      <c r="AN7" s="770"/>
      <c r="AO7" s="770"/>
      <c r="AP7" s="770">
        <v>7306</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t="s">
        <v>583</v>
      </c>
      <c r="BS7" s="746" t="s">
        <v>584</v>
      </c>
      <c r="BT7" s="747"/>
      <c r="BU7" s="747"/>
      <c r="BV7" s="747"/>
      <c r="BW7" s="747"/>
      <c r="BX7" s="747"/>
      <c r="BY7" s="747"/>
      <c r="BZ7" s="747"/>
      <c r="CA7" s="747"/>
      <c r="CB7" s="747"/>
      <c r="CC7" s="747"/>
      <c r="CD7" s="747"/>
      <c r="CE7" s="747"/>
      <c r="CF7" s="747"/>
      <c r="CG7" s="773"/>
      <c r="CH7" s="743">
        <v>20</v>
      </c>
      <c r="CI7" s="744"/>
      <c r="CJ7" s="744"/>
      <c r="CK7" s="744"/>
      <c r="CL7" s="745"/>
      <c r="CM7" s="743">
        <v>-20</v>
      </c>
      <c r="CN7" s="744"/>
      <c r="CO7" s="744"/>
      <c r="CP7" s="744"/>
      <c r="CQ7" s="745"/>
      <c r="CR7" s="743">
        <v>5</v>
      </c>
      <c r="CS7" s="744"/>
      <c r="CT7" s="744"/>
      <c r="CU7" s="744"/>
      <c r="CV7" s="745"/>
      <c r="CW7" s="743">
        <v>20</v>
      </c>
      <c r="CX7" s="744"/>
      <c r="CY7" s="744"/>
      <c r="CZ7" s="744"/>
      <c r="DA7" s="745"/>
      <c r="DB7" s="743">
        <v>110</v>
      </c>
      <c r="DC7" s="744"/>
      <c r="DD7" s="744"/>
      <c r="DE7" s="744"/>
      <c r="DF7" s="745"/>
      <c r="DG7" s="743" t="s">
        <v>573</v>
      </c>
      <c r="DH7" s="744"/>
      <c r="DI7" s="744"/>
      <c r="DJ7" s="744"/>
      <c r="DK7" s="745"/>
      <c r="DL7" s="743">
        <v>19</v>
      </c>
      <c r="DM7" s="744"/>
      <c r="DN7" s="744"/>
      <c r="DO7" s="744"/>
      <c r="DP7" s="745"/>
      <c r="DQ7" s="743" t="s">
        <v>573</v>
      </c>
      <c r="DR7" s="744"/>
      <c r="DS7" s="744"/>
      <c r="DT7" s="744"/>
      <c r="DU7" s="745"/>
      <c r="DV7" s="746"/>
      <c r="DW7" s="747"/>
      <c r="DX7" s="747"/>
      <c r="DY7" s="747"/>
      <c r="DZ7" s="748"/>
      <c r="EA7" s="234"/>
    </row>
    <row r="8" spans="1:131" s="235" customFormat="1" ht="26.25" customHeight="1" x14ac:dyDescent="0.2">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2">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2">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2">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2">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2">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2">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2">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2">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2">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2">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2">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2">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5">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2">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5">
      <c r="A23" s="240" t="s">
        <v>392</v>
      </c>
      <c r="B23" s="789" t="s">
        <v>393</v>
      </c>
      <c r="C23" s="790"/>
      <c r="D23" s="790"/>
      <c r="E23" s="790"/>
      <c r="F23" s="790"/>
      <c r="G23" s="790"/>
      <c r="H23" s="790"/>
      <c r="I23" s="790"/>
      <c r="J23" s="790"/>
      <c r="K23" s="790"/>
      <c r="L23" s="790"/>
      <c r="M23" s="790"/>
      <c r="N23" s="790"/>
      <c r="O23" s="790"/>
      <c r="P23" s="791"/>
      <c r="Q23" s="792">
        <f>SUM(Q7:U22)</f>
        <v>7468</v>
      </c>
      <c r="R23" s="793"/>
      <c r="S23" s="793"/>
      <c r="T23" s="793"/>
      <c r="U23" s="793"/>
      <c r="V23" s="793">
        <f>SUM(V7:Z22)</f>
        <v>7164</v>
      </c>
      <c r="W23" s="793"/>
      <c r="X23" s="793"/>
      <c r="Y23" s="793"/>
      <c r="Z23" s="793"/>
      <c r="AA23" s="793">
        <f>SUM(AA7:AE22)</f>
        <v>304</v>
      </c>
      <c r="AB23" s="793"/>
      <c r="AC23" s="793"/>
      <c r="AD23" s="793"/>
      <c r="AE23" s="794"/>
      <c r="AF23" s="795">
        <v>216</v>
      </c>
      <c r="AG23" s="793"/>
      <c r="AH23" s="793"/>
      <c r="AI23" s="793"/>
      <c r="AJ23" s="796"/>
      <c r="AK23" s="797"/>
      <c r="AL23" s="798"/>
      <c r="AM23" s="798"/>
      <c r="AN23" s="798"/>
      <c r="AO23" s="798"/>
      <c r="AP23" s="793">
        <f>SUM(AP7:AT22)</f>
        <v>7306</v>
      </c>
      <c r="AQ23" s="793"/>
      <c r="AR23" s="793"/>
      <c r="AS23" s="793"/>
      <c r="AT23" s="793"/>
      <c r="AU23" s="809"/>
      <c r="AV23" s="809"/>
      <c r="AW23" s="809"/>
      <c r="AX23" s="809"/>
      <c r="AY23" s="810"/>
      <c r="AZ23" s="811" t="s">
        <v>177</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2">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5">
      <c r="A25" s="739" t="s">
        <v>395</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2">
      <c r="A26" s="729" t="s">
        <v>373</v>
      </c>
      <c r="B26" s="730"/>
      <c r="C26" s="730"/>
      <c r="D26" s="730"/>
      <c r="E26" s="730"/>
      <c r="F26" s="730"/>
      <c r="G26" s="730"/>
      <c r="H26" s="730"/>
      <c r="I26" s="730"/>
      <c r="J26" s="730"/>
      <c r="K26" s="730"/>
      <c r="L26" s="730"/>
      <c r="M26" s="730"/>
      <c r="N26" s="730"/>
      <c r="O26" s="730"/>
      <c r="P26" s="731"/>
      <c r="Q26" s="725" t="s">
        <v>396</v>
      </c>
      <c r="R26" s="721"/>
      <c r="S26" s="721"/>
      <c r="T26" s="721"/>
      <c r="U26" s="722"/>
      <c r="V26" s="725" t="s">
        <v>397</v>
      </c>
      <c r="W26" s="721"/>
      <c r="X26" s="721"/>
      <c r="Y26" s="721"/>
      <c r="Z26" s="722"/>
      <c r="AA26" s="725" t="s">
        <v>398</v>
      </c>
      <c r="AB26" s="721"/>
      <c r="AC26" s="721"/>
      <c r="AD26" s="721"/>
      <c r="AE26" s="721"/>
      <c r="AF26" s="814" t="s">
        <v>399</v>
      </c>
      <c r="AG26" s="815"/>
      <c r="AH26" s="815"/>
      <c r="AI26" s="815"/>
      <c r="AJ26" s="816"/>
      <c r="AK26" s="721" t="s">
        <v>400</v>
      </c>
      <c r="AL26" s="721"/>
      <c r="AM26" s="721"/>
      <c r="AN26" s="721"/>
      <c r="AO26" s="722"/>
      <c r="AP26" s="725" t="s">
        <v>401</v>
      </c>
      <c r="AQ26" s="721"/>
      <c r="AR26" s="721"/>
      <c r="AS26" s="721"/>
      <c r="AT26" s="722"/>
      <c r="AU26" s="725" t="s">
        <v>402</v>
      </c>
      <c r="AV26" s="721"/>
      <c r="AW26" s="721"/>
      <c r="AX26" s="721"/>
      <c r="AY26" s="722"/>
      <c r="AZ26" s="725" t="s">
        <v>403</v>
      </c>
      <c r="BA26" s="721"/>
      <c r="BB26" s="721"/>
      <c r="BC26" s="721"/>
      <c r="BD26" s="722"/>
      <c r="BE26" s="725" t="s">
        <v>380</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5">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2">
      <c r="A28" s="242">
        <v>1</v>
      </c>
      <c r="B28" s="760" t="s">
        <v>404</v>
      </c>
      <c r="C28" s="761"/>
      <c r="D28" s="761"/>
      <c r="E28" s="761"/>
      <c r="F28" s="761"/>
      <c r="G28" s="761"/>
      <c r="H28" s="761"/>
      <c r="I28" s="761"/>
      <c r="J28" s="761"/>
      <c r="K28" s="761"/>
      <c r="L28" s="761"/>
      <c r="M28" s="761"/>
      <c r="N28" s="761"/>
      <c r="O28" s="761"/>
      <c r="P28" s="762"/>
      <c r="Q28" s="822">
        <v>1261</v>
      </c>
      <c r="R28" s="823"/>
      <c r="S28" s="823"/>
      <c r="T28" s="823"/>
      <c r="U28" s="823"/>
      <c r="V28" s="823">
        <v>1221</v>
      </c>
      <c r="W28" s="823"/>
      <c r="X28" s="823"/>
      <c r="Y28" s="823"/>
      <c r="Z28" s="823"/>
      <c r="AA28" s="823">
        <v>40</v>
      </c>
      <c r="AB28" s="823"/>
      <c r="AC28" s="823"/>
      <c r="AD28" s="823"/>
      <c r="AE28" s="824"/>
      <c r="AF28" s="825">
        <v>40</v>
      </c>
      <c r="AG28" s="823"/>
      <c r="AH28" s="823"/>
      <c r="AI28" s="823"/>
      <c r="AJ28" s="826"/>
      <c r="AK28" s="827">
        <v>118</v>
      </c>
      <c r="AL28" s="828"/>
      <c r="AM28" s="828"/>
      <c r="AN28" s="828"/>
      <c r="AO28" s="828"/>
      <c r="AP28" s="828" t="s">
        <v>573</v>
      </c>
      <c r="AQ28" s="828"/>
      <c r="AR28" s="828"/>
      <c r="AS28" s="828"/>
      <c r="AT28" s="828"/>
      <c r="AU28" s="828" t="s">
        <v>573</v>
      </c>
      <c r="AV28" s="828"/>
      <c r="AW28" s="828"/>
      <c r="AX28" s="828"/>
      <c r="AY28" s="828"/>
      <c r="AZ28" s="829" t="s">
        <v>573</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2">
      <c r="A29" s="242">
        <v>2</v>
      </c>
      <c r="B29" s="749" t="s">
        <v>405</v>
      </c>
      <c r="C29" s="750"/>
      <c r="D29" s="750"/>
      <c r="E29" s="750"/>
      <c r="F29" s="750"/>
      <c r="G29" s="750"/>
      <c r="H29" s="750"/>
      <c r="I29" s="750"/>
      <c r="J29" s="750"/>
      <c r="K29" s="750"/>
      <c r="L29" s="750"/>
      <c r="M29" s="750"/>
      <c r="N29" s="750"/>
      <c r="O29" s="750"/>
      <c r="P29" s="751"/>
      <c r="Q29" s="752">
        <v>1590</v>
      </c>
      <c r="R29" s="753"/>
      <c r="S29" s="753"/>
      <c r="T29" s="753"/>
      <c r="U29" s="753"/>
      <c r="V29" s="753">
        <v>1536</v>
      </c>
      <c r="W29" s="753"/>
      <c r="X29" s="753"/>
      <c r="Y29" s="753"/>
      <c r="Z29" s="753"/>
      <c r="AA29" s="753">
        <v>54</v>
      </c>
      <c r="AB29" s="753"/>
      <c r="AC29" s="753"/>
      <c r="AD29" s="753"/>
      <c r="AE29" s="754"/>
      <c r="AF29" s="755">
        <v>54</v>
      </c>
      <c r="AG29" s="756"/>
      <c r="AH29" s="756"/>
      <c r="AI29" s="756"/>
      <c r="AJ29" s="757"/>
      <c r="AK29" s="834">
        <v>258</v>
      </c>
      <c r="AL29" s="830"/>
      <c r="AM29" s="830"/>
      <c r="AN29" s="830"/>
      <c r="AO29" s="830"/>
      <c r="AP29" s="830" t="s">
        <v>573</v>
      </c>
      <c r="AQ29" s="830"/>
      <c r="AR29" s="830"/>
      <c r="AS29" s="830"/>
      <c r="AT29" s="830"/>
      <c r="AU29" s="830" t="s">
        <v>573</v>
      </c>
      <c r="AV29" s="830"/>
      <c r="AW29" s="830"/>
      <c r="AX29" s="830"/>
      <c r="AY29" s="830"/>
      <c r="AZ29" s="831" t="s">
        <v>573</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2">
      <c r="A30" s="242">
        <v>3</v>
      </c>
      <c r="B30" s="749" t="s">
        <v>406</v>
      </c>
      <c r="C30" s="750"/>
      <c r="D30" s="750"/>
      <c r="E30" s="750"/>
      <c r="F30" s="750"/>
      <c r="G30" s="750"/>
      <c r="H30" s="750"/>
      <c r="I30" s="750"/>
      <c r="J30" s="750"/>
      <c r="K30" s="750"/>
      <c r="L30" s="750"/>
      <c r="M30" s="750"/>
      <c r="N30" s="750"/>
      <c r="O30" s="750"/>
      <c r="P30" s="751"/>
      <c r="Q30" s="752">
        <v>139</v>
      </c>
      <c r="R30" s="753"/>
      <c r="S30" s="753"/>
      <c r="T30" s="753"/>
      <c r="U30" s="753"/>
      <c r="V30" s="753">
        <v>135</v>
      </c>
      <c r="W30" s="753"/>
      <c r="X30" s="753"/>
      <c r="Y30" s="753"/>
      <c r="Z30" s="753"/>
      <c r="AA30" s="753">
        <v>4</v>
      </c>
      <c r="AB30" s="753"/>
      <c r="AC30" s="753"/>
      <c r="AD30" s="753"/>
      <c r="AE30" s="754"/>
      <c r="AF30" s="755">
        <v>4</v>
      </c>
      <c r="AG30" s="756"/>
      <c r="AH30" s="756"/>
      <c r="AI30" s="756"/>
      <c r="AJ30" s="757"/>
      <c r="AK30" s="834">
        <v>53</v>
      </c>
      <c r="AL30" s="830"/>
      <c r="AM30" s="830"/>
      <c r="AN30" s="830"/>
      <c r="AO30" s="830"/>
      <c r="AP30" s="830" t="s">
        <v>573</v>
      </c>
      <c r="AQ30" s="830"/>
      <c r="AR30" s="830"/>
      <c r="AS30" s="830"/>
      <c r="AT30" s="830"/>
      <c r="AU30" s="830" t="s">
        <v>573</v>
      </c>
      <c r="AV30" s="830"/>
      <c r="AW30" s="830"/>
      <c r="AX30" s="830"/>
      <c r="AY30" s="830"/>
      <c r="AZ30" s="831" t="s">
        <v>573</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2">
      <c r="A31" s="242">
        <v>4</v>
      </c>
      <c r="B31" s="749" t="s">
        <v>407</v>
      </c>
      <c r="C31" s="750"/>
      <c r="D31" s="750"/>
      <c r="E31" s="750"/>
      <c r="F31" s="750"/>
      <c r="G31" s="750"/>
      <c r="H31" s="750"/>
      <c r="I31" s="750"/>
      <c r="J31" s="750"/>
      <c r="K31" s="750"/>
      <c r="L31" s="750"/>
      <c r="M31" s="750"/>
      <c r="N31" s="750"/>
      <c r="O31" s="750"/>
      <c r="P31" s="751"/>
      <c r="Q31" s="752">
        <v>602</v>
      </c>
      <c r="R31" s="753"/>
      <c r="S31" s="753"/>
      <c r="T31" s="753"/>
      <c r="U31" s="753"/>
      <c r="V31" s="753">
        <v>620</v>
      </c>
      <c r="W31" s="753"/>
      <c r="X31" s="753"/>
      <c r="Y31" s="753"/>
      <c r="Z31" s="753"/>
      <c r="AA31" s="753">
        <v>-18</v>
      </c>
      <c r="AB31" s="753"/>
      <c r="AC31" s="753"/>
      <c r="AD31" s="753"/>
      <c r="AE31" s="754"/>
      <c r="AF31" s="755">
        <v>63</v>
      </c>
      <c r="AG31" s="756"/>
      <c r="AH31" s="756"/>
      <c r="AI31" s="756"/>
      <c r="AJ31" s="757"/>
      <c r="AK31" s="834">
        <v>324</v>
      </c>
      <c r="AL31" s="830"/>
      <c r="AM31" s="830"/>
      <c r="AN31" s="830"/>
      <c r="AO31" s="830"/>
      <c r="AP31" s="830">
        <v>28</v>
      </c>
      <c r="AQ31" s="830"/>
      <c r="AR31" s="830"/>
      <c r="AS31" s="830"/>
      <c r="AT31" s="830"/>
      <c r="AU31" s="830">
        <v>21</v>
      </c>
      <c r="AV31" s="830"/>
      <c r="AW31" s="830"/>
      <c r="AX31" s="830"/>
      <c r="AY31" s="830"/>
      <c r="AZ31" s="831" t="s">
        <v>573</v>
      </c>
      <c r="BA31" s="831"/>
      <c r="BB31" s="831"/>
      <c r="BC31" s="831"/>
      <c r="BD31" s="831"/>
      <c r="BE31" s="832" t="s">
        <v>408</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2">
      <c r="A32" s="242">
        <v>5</v>
      </c>
      <c r="B32" s="749" t="s">
        <v>409</v>
      </c>
      <c r="C32" s="750"/>
      <c r="D32" s="750"/>
      <c r="E32" s="750"/>
      <c r="F32" s="750"/>
      <c r="G32" s="750"/>
      <c r="H32" s="750"/>
      <c r="I32" s="750"/>
      <c r="J32" s="750"/>
      <c r="K32" s="750"/>
      <c r="L32" s="750"/>
      <c r="M32" s="750"/>
      <c r="N32" s="750"/>
      <c r="O32" s="750"/>
      <c r="P32" s="751"/>
      <c r="Q32" s="752">
        <v>17</v>
      </c>
      <c r="R32" s="753"/>
      <c r="S32" s="753"/>
      <c r="T32" s="753"/>
      <c r="U32" s="753"/>
      <c r="V32" s="753">
        <v>15</v>
      </c>
      <c r="W32" s="753"/>
      <c r="X32" s="753"/>
      <c r="Y32" s="753"/>
      <c r="Z32" s="753"/>
      <c r="AA32" s="753">
        <v>2</v>
      </c>
      <c r="AB32" s="753"/>
      <c r="AC32" s="753"/>
      <c r="AD32" s="753"/>
      <c r="AE32" s="754"/>
      <c r="AF32" s="755">
        <v>2</v>
      </c>
      <c r="AG32" s="756"/>
      <c r="AH32" s="756"/>
      <c r="AI32" s="756"/>
      <c r="AJ32" s="757"/>
      <c r="AK32" s="834">
        <v>0</v>
      </c>
      <c r="AL32" s="830"/>
      <c r="AM32" s="830"/>
      <c r="AN32" s="830"/>
      <c r="AO32" s="830"/>
      <c r="AP32" s="830">
        <v>3</v>
      </c>
      <c r="AQ32" s="830"/>
      <c r="AR32" s="830"/>
      <c r="AS32" s="830"/>
      <c r="AT32" s="830"/>
      <c r="AU32" s="830">
        <v>2</v>
      </c>
      <c r="AV32" s="830"/>
      <c r="AW32" s="830"/>
      <c r="AX32" s="830"/>
      <c r="AY32" s="830"/>
      <c r="AZ32" s="831" t="s">
        <v>573</v>
      </c>
      <c r="BA32" s="831"/>
      <c r="BB32" s="831"/>
      <c r="BC32" s="831"/>
      <c r="BD32" s="831"/>
      <c r="BE32" s="832" t="s">
        <v>410</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2">
      <c r="A33" s="242">
        <v>6</v>
      </c>
      <c r="B33" s="749" t="s">
        <v>411</v>
      </c>
      <c r="C33" s="750"/>
      <c r="D33" s="750"/>
      <c r="E33" s="750"/>
      <c r="F33" s="750"/>
      <c r="G33" s="750"/>
      <c r="H33" s="750"/>
      <c r="I33" s="750"/>
      <c r="J33" s="750"/>
      <c r="K33" s="750"/>
      <c r="L33" s="750"/>
      <c r="M33" s="750"/>
      <c r="N33" s="750"/>
      <c r="O33" s="750"/>
      <c r="P33" s="751"/>
      <c r="Q33" s="752">
        <v>21</v>
      </c>
      <c r="R33" s="753"/>
      <c r="S33" s="753"/>
      <c r="T33" s="753"/>
      <c r="U33" s="753"/>
      <c r="V33" s="753">
        <v>20</v>
      </c>
      <c r="W33" s="753"/>
      <c r="X33" s="753"/>
      <c r="Y33" s="753"/>
      <c r="Z33" s="753"/>
      <c r="AA33" s="753">
        <v>1</v>
      </c>
      <c r="AB33" s="753"/>
      <c r="AC33" s="753"/>
      <c r="AD33" s="753"/>
      <c r="AE33" s="754"/>
      <c r="AF33" s="755">
        <v>1</v>
      </c>
      <c r="AG33" s="756"/>
      <c r="AH33" s="756"/>
      <c r="AI33" s="756"/>
      <c r="AJ33" s="757"/>
      <c r="AK33" s="834">
        <v>13</v>
      </c>
      <c r="AL33" s="830"/>
      <c r="AM33" s="830"/>
      <c r="AN33" s="830"/>
      <c r="AO33" s="830"/>
      <c r="AP33" s="830">
        <v>4</v>
      </c>
      <c r="AQ33" s="830"/>
      <c r="AR33" s="830"/>
      <c r="AS33" s="830"/>
      <c r="AT33" s="830"/>
      <c r="AU33" s="830">
        <v>0</v>
      </c>
      <c r="AV33" s="830"/>
      <c r="AW33" s="830"/>
      <c r="AX33" s="830"/>
      <c r="AY33" s="830"/>
      <c r="AZ33" s="831" t="s">
        <v>573</v>
      </c>
      <c r="BA33" s="831"/>
      <c r="BB33" s="831"/>
      <c r="BC33" s="831"/>
      <c r="BD33" s="831"/>
      <c r="BE33" s="832" t="s">
        <v>410</v>
      </c>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2">
      <c r="A34" s="242">
        <v>7</v>
      </c>
      <c r="B34" s="749" t="s">
        <v>412</v>
      </c>
      <c r="C34" s="750"/>
      <c r="D34" s="750"/>
      <c r="E34" s="750"/>
      <c r="F34" s="750"/>
      <c r="G34" s="750"/>
      <c r="H34" s="750"/>
      <c r="I34" s="750"/>
      <c r="J34" s="750"/>
      <c r="K34" s="750"/>
      <c r="L34" s="750"/>
      <c r="M34" s="750"/>
      <c r="N34" s="750"/>
      <c r="O34" s="750"/>
      <c r="P34" s="751"/>
      <c r="Q34" s="752">
        <v>419</v>
      </c>
      <c r="R34" s="753"/>
      <c r="S34" s="753"/>
      <c r="T34" s="753"/>
      <c r="U34" s="753"/>
      <c r="V34" s="753">
        <v>418</v>
      </c>
      <c r="W34" s="753"/>
      <c r="X34" s="753"/>
      <c r="Y34" s="753"/>
      <c r="Z34" s="753"/>
      <c r="AA34" s="753">
        <v>1</v>
      </c>
      <c r="AB34" s="753"/>
      <c r="AC34" s="753"/>
      <c r="AD34" s="753"/>
      <c r="AE34" s="754"/>
      <c r="AF34" s="755">
        <v>1</v>
      </c>
      <c r="AG34" s="756"/>
      <c r="AH34" s="756"/>
      <c r="AI34" s="756"/>
      <c r="AJ34" s="757"/>
      <c r="AK34" s="834">
        <v>219</v>
      </c>
      <c r="AL34" s="830"/>
      <c r="AM34" s="830"/>
      <c r="AN34" s="830"/>
      <c r="AO34" s="830"/>
      <c r="AP34" s="830">
        <v>2658</v>
      </c>
      <c r="AQ34" s="830"/>
      <c r="AR34" s="830"/>
      <c r="AS34" s="830"/>
      <c r="AT34" s="830"/>
      <c r="AU34" s="830">
        <v>2201</v>
      </c>
      <c r="AV34" s="830"/>
      <c r="AW34" s="830"/>
      <c r="AX34" s="830"/>
      <c r="AY34" s="830"/>
      <c r="AZ34" s="831" t="s">
        <v>573</v>
      </c>
      <c r="BA34" s="831"/>
      <c r="BB34" s="831"/>
      <c r="BC34" s="831"/>
      <c r="BD34" s="831"/>
      <c r="BE34" s="832" t="s">
        <v>410</v>
      </c>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2">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2">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2">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2">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2">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2">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2">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2">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2">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2">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2">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2">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2">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2">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2">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2">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2">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2">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2">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2">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2">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2">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2">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2">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2">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2">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5">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2">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5">
      <c r="A63" s="240" t="s">
        <v>392</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164</v>
      </c>
      <c r="AG63" s="844"/>
      <c r="AH63" s="844"/>
      <c r="AI63" s="844"/>
      <c r="AJ63" s="845"/>
      <c r="AK63" s="846"/>
      <c r="AL63" s="841"/>
      <c r="AM63" s="841"/>
      <c r="AN63" s="841"/>
      <c r="AO63" s="841"/>
      <c r="AP63" s="844">
        <f>SUM(AP28:AT62)</f>
        <v>2693</v>
      </c>
      <c r="AQ63" s="844"/>
      <c r="AR63" s="844"/>
      <c r="AS63" s="844"/>
      <c r="AT63" s="844"/>
      <c r="AU63" s="844">
        <f>SUM(AU28:AY62)</f>
        <v>2224</v>
      </c>
      <c r="AV63" s="844"/>
      <c r="AW63" s="844"/>
      <c r="AX63" s="844"/>
      <c r="AY63" s="844"/>
      <c r="AZ63" s="848"/>
      <c r="BA63" s="848"/>
      <c r="BB63" s="848"/>
      <c r="BC63" s="848"/>
      <c r="BD63" s="848"/>
      <c r="BE63" s="849"/>
      <c r="BF63" s="849"/>
      <c r="BG63" s="849"/>
      <c r="BH63" s="849"/>
      <c r="BI63" s="850"/>
      <c r="BJ63" s="851" t="s">
        <v>177</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5">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2">
      <c r="A66" s="729" t="s">
        <v>416</v>
      </c>
      <c r="B66" s="730"/>
      <c r="C66" s="730"/>
      <c r="D66" s="730"/>
      <c r="E66" s="730"/>
      <c r="F66" s="730"/>
      <c r="G66" s="730"/>
      <c r="H66" s="730"/>
      <c r="I66" s="730"/>
      <c r="J66" s="730"/>
      <c r="K66" s="730"/>
      <c r="L66" s="730"/>
      <c r="M66" s="730"/>
      <c r="N66" s="730"/>
      <c r="O66" s="730"/>
      <c r="P66" s="731"/>
      <c r="Q66" s="725" t="s">
        <v>396</v>
      </c>
      <c r="R66" s="721"/>
      <c r="S66" s="721"/>
      <c r="T66" s="721"/>
      <c r="U66" s="722"/>
      <c r="V66" s="725" t="s">
        <v>397</v>
      </c>
      <c r="W66" s="721"/>
      <c r="X66" s="721"/>
      <c r="Y66" s="721"/>
      <c r="Z66" s="722"/>
      <c r="AA66" s="725" t="s">
        <v>417</v>
      </c>
      <c r="AB66" s="721"/>
      <c r="AC66" s="721"/>
      <c r="AD66" s="721"/>
      <c r="AE66" s="722"/>
      <c r="AF66" s="854" t="s">
        <v>399</v>
      </c>
      <c r="AG66" s="815"/>
      <c r="AH66" s="815"/>
      <c r="AI66" s="815"/>
      <c r="AJ66" s="855"/>
      <c r="AK66" s="725" t="s">
        <v>400</v>
      </c>
      <c r="AL66" s="730"/>
      <c r="AM66" s="730"/>
      <c r="AN66" s="730"/>
      <c r="AO66" s="731"/>
      <c r="AP66" s="725" t="s">
        <v>418</v>
      </c>
      <c r="AQ66" s="721"/>
      <c r="AR66" s="721"/>
      <c r="AS66" s="721"/>
      <c r="AT66" s="722"/>
      <c r="AU66" s="725" t="s">
        <v>419</v>
      </c>
      <c r="AV66" s="721"/>
      <c r="AW66" s="721"/>
      <c r="AX66" s="721"/>
      <c r="AY66" s="722"/>
      <c r="AZ66" s="725" t="s">
        <v>380</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574</v>
      </c>
      <c r="C68" s="870"/>
      <c r="D68" s="870"/>
      <c r="E68" s="870"/>
      <c r="F68" s="870"/>
      <c r="G68" s="870"/>
      <c r="H68" s="870"/>
      <c r="I68" s="870"/>
      <c r="J68" s="870"/>
      <c r="K68" s="870"/>
      <c r="L68" s="870"/>
      <c r="M68" s="870"/>
      <c r="N68" s="870"/>
      <c r="O68" s="870"/>
      <c r="P68" s="871"/>
      <c r="Q68" s="872">
        <v>378</v>
      </c>
      <c r="R68" s="866"/>
      <c r="S68" s="866"/>
      <c r="T68" s="866"/>
      <c r="U68" s="866"/>
      <c r="V68" s="866">
        <v>308</v>
      </c>
      <c r="W68" s="866"/>
      <c r="X68" s="866"/>
      <c r="Y68" s="866"/>
      <c r="Z68" s="866"/>
      <c r="AA68" s="866">
        <v>70</v>
      </c>
      <c r="AB68" s="866"/>
      <c r="AC68" s="866"/>
      <c r="AD68" s="866"/>
      <c r="AE68" s="866"/>
      <c r="AF68" s="866">
        <v>94</v>
      </c>
      <c r="AG68" s="866"/>
      <c r="AH68" s="866"/>
      <c r="AI68" s="866"/>
      <c r="AJ68" s="866"/>
      <c r="AK68" s="866" t="s">
        <v>573</v>
      </c>
      <c r="AL68" s="866"/>
      <c r="AM68" s="866"/>
      <c r="AN68" s="866"/>
      <c r="AO68" s="866"/>
      <c r="AP68" s="866">
        <v>2120</v>
      </c>
      <c r="AQ68" s="866"/>
      <c r="AR68" s="866"/>
      <c r="AS68" s="866"/>
      <c r="AT68" s="866"/>
      <c r="AU68" s="866">
        <v>625</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575</v>
      </c>
      <c r="C69" s="874"/>
      <c r="D69" s="874"/>
      <c r="E69" s="874"/>
      <c r="F69" s="874"/>
      <c r="G69" s="874"/>
      <c r="H69" s="874"/>
      <c r="I69" s="874"/>
      <c r="J69" s="874"/>
      <c r="K69" s="874"/>
      <c r="L69" s="874"/>
      <c r="M69" s="874"/>
      <c r="N69" s="874"/>
      <c r="O69" s="874"/>
      <c r="P69" s="875"/>
      <c r="Q69" s="876">
        <v>819</v>
      </c>
      <c r="R69" s="830"/>
      <c r="S69" s="830"/>
      <c r="T69" s="830"/>
      <c r="U69" s="830"/>
      <c r="V69" s="830">
        <v>803</v>
      </c>
      <c r="W69" s="830"/>
      <c r="X69" s="830"/>
      <c r="Y69" s="830"/>
      <c r="Z69" s="830"/>
      <c r="AA69" s="830">
        <v>16</v>
      </c>
      <c r="AB69" s="830"/>
      <c r="AC69" s="830"/>
      <c r="AD69" s="830"/>
      <c r="AE69" s="830"/>
      <c r="AF69" s="830">
        <v>16</v>
      </c>
      <c r="AG69" s="830"/>
      <c r="AH69" s="830"/>
      <c r="AI69" s="830"/>
      <c r="AJ69" s="830"/>
      <c r="AK69" s="830">
        <v>32</v>
      </c>
      <c r="AL69" s="830"/>
      <c r="AM69" s="830"/>
      <c r="AN69" s="830"/>
      <c r="AO69" s="830"/>
      <c r="AP69" s="830" t="s">
        <v>573</v>
      </c>
      <c r="AQ69" s="830"/>
      <c r="AR69" s="830"/>
      <c r="AS69" s="830"/>
      <c r="AT69" s="830"/>
      <c r="AU69" s="830" t="s">
        <v>573</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576</v>
      </c>
      <c r="C70" s="874"/>
      <c r="D70" s="874"/>
      <c r="E70" s="874"/>
      <c r="F70" s="874"/>
      <c r="G70" s="874"/>
      <c r="H70" s="874"/>
      <c r="I70" s="874"/>
      <c r="J70" s="874"/>
      <c r="K70" s="874"/>
      <c r="L70" s="874"/>
      <c r="M70" s="874"/>
      <c r="N70" s="874"/>
      <c r="O70" s="874"/>
      <c r="P70" s="875"/>
      <c r="Q70" s="876">
        <v>7101</v>
      </c>
      <c r="R70" s="830"/>
      <c r="S70" s="830"/>
      <c r="T70" s="830"/>
      <c r="U70" s="830"/>
      <c r="V70" s="830">
        <v>6737</v>
      </c>
      <c r="W70" s="830"/>
      <c r="X70" s="830"/>
      <c r="Y70" s="830"/>
      <c r="Z70" s="830"/>
      <c r="AA70" s="830">
        <v>364</v>
      </c>
      <c r="AB70" s="830"/>
      <c r="AC70" s="830"/>
      <c r="AD70" s="830"/>
      <c r="AE70" s="830"/>
      <c r="AF70" s="830">
        <v>364</v>
      </c>
      <c r="AG70" s="830"/>
      <c r="AH70" s="830"/>
      <c r="AI70" s="830"/>
      <c r="AJ70" s="830"/>
      <c r="AK70" s="830" t="s">
        <v>573</v>
      </c>
      <c r="AL70" s="830"/>
      <c r="AM70" s="830"/>
      <c r="AN70" s="830"/>
      <c r="AO70" s="830"/>
      <c r="AP70" s="830" t="s">
        <v>573</v>
      </c>
      <c r="AQ70" s="830"/>
      <c r="AR70" s="830"/>
      <c r="AS70" s="830"/>
      <c r="AT70" s="830"/>
      <c r="AU70" s="830" t="s">
        <v>573</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577</v>
      </c>
      <c r="C71" s="874"/>
      <c r="D71" s="874"/>
      <c r="E71" s="874"/>
      <c r="F71" s="874"/>
      <c r="G71" s="874"/>
      <c r="H71" s="874"/>
      <c r="I71" s="874"/>
      <c r="J71" s="874"/>
      <c r="K71" s="874"/>
      <c r="L71" s="874"/>
      <c r="M71" s="874"/>
      <c r="N71" s="874"/>
      <c r="O71" s="874"/>
      <c r="P71" s="875"/>
      <c r="Q71" s="876">
        <v>2146</v>
      </c>
      <c r="R71" s="830"/>
      <c r="S71" s="830"/>
      <c r="T71" s="830"/>
      <c r="U71" s="830"/>
      <c r="V71" s="830">
        <v>2073</v>
      </c>
      <c r="W71" s="830"/>
      <c r="X71" s="830"/>
      <c r="Y71" s="830"/>
      <c r="Z71" s="830"/>
      <c r="AA71" s="830">
        <v>73</v>
      </c>
      <c r="AB71" s="830"/>
      <c r="AC71" s="830"/>
      <c r="AD71" s="830"/>
      <c r="AE71" s="830"/>
      <c r="AF71" s="830">
        <v>73</v>
      </c>
      <c r="AG71" s="830"/>
      <c r="AH71" s="830"/>
      <c r="AI71" s="830"/>
      <c r="AJ71" s="830"/>
      <c r="AK71" s="830">
        <v>120</v>
      </c>
      <c r="AL71" s="830"/>
      <c r="AM71" s="830"/>
      <c r="AN71" s="830"/>
      <c r="AO71" s="830"/>
      <c r="AP71" s="830">
        <v>1396</v>
      </c>
      <c r="AQ71" s="830"/>
      <c r="AR71" s="830"/>
      <c r="AS71" s="830"/>
      <c r="AT71" s="830"/>
      <c r="AU71" s="830" t="s">
        <v>573</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578</v>
      </c>
      <c r="C72" s="874"/>
      <c r="D72" s="874"/>
      <c r="E72" s="874"/>
      <c r="F72" s="874"/>
      <c r="G72" s="874"/>
      <c r="H72" s="874"/>
      <c r="I72" s="874"/>
      <c r="J72" s="874"/>
      <c r="K72" s="874"/>
      <c r="L72" s="874"/>
      <c r="M72" s="874"/>
      <c r="N72" s="874"/>
      <c r="O72" s="874"/>
      <c r="P72" s="875"/>
      <c r="Q72" s="876">
        <v>4488</v>
      </c>
      <c r="R72" s="830"/>
      <c r="S72" s="830"/>
      <c r="T72" s="830"/>
      <c r="U72" s="830"/>
      <c r="V72" s="830">
        <v>4445</v>
      </c>
      <c r="W72" s="830"/>
      <c r="X72" s="830"/>
      <c r="Y72" s="830"/>
      <c r="Z72" s="830"/>
      <c r="AA72" s="830">
        <v>43</v>
      </c>
      <c r="AB72" s="830"/>
      <c r="AC72" s="830"/>
      <c r="AD72" s="830"/>
      <c r="AE72" s="830"/>
      <c r="AF72" s="830">
        <v>42</v>
      </c>
      <c r="AG72" s="830"/>
      <c r="AH72" s="830"/>
      <c r="AI72" s="830"/>
      <c r="AJ72" s="830"/>
      <c r="AK72" s="830">
        <v>130</v>
      </c>
      <c r="AL72" s="830"/>
      <c r="AM72" s="830"/>
      <c r="AN72" s="830"/>
      <c r="AO72" s="830"/>
      <c r="AP72" s="830">
        <v>2174</v>
      </c>
      <c r="AQ72" s="830"/>
      <c r="AR72" s="830"/>
      <c r="AS72" s="830"/>
      <c r="AT72" s="830"/>
      <c r="AU72" s="830">
        <v>25</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579</v>
      </c>
      <c r="C73" s="874"/>
      <c r="D73" s="874"/>
      <c r="E73" s="874"/>
      <c r="F73" s="874"/>
      <c r="G73" s="874"/>
      <c r="H73" s="874"/>
      <c r="I73" s="874"/>
      <c r="J73" s="874"/>
      <c r="K73" s="874"/>
      <c r="L73" s="874"/>
      <c r="M73" s="874"/>
      <c r="N73" s="874"/>
      <c r="O73" s="874"/>
      <c r="P73" s="875"/>
      <c r="Q73" s="876">
        <v>149</v>
      </c>
      <c r="R73" s="830"/>
      <c r="S73" s="830"/>
      <c r="T73" s="830"/>
      <c r="U73" s="830"/>
      <c r="V73" s="830">
        <v>139</v>
      </c>
      <c r="W73" s="830"/>
      <c r="X73" s="830"/>
      <c r="Y73" s="830"/>
      <c r="Z73" s="830"/>
      <c r="AA73" s="830">
        <v>10</v>
      </c>
      <c r="AB73" s="830"/>
      <c r="AC73" s="830"/>
      <c r="AD73" s="830"/>
      <c r="AE73" s="830"/>
      <c r="AF73" s="830">
        <v>10</v>
      </c>
      <c r="AG73" s="830"/>
      <c r="AH73" s="830"/>
      <c r="AI73" s="830"/>
      <c r="AJ73" s="830"/>
      <c r="AK73" s="830">
        <v>5</v>
      </c>
      <c r="AL73" s="830"/>
      <c r="AM73" s="830"/>
      <c r="AN73" s="830"/>
      <c r="AO73" s="830"/>
      <c r="AP73" s="830" t="s">
        <v>573</v>
      </c>
      <c r="AQ73" s="830"/>
      <c r="AR73" s="830"/>
      <c r="AS73" s="830"/>
      <c r="AT73" s="830"/>
      <c r="AU73" s="830" t="s">
        <v>573</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580</v>
      </c>
      <c r="C74" s="874"/>
      <c r="D74" s="874"/>
      <c r="E74" s="874"/>
      <c r="F74" s="874"/>
      <c r="G74" s="874"/>
      <c r="H74" s="874"/>
      <c r="I74" s="874"/>
      <c r="J74" s="874"/>
      <c r="K74" s="874"/>
      <c r="L74" s="874"/>
      <c r="M74" s="874"/>
      <c r="N74" s="874"/>
      <c r="O74" s="874"/>
      <c r="P74" s="875"/>
      <c r="Q74" s="876">
        <v>369</v>
      </c>
      <c r="R74" s="830"/>
      <c r="S74" s="830"/>
      <c r="T74" s="830"/>
      <c r="U74" s="830"/>
      <c r="V74" s="830">
        <v>331</v>
      </c>
      <c r="W74" s="830"/>
      <c r="X74" s="830"/>
      <c r="Y74" s="830"/>
      <c r="Z74" s="830"/>
      <c r="AA74" s="830">
        <v>38</v>
      </c>
      <c r="AB74" s="830"/>
      <c r="AC74" s="830"/>
      <c r="AD74" s="830"/>
      <c r="AE74" s="830"/>
      <c r="AF74" s="830">
        <v>38</v>
      </c>
      <c r="AG74" s="830"/>
      <c r="AH74" s="830"/>
      <c r="AI74" s="830"/>
      <c r="AJ74" s="830"/>
      <c r="AK74" s="830">
        <v>44</v>
      </c>
      <c r="AL74" s="830"/>
      <c r="AM74" s="830"/>
      <c r="AN74" s="830"/>
      <c r="AO74" s="830"/>
      <c r="AP74" s="830" t="s">
        <v>573</v>
      </c>
      <c r="AQ74" s="830"/>
      <c r="AR74" s="830"/>
      <c r="AS74" s="830"/>
      <c r="AT74" s="830"/>
      <c r="AU74" s="830" t="s">
        <v>573</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581</v>
      </c>
      <c r="C75" s="874"/>
      <c r="D75" s="874"/>
      <c r="E75" s="874"/>
      <c r="F75" s="874"/>
      <c r="G75" s="874"/>
      <c r="H75" s="874"/>
      <c r="I75" s="874"/>
      <c r="J75" s="874"/>
      <c r="K75" s="874"/>
      <c r="L75" s="874"/>
      <c r="M75" s="874"/>
      <c r="N75" s="874"/>
      <c r="O75" s="874"/>
      <c r="P75" s="875"/>
      <c r="Q75" s="877">
        <v>532</v>
      </c>
      <c r="R75" s="878"/>
      <c r="S75" s="878"/>
      <c r="T75" s="878"/>
      <c r="U75" s="834"/>
      <c r="V75" s="879">
        <v>515</v>
      </c>
      <c r="W75" s="878"/>
      <c r="X75" s="878"/>
      <c r="Y75" s="878"/>
      <c r="Z75" s="834"/>
      <c r="AA75" s="879">
        <v>17</v>
      </c>
      <c r="AB75" s="878"/>
      <c r="AC75" s="878"/>
      <c r="AD75" s="878"/>
      <c r="AE75" s="834"/>
      <c r="AF75" s="879">
        <v>17</v>
      </c>
      <c r="AG75" s="878"/>
      <c r="AH75" s="878"/>
      <c r="AI75" s="878"/>
      <c r="AJ75" s="834"/>
      <c r="AK75" s="879">
        <v>9</v>
      </c>
      <c r="AL75" s="878"/>
      <c r="AM75" s="878"/>
      <c r="AN75" s="878"/>
      <c r="AO75" s="834"/>
      <c r="AP75" s="879" t="s">
        <v>573</v>
      </c>
      <c r="AQ75" s="878"/>
      <c r="AR75" s="878"/>
      <c r="AS75" s="878"/>
      <c r="AT75" s="834"/>
      <c r="AU75" s="879" t="s">
        <v>573</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582</v>
      </c>
      <c r="C76" s="874"/>
      <c r="D76" s="874"/>
      <c r="E76" s="874"/>
      <c r="F76" s="874"/>
      <c r="G76" s="874"/>
      <c r="H76" s="874"/>
      <c r="I76" s="874"/>
      <c r="J76" s="874"/>
      <c r="K76" s="874"/>
      <c r="L76" s="874"/>
      <c r="M76" s="874"/>
      <c r="N76" s="874"/>
      <c r="O76" s="874"/>
      <c r="P76" s="875"/>
      <c r="Q76" s="877">
        <v>170790</v>
      </c>
      <c r="R76" s="878"/>
      <c r="S76" s="878"/>
      <c r="T76" s="878"/>
      <c r="U76" s="834"/>
      <c r="V76" s="879">
        <v>165043</v>
      </c>
      <c r="W76" s="878"/>
      <c r="X76" s="878"/>
      <c r="Y76" s="878"/>
      <c r="Z76" s="834"/>
      <c r="AA76" s="879">
        <v>5747</v>
      </c>
      <c r="AB76" s="878"/>
      <c r="AC76" s="878"/>
      <c r="AD76" s="878"/>
      <c r="AE76" s="834"/>
      <c r="AF76" s="879">
        <v>5743</v>
      </c>
      <c r="AG76" s="878"/>
      <c r="AH76" s="878"/>
      <c r="AI76" s="878"/>
      <c r="AJ76" s="834"/>
      <c r="AK76" s="879">
        <v>6172</v>
      </c>
      <c r="AL76" s="878"/>
      <c r="AM76" s="878"/>
      <c r="AN76" s="878"/>
      <c r="AO76" s="834"/>
      <c r="AP76" s="879" t="s">
        <v>573</v>
      </c>
      <c r="AQ76" s="878"/>
      <c r="AR76" s="878"/>
      <c r="AS76" s="878"/>
      <c r="AT76" s="834"/>
      <c r="AU76" s="879" t="s">
        <v>573</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392</v>
      </c>
      <c r="B88" s="789" t="s">
        <v>420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f>SUM(AF68:AJ87)</f>
        <v>6397</v>
      </c>
      <c r="AG88" s="844"/>
      <c r="AH88" s="844"/>
      <c r="AI88" s="844"/>
      <c r="AJ88" s="844"/>
      <c r="AK88" s="841"/>
      <c r="AL88" s="841"/>
      <c r="AM88" s="841"/>
      <c r="AN88" s="841"/>
      <c r="AO88" s="841"/>
      <c r="AP88" s="844">
        <f>SUM(AP68:AT87)</f>
        <v>5690</v>
      </c>
      <c r="AQ88" s="844"/>
      <c r="AR88" s="844"/>
      <c r="AS88" s="844"/>
      <c r="AT88" s="844"/>
      <c r="AU88" s="844">
        <f>SUM(AU68:AY87)</f>
        <v>650</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f>SUM(CR7:CV88)</f>
        <v>5</v>
      </c>
      <c r="CS102" s="852"/>
      <c r="CT102" s="852"/>
      <c r="CU102" s="852"/>
      <c r="CV102" s="891"/>
      <c r="CW102" s="890">
        <f t="shared" ref="CW102" si="0">SUM(CW7:DA88)</f>
        <v>20</v>
      </c>
      <c r="CX102" s="852"/>
      <c r="CY102" s="852"/>
      <c r="CZ102" s="852"/>
      <c r="DA102" s="891"/>
      <c r="DB102" s="890">
        <f t="shared" ref="DB102" si="1">SUM(DB7:DF88)</f>
        <v>110</v>
      </c>
      <c r="DC102" s="852"/>
      <c r="DD102" s="852"/>
      <c r="DE102" s="852"/>
      <c r="DF102" s="891"/>
      <c r="DG102" s="890">
        <f t="shared" ref="DG102" si="2">SUM(DG7:DK88)</f>
        <v>0</v>
      </c>
      <c r="DH102" s="852"/>
      <c r="DI102" s="852"/>
      <c r="DJ102" s="852"/>
      <c r="DK102" s="891"/>
      <c r="DL102" s="890">
        <f t="shared" ref="DL102" si="3">SUM(DL7:DP88)</f>
        <v>19</v>
      </c>
      <c r="DM102" s="852"/>
      <c r="DN102" s="852"/>
      <c r="DO102" s="852"/>
      <c r="DP102" s="891"/>
      <c r="DQ102" s="890">
        <f t="shared" ref="DQ102" si="4">SUM(DQ7:DU88)</f>
        <v>0</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428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429</v>
      </c>
      <c r="AB109" s="893"/>
      <c r="AC109" s="893"/>
      <c r="AD109" s="893"/>
      <c r="AE109" s="894"/>
      <c r="AF109" s="892" t="s">
        <v>430</v>
      </c>
      <c r="AG109" s="893"/>
      <c r="AH109" s="893"/>
      <c r="AI109" s="893"/>
      <c r="AJ109" s="894"/>
      <c r="AK109" s="892" t="s">
        <v>310</v>
      </c>
      <c r="AL109" s="893"/>
      <c r="AM109" s="893"/>
      <c r="AN109" s="893"/>
      <c r="AO109" s="894"/>
      <c r="AP109" s="892" t="s">
        <v>431</v>
      </c>
      <c r="AQ109" s="893"/>
      <c r="AR109" s="893"/>
      <c r="AS109" s="893"/>
      <c r="AT109" s="895"/>
      <c r="AU109" s="912" t="s">
        <v>428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429</v>
      </c>
      <c r="BR109" s="893"/>
      <c r="BS109" s="893"/>
      <c r="BT109" s="893"/>
      <c r="BU109" s="894"/>
      <c r="BV109" s="892" t="s">
        <v>430</v>
      </c>
      <c r="BW109" s="893"/>
      <c r="BX109" s="893"/>
      <c r="BY109" s="893"/>
      <c r="BZ109" s="894"/>
      <c r="CA109" s="892" t="s">
        <v>310</v>
      </c>
      <c r="CB109" s="893"/>
      <c r="CC109" s="893"/>
      <c r="CD109" s="893"/>
      <c r="CE109" s="894"/>
      <c r="CF109" s="913" t="s">
        <v>431</v>
      </c>
      <c r="CG109" s="913"/>
      <c r="CH109" s="913"/>
      <c r="CI109" s="913"/>
      <c r="CJ109" s="913"/>
      <c r="CK109" s="892" t="s">
        <v>432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429</v>
      </c>
      <c r="DH109" s="893"/>
      <c r="DI109" s="893"/>
      <c r="DJ109" s="893"/>
      <c r="DK109" s="894"/>
      <c r="DL109" s="892" t="s">
        <v>430</v>
      </c>
      <c r="DM109" s="893"/>
      <c r="DN109" s="893"/>
      <c r="DO109" s="893"/>
      <c r="DP109" s="894"/>
      <c r="DQ109" s="892" t="s">
        <v>310</v>
      </c>
      <c r="DR109" s="893"/>
      <c r="DS109" s="893"/>
      <c r="DT109" s="893"/>
      <c r="DU109" s="894"/>
      <c r="DV109" s="892" t="s">
        <v>431</v>
      </c>
      <c r="DW109" s="893"/>
      <c r="DX109" s="893"/>
      <c r="DY109" s="893"/>
      <c r="DZ109" s="895"/>
    </row>
    <row r="110" spans="1:131" s="230" customFormat="1" ht="26.25" customHeight="1" x14ac:dyDescent="0.2">
      <c r="A110" s="896" t="s">
        <v>433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583219</v>
      </c>
      <c r="AB110" s="900"/>
      <c r="AC110" s="900"/>
      <c r="AD110" s="900"/>
      <c r="AE110" s="901"/>
      <c r="AF110" s="902">
        <v>573352</v>
      </c>
      <c r="AG110" s="900"/>
      <c r="AH110" s="900"/>
      <c r="AI110" s="900"/>
      <c r="AJ110" s="901"/>
      <c r="AK110" s="902">
        <v>613665</v>
      </c>
      <c r="AL110" s="900"/>
      <c r="AM110" s="900"/>
      <c r="AN110" s="900"/>
      <c r="AO110" s="901"/>
      <c r="AP110" s="903">
        <v>18.3</v>
      </c>
      <c r="AQ110" s="904"/>
      <c r="AR110" s="904"/>
      <c r="AS110" s="904"/>
      <c r="AT110" s="905"/>
      <c r="AU110" s="906" t="s">
        <v>74</v>
      </c>
      <c r="AV110" s="907"/>
      <c r="AW110" s="907"/>
      <c r="AX110" s="907"/>
      <c r="AY110" s="907"/>
      <c r="AZ110" s="929" t="s">
        <v>434</v>
      </c>
      <c r="BA110" s="897"/>
      <c r="BB110" s="897"/>
      <c r="BC110" s="897"/>
      <c r="BD110" s="897"/>
      <c r="BE110" s="897"/>
      <c r="BF110" s="897"/>
      <c r="BG110" s="897"/>
      <c r="BH110" s="897"/>
      <c r="BI110" s="897"/>
      <c r="BJ110" s="897"/>
      <c r="BK110" s="897"/>
      <c r="BL110" s="897"/>
      <c r="BM110" s="897"/>
      <c r="BN110" s="897"/>
      <c r="BO110" s="897"/>
      <c r="BP110" s="898"/>
      <c r="BQ110" s="930">
        <v>7596424</v>
      </c>
      <c r="BR110" s="931"/>
      <c r="BS110" s="931"/>
      <c r="BT110" s="931"/>
      <c r="BU110" s="931"/>
      <c r="BV110" s="931">
        <v>7850367</v>
      </c>
      <c r="BW110" s="931"/>
      <c r="BX110" s="931"/>
      <c r="BY110" s="931"/>
      <c r="BZ110" s="931"/>
      <c r="CA110" s="931">
        <v>7306093</v>
      </c>
      <c r="CB110" s="931"/>
      <c r="CC110" s="931"/>
      <c r="CD110" s="931"/>
      <c r="CE110" s="931"/>
      <c r="CF110" s="944">
        <v>218.4</v>
      </c>
      <c r="CG110" s="945"/>
      <c r="CH110" s="945"/>
      <c r="CI110" s="945"/>
      <c r="CJ110" s="945"/>
      <c r="CK110" s="946" t="s">
        <v>435</v>
      </c>
      <c r="CL110" s="947"/>
      <c r="CM110" s="929" t="s">
        <v>436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177</v>
      </c>
      <c r="DH110" s="931"/>
      <c r="DI110" s="931"/>
      <c r="DJ110" s="931"/>
      <c r="DK110" s="931"/>
      <c r="DL110" s="931" t="s">
        <v>177</v>
      </c>
      <c r="DM110" s="931"/>
      <c r="DN110" s="931"/>
      <c r="DO110" s="931"/>
      <c r="DP110" s="931"/>
      <c r="DQ110" s="931" t="s">
        <v>177</v>
      </c>
      <c r="DR110" s="931"/>
      <c r="DS110" s="931"/>
      <c r="DT110" s="931"/>
      <c r="DU110" s="931"/>
      <c r="DV110" s="932" t="s">
        <v>177</v>
      </c>
      <c r="DW110" s="932"/>
      <c r="DX110" s="932"/>
      <c r="DY110" s="932"/>
      <c r="DZ110" s="933"/>
    </row>
    <row r="111" spans="1:131" s="230" customFormat="1" ht="26.25" customHeight="1" x14ac:dyDescent="0.2">
      <c r="A111" s="934" t="s">
        <v>437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177</v>
      </c>
      <c r="AB111" s="938"/>
      <c r="AC111" s="938"/>
      <c r="AD111" s="938"/>
      <c r="AE111" s="939"/>
      <c r="AF111" s="940" t="s">
        <v>177</v>
      </c>
      <c r="AG111" s="938"/>
      <c r="AH111" s="938"/>
      <c r="AI111" s="938"/>
      <c r="AJ111" s="939"/>
      <c r="AK111" s="940" t="s">
        <v>177</v>
      </c>
      <c r="AL111" s="938"/>
      <c r="AM111" s="938"/>
      <c r="AN111" s="938"/>
      <c r="AO111" s="939"/>
      <c r="AP111" s="941" t="s">
        <v>177</v>
      </c>
      <c r="AQ111" s="942"/>
      <c r="AR111" s="942"/>
      <c r="AS111" s="942"/>
      <c r="AT111" s="943"/>
      <c r="AU111" s="908"/>
      <c r="AV111" s="909"/>
      <c r="AW111" s="909"/>
      <c r="AX111" s="909"/>
      <c r="AY111" s="909"/>
      <c r="AZ111" s="922" t="s">
        <v>438</v>
      </c>
      <c r="BA111" s="923"/>
      <c r="BB111" s="923"/>
      <c r="BC111" s="923"/>
      <c r="BD111" s="923"/>
      <c r="BE111" s="923"/>
      <c r="BF111" s="923"/>
      <c r="BG111" s="923"/>
      <c r="BH111" s="923"/>
      <c r="BI111" s="923"/>
      <c r="BJ111" s="923"/>
      <c r="BK111" s="923"/>
      <c r="BL111" s="923"/>
      <c r="BM111" s="923"/>
      <c r="BN111" s="923"/>
      <c r="BO111" s="923"/>
      <c r="BP111" s="924"/>
      <c r="BQ111" s="925" t="s">
        <v>439</v>
      </c>
      <c r="BR111" s="926"/>
      <c r="BS111" s="926"/>
      <c r="BT111" s="926"/>
      <c r="BU111" s="926"/>
      <c r="BV111" s="926" t="s">
        <v>439</v>
      </c>
      <c r="BW111" s="926"/>
      <c r="BX111" s="926"/>
      <c r="BY111" s="926"/>
      <c r="BZ111" s="926"/>
      <c r="CA111" s="926" t="s">
        <v>177</v>
      </c>
      <c r="CB111" s="926"/>
      <c r="CC111" s="926"/>
      <c r="CD111" s="926"/>
      <c r="CE111" s="926"/>
      <c r="CF111" s="920" t="s">
        <v>439</v>
      </c>
      <c r="CG111" s="921"/>
      <c r="CH111" s="921"/>
      <c r="CI111" s="921"/>
      <c r="CJ111" s="921"/>
      <c r="CK111" s="948"/>
      <c r="CL111" s="949"/>
      <c r="CM111" s="922" t="s">
        <v>440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439</v>
      </c>
      <c r="DH111" s="926"/>
      <c r="DI111" s="926"/>
      <c r="DJ111" s="926"/>
      <c r="DK111" s="926"/>
      <c r="DL111" s="926" t="s">
        <v>439</v>
      </c>
      <c r="DM111" s="926"/>
      <c r="DN111" s="926"/>
      <c r="DO111" s="926"/>
      <c r="DP111" s="926"/>
      <c r="DQ111" s="926" t="s">
        <v>439</v>
      </c>
      <c r="DR111" s="926"/>
      <c r="DS111" s="926"/>
      <c r="DT111" s="926"/>
      <c r="DU111" s="926"/>
      <c r="DV111" s="927" t="s">
        <v>177</v>
      </c>
      <c r="DW111" s="927"/>
      <c r="DX111" s="927"/>
      <c r="DY111" s="927"/>
      <c r="DZ111" s="928"/>
    </row>
    <row r="112" spans="1:131" s="230" customFormat="1" ht="26.25" customHeight="1" x14ac:dyDescent="0.2">
      <c r="A112" s="952" t="s">
        <v>441</v>
      </c>
      <c r="B112" s="953"/>
      <c r="C112" s="923" t="s">
        <v>442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439</v>
      </c>
      <c r="AB112" s="959"/>
      <c r="AC112" s="959"/>
      <c r="AD112" s="959"/>
      <c r="AE112" s="960"/>
      <c r="AF112" s="961" t="s">
        <v>439</v>
      </c>
      <c r="AG112" s="959"/>
      <c r="AH112" s="959"/>
      <c r="AI112" s="959"/>
      <c r="AJ112" s="960"/>
      <c r="AK112" s="961" t="s">
        <v>439</v>
      </c>
      <c r="AL112" s="959"/>
      <c r="AM112" s="959"/>
      <c r="AN112" s="959"/>
      <c r="AO112" s="960"/>
      <c r="AP112" s="962" t="s">
        <v>439</v>
      </c>
      <c r="AQ112" s="963"/>
      <c r="AR112" s="963"/>
      <c r="AS112" s="963"/>
      <c r="AT112" s="964"/>
      <c r="AU112" s="908"/>
      <c r="AV112" s="909"/>
      <c r="AW112" s="909"/>
      <c r="AX112" s="909"/>
      <c r="AY112" s="909"/>
      <c r="AZ112" s="922" t="s">
        <v>443</v>
      </c>
      <c r="BA112" s="923"/>
      <c r="BB112" s="923"/>
      <c r="BC112" s="923"/>
      <c r="BD112" s="923"/>
      <c r="BE112" s="923"/>
      <c r="BF112" s="923"/>
      <c r="BG112" s="923"/>
      <c r="BH112" s="923"/>
      <c r="BI112" s="923"/>
      <c r="BJ112" s="923"/>
      <c r="BK112" s="923"/>
      <c r="BL112" s="923"/>
      <c r="BM112" s="923"/>
      <c r="BN112" s="923"/>
      <c r="BO112" s="923"/>
      <c r="BP112" s="924"/>
      <c r="BQ112" s="925">
        <v>2449099</v>
      </c>
      <c r="BR112" s="926"/>
      <c r="BS112" s="926"/>
      <c r="BT112" s="926"/>
      <c r="BU112" s="926"/>
      <c r="BV112" s="926">
        <v>2332272</v>
      </c>
      <c r="BW112" s="926"/>
      <c r="BX112" s="926"/>
      <c r="BY112" s="926"/>
      <c r="BZ112" s="926"/>
      <c r="CA112" s="926">
        <v>2224119</v>
      </c>
      <c r="CB112" s="926"/>
      <c r="CC112" s="926"/>
      <c r="CD112" s="926"/>
      <c r="CE112" s="926"/>
      <c r="CF112" s="920">
        <v>66.5</v>
      </c>
      <c r="CG112" s="921"/>
      <c r="CH112" s="921"/>
      <c r="CI112" s="921"/>
      <c r="CJ112" s="921"/>
      <c r="CK112" s="948"/>
      <c r="CL112" s="949"/>
      <c r="CM112" s="922" t="s">
        <v>444</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439</v>
      </c>
      <c r="DH112" s="926"/>
      <c r="DI112" s="926"/>
      <c r="DJ112" s="926"/>
      <c r="DK112" s="926"/>
      <c r="DL112" s="926" t="s">
        <v>439</v>
      </c>
      <c r="DM112" s="926"/>
      <c r="DN112" s="926"/>
      <c r="DO112" s="926"/>
      <c r="DP112" s="926"/>
      <c r="DQ112" s="926" t="s">
        <v>439</v>
      </c>
      <c r="DR112" s="926"/>
      <c r="DS112" s="926"/>
      <c r="DT112" s="926"/>
      <c r="DU112" s="926"/>
      <c r="DV112" s="927" t="s">
        <v>439</v>
      </c>
      <c r="DW112" s="927"/>
      <c r="DX112" s="927"/>
      <c r="DY112" s="927"/>
      <c r="DZ112" s="928"/>
    </row>
    <row r="113" spans="1:130" s="230" customFormat="1" ht="26.25" customHeight="1" x14ac:dyDescent="0.2">
      <c r="A113" s="954"/>
      <c r="B113" s="955"/>
      <c r="C113" s="923" t="s">
        <v>445</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195518</v>
      </c>
      <c r="AB113" s="938"/>
      <c r="AC113" s="938"/>
      <c r="AD113" s="938"/>
      <c r="AE113" s="939"/>
      <c r="AF113" s="940">
        <v>179836</v>
      </c>
      <c r="AG113" s="938"/>
      <c r="AH113" s="938"/>
      <c r="AI113" s="938"/>
      <c r="AJ113" s="939"/>
      <c r="AK113" s="940">
        <v>187024</v>
      </c>
      <c r="AL113" s="938"/>
      <c r="AM113" s="938"/>
      <c r="AN113" s="938"/>
      <c r="AO113" s="939"/>
      <c r="AP113" s="941">
        <v>5.6</v>
      </c>
      <c r="AQ113" s="942"/>
      <c r="AR113" s="942"/>
      <c r="AS113" s="942"/>
      <c r="AT113" s="943"/>
      <c r="AU113" s="908"/>
      <c r="AV113" s="909"/>
      <c r="AW113" s="909"/>
      <c r="AX113" s="909"/>
      <c r="AY113" s="909"/>
      <c r="AZ113" s="922" t="s">
        <v>446</v>
      </c>
      <c r="BA113" s="923"/>
      <c r="BB113" s="923"/>
      <c r="BC113" s="923"/>
      <c r="BD113" s="923"/>
      <c r="BE113" s="923"/>
      <c r="BF113" s="923"/>
      <c r="BG113" s="923"/>
      <c r="BH113" s="923"/>
      <c r="BI113" s="923"/>
      <c r="BJ113" s="923"/>
      <c r="BK113" s="923"/>
      <c r="BL113" s="923"/>
      <c r="BM113" s="923"/>
      <c r="BN113" s="923"/>
      <c r="BO113" s="923"/>
      <c r="BP113" s="924"/>
      <c r="BQ113" s="925">
        <v>786492</v>
      </c>
      <c r="BR113" s="926"/>
      <c r="BS113" s="926"/>
      <c r="BT113" s="926"/>
      <c r="BU113" s="926"/>
      <c r="BV113" s="926">
        <v>723372</v>
      </c>
      <c r="BW113" s="926"/>
      <c r="BX113" s="926"/>
      <c r="BY113" s="926"/>
      <c r="BZ113" s="926"/>
      <c r="CA113" s="926">
        <v>650079</v>
      </c>
      <c r="CB113" s="926"/>
      <c r="CC113" s="926"/>
      <c r="CD113" s="926"/>
      <c r="CE113" s="926"/>
      <c r="CF113" s="920">
        <v>19.399999999999999</v>
      </c>
      <c r="CG113" s="921"/>
      <c r="CH113" s="921"/>
      <c r="CI113" s="921"/>
      <c r="CJ113" s="921"/>
      <c r="CK113" s="948"/>
      <c r="CL113" s="949"/>
      <c r="CM113" s="922" t="s">
        <v>447</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439</v>
      </c>
      <c r="DH113" s="959"/>
      <c r="DI113" s="959"/>
      <c r="DJ113" s="959"/>
      <c r="DK113" s="960"/>
      <c r="DL113" s="961" t="s">
        <v>439</v>
      </c>
      <c r="DM113" s="959"/>
      <c r="DN113" s="959"/>
      <c r="DO113" s="959"/>
      <c r="DP113" s="960"/>
      <c r="DQ113" s="961" t="s">
        <v>177</v>
      </c>
      <c r="DR113" s="959"/>
      <c r="DS113" s="959"/>
      <c r="DT113" s="959"/>
      <c r="DU113" s="960"/>
      <c r="DV113" s="962" t="s">
        <v>439</v>
      </c>
      <c r="DW113" s="963"/>
      <c r="DX113" s="963"/>
      <c r="DY113" s="963"/>
      <c r="DZ113" s="964"/>
    </row>
    <row r="114" spans="1:130" s="230" customFormat="1" ht="26.25" customHeight="1" x14ac:dyDescent="0.2">
      <c r="A114" s="954"/>
      <c r="B114" s="955"/>
      <c r="C114" s="923" t="s">
        <v>448</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97515</v>
      </c>
      <c r="AB114" s="959"/>
      <c r="AC114" s="959"/>
      <c r="AD114" s="959"/>
      <c r="AE114" s="960"/>
      <c r="AF114" s="961">
        <v>91313</v>
      </c>
      <c r="AG114" s="959"/>
      <c r="AH114" s="959"/>
      <c r="AI114" s="959"/>
      <c r="AJ114" s="960"/>
      <c r="AK114" s="961">
        <v>75480</v>
      </c>
      <c r="AL114" s="959"/>
      <c r="AM114" s="959"/>
      <c r="AN114" s="959"/>
      <c r="AO114" s="960"/>
      <c r="AP114" s="962">
        <v>2.2999999999999998</v>
      </c>
      <c r="AQ114" s="963"/>
      <c r="AR114" s="963"/>
      <c r="AS114" s="963"/>
      <c r="AT114" s="964"/>
      <c r="AU114" s="908"/>
      <c r="AV114" s="909"/>
      <c r="AW114" s="909"/>
      <c r="AX114" s="909"/>
      <c r="AY114" s="909"/>
      <c r="AZ114" s="922" t="s">
        <v>449</v>
      </c>
      <c r="BA114" s="923"/>
      <c r="BB114" s="923"/>
      <c r="BC114" s="923"/>
      <c r="BD114" s="923"/>
      <c r="BE114" s="923"/>
      <c r="BF114" s="923"/>
      <c r="BG114" s="923"/>
      <c r="BH114" s="923"/>
      <c r="BI114" s="923"/>
      <c r="BJ114" s="923"/>
      <c r="BK114" s="923"/>
      <c r="BL114" s="923"/>
      <c r="BM114" s="923"/>
      <c r="BN114" s="923"/>
      <c r="BO114" s="923"/>
      <c r="BP114" s="924"/>
      <c r="BQ114" s="925">
        <v>400517</v>
      </c>
      <c r="BR114" s="926"/>
      <c r="BS114" s="926"/>
      <c r="BT114" s="926"/>
      <c r="BU114" s="926"/>
      <c r="BV114" s="926">
        <v>378754</v>
      </c>
      <c r="BW114" s="926"/>
      <c r="BX114" s="926"/>
      <c r="BY114" s="926"/>
      <c r="BZ114" s="926"/>
      <c r="CA114" s="926">
        <v>362465</v>
      </c>
      <c r="CB114" s="926"/>
      <c r="CC114" s="926"/>
      <c r="CD114" s="926"/>
      <c r="CE114" s="926"/>
      <c r="CF114" s="920">
        <v>10.8</v>
      </c>
      <c r="CG114" s="921"/>
      <c r="CH114" s="921"/>
      <c r="CI114" s="921"/>
      <c r="CJ114" s="921"/>
      <c r="CK114" s="948"/>
      <c r="CL114" s="949"/>
      <c r="CM114" s="922" t="s">
        <v>450</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439</v>
      </c>
      <c r="DH114" s="959"/>
      <c r="DI114" s="959"/>
      <c r="DJ114" s="959"/>
      <c r="DK114" s="960"/>
      <c r="DL114" s="961" t="s">
        <v>439</v>
      </c>
      <c r="DM114" s="959"/>
      <c r="DN114" s="959"/>
      <c r="DO114" s="959"/>
      <c r="DP114" s="960"/>
      <c r="DQ114" s="961" t="s">
        <v>439</v>
      </c>
      <c r="DR114" s="959"/>
      <c r="DS114" s="959"/>
      <c r="DT114" s="959"/>
      <c r="DU114" s="960"/>
      <c r="DV114" s="962" t="s">
        <v>439</v>
      </c>
      <c r="DW114" s="963"/>
      <c r="DX114" s="963"/>
      <c r="DY114" s="963"/>
      <c r="DZ114" s="964"/>
    </row>
    <row r="115" spans="1:130" s="230" customFormat="1" ht="26.25" customHeight="1" x14ac:dyDescent="0.2">
      <c r="A115" s="954"/>
      <c r="B115" s="955"/>
      <c r="C115" s="923" t="s">
        <v>451</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44</v>
      </c>
      <c r="AB115" s="938"/>
      <c r="AC115" s="938"/>
      <c r="AD115" s="938"/>
      <c r="AE115" s="939"/>
      <c r="AF115" s="940">
        <v>28</v>
      </c>
      <c r="AG115" s="938"/>
      <c r="AH115" s="938"/>
      <c r="AI115" s="938"/>
      <c r="AJ115" s="939"/>
      <c r="AK115" s="940" t="s">
        <v>439</v>
      </c>
      <c r="AL115" s="938"/>
      <c r="AM115" s="938"/>
      <c r="AN115" s="938"/>
      <c r="AO115" s="939"/>
      <c r="AP115" s="941" t="s">
        <v>439</v>
      </c>
      <c r="AQ115" s="942"/>
      <c r="AR115" s="942"/>
      <c r="AS115" s="942"/>
      <c r="AT115" s="943"/>
      <c r="AU115" s="908"/>
      <c r="AV115" s="909"/>
      <c r="AW115" s="909"/>
      <c r="AX115" s="909"/>
      <c r="AY115" s="909"/>
      <c r="AZ115" s="922" t="s">
        <v>452</v>
      </c>
      <c r="BA115" s="923"/>
      <c r="BB115" s="923"/>
      <c r="BC115" s="923"/>
      <c r="BD115" s="923"/>
      <c r="BE115" s="923"/>
      <c r="BF115" s="923"/>
      <c r="BG115" s="923"/>
      <c r="BH115" s="923"/>
      <c r="BI115" s="923"/>
      <c r="BJ115" s="923"/>
      <c r="BK115" s="923"/>
      <c r="BL115" s="923"/>
      <c r="BM115" s="923"/>
      <c r="BN115" s="923"/>
      <c r="BO115" s="923"/>
      <c r="BP115" s="924"/>
      <c r="BQ115" s="925" t="s">
        <v>439</v>
      </c>
      <c r="BR115" s="926"/>
      <c r="BS115" s="926"/>
      <c r="BT115" s="926"/>
      <c r="BU115" s="926"/>
      <c r="BV115" s="926" t="s">
        <v>177</v>
      </c>
      <c r="BW115" s="926"/>
      <c r="BX115" s="926"/>
      <c r="BY115" s="926"/>
      <c r="BZ115" s="926"/>
      <c r="CA115" s="926" t="s">
        <v>439</v>
      </c>
      <c r="CB115" s="926"/>
      <c r="CC115" s="926"/>
      <c r="CD115" s="926"/>
      <c r="CE115" s="926"/>
      <c r="CF115" s="920" t="s">
        <v>439</v>
      </c>
      <c r="CG115" s="921"/>
      <c r="CH115" s="921"/>
      <c r="CI115" s="921"/>
      <c r="CJ115" s="921"/>
      <c r="CK115" s="948"/>
      <c r="CL115" s="949"/>
      <c r="CM115" s="922" t="s">
        <v>453</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177</v>
      </c>
      <c r="DH115" s="959"/>
      <c r="DI115" s="959"/>
      <c r="DJ115" s="959"/>
      <c r="DK115" s="960"/>
      <c r="DL115" s="961" t="s">
        <v>439</v>
      </c>
      <c r="DM115" s="959"/>
      <c r="DN115" s="959"/>
      <c r="DO115" s="959"/>
      <c r="DP115" s="960"/>
      <c r="DQ115" s="961" t="s">
        <v>177</v>
      </c>
      <c r="DR115" s="959"/>
      <c r="DS115" s="959"/>
      <c r="DT115" s="959"/>
      <c r="DU115" s="960"/>
      <c r="DV115" s="962" t="s">
        <v>177</v>
      </c>
      <c r="DW115" s="963"/>
      <c r="DX115" s="963"/>
      <c r="DY115" s="963"/>
      <c r="DZ115" s="964"/>
    </row>
    <row r="116" spans="1:130" s="230" customFormat="1" ht="26.25" customHeight="1" x14ac:dyDescent="0.2">
      <c r="A116" s="956"/>
      <c r="B116" s="957"/>
      <c r="C116" s="965" t="s">
        <v>454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439</v>
      </c>
      <c r="AB116" s="959"/>
      <c r="AC116" s="959"/>
      <c r="AD116" s="959"/>
      <c r="AE116" s="960"/>
      <c r="AF116" s="961" t="s">
        <v>439</v>
      </c>
      <c r="AG116" s="959"/>
      <c r="AH116" s="959"/>
      <c r="AI116" s="959"/>
      <c r="AJ116" s="960"/>
      <c r="AK116" s="961" t="s">
        <v>439</v>
      </c>
      <c r="AL116" s="959"/>
      <c r="AM116" s="959"/>
      <c r="AN116" s="959"/>
      <c r="AO116" s="960"/>
      <c r="AP116" s="962" t="s">
        <v>439</v>
      </c>
      <c r="AQ116" s="963"/>
      <c r="AR116" s="963"/>
      <c r="AS116" s="963"/>
      <c r="AT116" s="964"/>
      <c r="AU116" s="908"/>
      <c r="AV116" s="909"/>
      <c r="AW116" s="909"/>
      <c r="AX116" s="909"/>
      <c r="AY116" s="909"/>
      <c r="AZ116" s="967" t="s">
        <v>455</v>
      </c>
      <c r="BA116" s="968"/>
      <c r="BB116" s="968"/>
      <c r="BC116" s="968"/>
      <c r="BD116" s="968"/>
      <c r="BE116" s="968"/>
      <c r="BF116" s="968"/>
      <c r="BG116" s="968"/>
      <c r="BH116" s="968"/>
      <c r="BI116" s="968"/>
      <c r="BJ116" s="968"/>
      <c r="BK116" s="968"/>
      <c r="BL116" s="968"/>
      <c r="BM116" s="968"/>
      <c r="BN116" s="968"/>
      <c r="BO116" s="968"/>
      <c r="BP116" s="969"/>
      <c r="BQ116" s="925" t="s">
        <v>439</v>
      </c>
      <c r="BR116" s="926"/>
      <c r="BS116" s="926"/>
      <c r="BT116" s="926"/>
      <c r="BU116" s="926"/>
      <c r="BV116" s="926" t="s">
        <v>439</v>
      </c>
      <c r="BW116" s="926"/>
      <c r="BX116" s="926"/>
      <c r="BY116" s="926"/>
      <c r="BZ116" s="926"/>
      <c r="CA116" s="926" t="s">
        <v>177</v>
      </c>
      <c r="CB116" s="926"/>
      <c r="CC116" s="926"/>
      <c r="CD116" s="926"/>
      <c r="CE116" s="926"/>
      <c r="CF116" s="920" t="s">
        <v>439</v>
      </c>
      <c r="CG116" s="921"/>
      <c r="CH116" s="921"/>
      <c r="CI116" s="921"/>
      <c r="CJ116" s="921"/>
      <c r="CK116" s="948"/>
      <c r="CL116" s="949"/>
      <c r="CM116" s="922" t="s">
        <v>456</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439</v>
      </c>
      <c r="DH116" s="959"/>
      <c r="DI116" s="959"/>
      <c r="DJ116" s="959"/>
      <c r="DK116" s="960"/>
      <c r="DL116" s="961" t="s">
        <v>439</v>
      </c>
      <c r="DM116" s="959"/>
      <c r="DN116" s="959"/>
      <c r="DO116" s="959"/>
      <c r="DP116" s="960"/>
      <c r="DQ116" s="961" t="s">
        <v>439</v>
      </c>
      <c r="DR116" s="959"/>
      <c r="DS116" s="959"/>
      <c r="DT116" s="959"/>
      <c r="DU116" s="960"/>
      <c r="DV116" s="962" t="s">
        <v>177</v>
      </c>
      <c r="DW116" s="963"/>
      <c r="DX116" s="963"/>
      <c r="DY116" s="963"/>
      <c r="DZ116" s="964"/>
    </row>
    <row r="117" spans="1:130" s="230" customFormat="1" ht="26.25" customHeight="1" x14ac:dyDescent="0.2">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457</v>
      </c>
      <c r="Z117" s="894"/>
      <c r="AA117" s="978">
        <v>876296</v>
      </c>
      <c r="AB117" s="979"/>
      <c r="AC117" s="979"/>
      <c r="AD117" s="979"/>
      <c r="AE117" s="980"/>
      <c r="AF117" s="981">
        <v>844529</v>
      </c>
      <c r="AG117" s="979"/>
      <c r="AH117" s="979"/>
      <c r="AI117" s="979"/>
      <c r="AJ117" s="980"/>
      <c r="AK117" s="981">
        <v>876169</v>
      </c>
      <c r="AL117" s="979"/>
      <c r="AM117" s="979"/>
      <c r="AN117" s="979"/>
      <c r="AO117" s="980"/>
      <c r="AP117" s="982"/>
      <c r="AQ117" s="983"/>
      <c r="AR117" s="983"/>
      <c r="AS117" s="983"/>
      <c r="AT117" s="984"/>
      <c r="AU117" s="908"/>
      <c r="AV117" s="909"/>
      <c r="AW117" s="909"/>
      <c r="AX117" s="909"/>
      <c r="AY117" s="909"/>
      <c r="AZ117" s="974" t="s">
        <v>458</v>
      </c>
      <c r="BA117" s="975"/>
      <c r="BB117" s="975"/>
      <c r="BC117" s="975"/>
      <c r="BD117" s="975"/>
      <c r="BE117" s="975"/>
      <c r="BF117" s="975"/>
      <c r="BG117" s="975"/>
      <c r="BH117" s="975"/>
      <c r="BI117" s="975"/>
      <c r="BJ117" s="975"/>
      <c r="BK117" s="975"/>
      <c r="BL117" s="975"/>
      <c r="BM117" s="975"/>
      <c r="BN117" s="975"/>
      <c r="BO117" s="975"/>
      <c r="BP117" s="976"/>
      <c r="BQ117" s="925" t="s">
        <v>177</v>
      </c>
      <c r="BR117" s="926"/>
      <c r="BS117" s="926"/>
      <c r="BT117" s="926"/>
      <c r="BU117" s="926"/>
      <c r="BV117" s="926" t="s">
        <v>177</v>
      </c>
      <c r="BW117" s="926"/>
      <c r="BX117" s="926"/>
      <c r="BY117" s="926"/>
      <c r="BZ117" s="926"/>
      <c r="CA117" s="926" t="s">
        <v>177</v>
      </c>
      <c r="CB117" s="926"/>
      <c r="CC117" s="926"/>
      <c r="CD117" s="926"/>
      <c r="CE117" s="926"/>
      <c r="CF117" s="920" t="s">
        <v>177</v>
      </c>
      <c r="CG117" s="921"/>
      <c r="CH117" s="921"/>
      <c r="CI117" s="921"/>
      <c r="CJ117" s="921"/>
      <c r="CK117" s="948"/>
      <c r="CL117" s="949"/>
      <c r="CM117" s="922" t="s">
        <v>459</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177</v>
      </c>
      <c r="DH117" s="959"/>
      <c r="DI117" s="959"/>
      <c r="DJ117" s="959"/>
      <c r="DK117" s="960"/>
      <c r="DL117" s="961" t="s">
        <v>177</v>
      </c>
      <c r="DM117" s="959"/>
      <c r="DN117" s="959"/>
      <c r="DO117" s="959"/>
      <c r="DP117" s="960"/>
      <c r="DQ117" s="961" t="s">
        <v>177</v>
      </c>
      <c r="DR117" s="959"/>
      <c r="DS117" s="959"/>
      <c r="DT117" s="959"/>
      <c r="DU117" s="960"/>
      <c r="DV117" s="962" t="s">
        <v>177</v>
      </c>
      <c r="DW117" s="963"/>
      <c r="DX117" s="963"/>
      <c r="DY117" s="963"/>
      <c r="DZ117" s="964"/>
    </row>
    <row r="118" spans="1:130" s="230" customFormat="1" ht="26.25" customHeight="1" x14ac:dyDescent="0.2">
      <c r="A118" s="912" t="s">
        <v>432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429</v>
      </c>
      <c r="AB118" s="893"/>
      <c r="AC118" s="893"/>
      <c r="AD118" s="893"/>
      <c r="AE118" s="894"/>
      <c r="AF118" s="892" t="s">
        <v>430</v>
      </c>
      <c r="AG118" s="893"/>
      <c r="AH118" s="893"/>
      <c r="AI118" s="893"/>
      <c r="AJ118" s="894"/>
      <c r="AK118" s="892" t="s">
        <v>310</v>
      </c>
      <c r="AL118" s="893"/>
      <c r="AM118" s="893"/>
      <c r="AN118" s="893"/>
      <c r="AO118" s="894"/>
      <c r="AP118" s="970" t="s">
        <v>431</v>
      </c>
      <c r="AQ118" s="971"/>
      <c r="AR118" s="971"/>
      <c r="AS118" s="971"/>
      <c r="AT118" s="972"/>
      <c r="AU118" s="908"/>
      <c r="AV118" s="909"/>
      <c r="AW118" s="909"/>
      <c r="AX118" s="909"/>
      <c r="AY118" s="909"/>
      <c r="AZ118" s="973" t="s">
        <v>460</v>
      </c>
      <c r="BA118" s="965"/>
      <c r="BB118" s="965"/>
      <c r="BC118" s="965"/>
      <c r="BD118" s="965"/>
      <c r="BE118" s="965"/>
      <c r="BF118" s="965"/>
      <c r="BG118" s="965"/>
      <c r="BH118" s="965"/>
      <c r="BI118" s="965"/>
      <c r="BJ118" s="965"/>
      <c r="BK118" s="965"/>
      <c r="BL118" s="965"/>
      <c r="BM118" s="965"/>
      <c r="BN118" s="965"/>
      <c r="BO118" s="965"/>
      <c r="BP118" s="966"/>
      <c r="BQ118" s="999" t="s">
        <v>177</v>
      </c>
      <c r="BR118" s="1000"/>
      <c r="BS118" s="1000"/>
      <c r="BT118" s="1000"/>
      <c r="BU118" s="1000"/>
      <c r="BV118" s="1000" t="s">
        <v>177</v>
      </c>
      <c r="BW118" s="1000"/>
      <c r="BX118" s="1000"/>
      <c r="BY118" s="1000"/>
      <c r="BZ118" s="1000"/>
      <c r="CA118" s="1000" t="s">
        <v>177</v>
      </c>
      <c r="CB118" s="1000"/>
      <c r="CC118" s="1000"/>
      <c r="CD118" s="1000"/>
      <c r="CE118" s="1000"/>
      <c r="CF118" s="920" t="s">
        <v>177</v>
      </c>
      <c r="CG118" s="921"/>
      <c r="CH118" s="921"/>
      <c r="CI118" s="921"/>
      <c r="CJ118" s="921"/>
      <c r="CK118" s="948"/>
      <c r="CL118" s="949"/>
      <c r="CM118" s="922" t="s">
        <v>461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177</v>
      </c>
      <c r="DH118" s="959"/>
      <c r="DI118" s="959"/>
      <c r="DJ118" s="959"/>
      <c r="DK118" s="960"/>
      <c r="DL118" s="961" t="s">
        <v>177</v>
      </c>
      <c r="DM118" s="959"/>
      <c r="DN118" s="959"/>
      <c r="DO118" s="959"/>
      <c r="DP118" s="960"/>
      <c r="DQ118" s="961" t="s">
        <v>177</v>
      </c>
      <c r="DR118" s="959"/>
      <c r="DS118" s="959"/>
      <c r="DT118" s="959"/>
      <c r="DU118" s="960"/>
      <c r="DV118" s="962" t="s">
        <v>177</v>
      </c>
      <c r="DW118" s="963"/>
      <c r="DX118" s="963"/>
      <c r="DY118" s="963"/>
      <c r="DZ118" s="964"/>
    </row>
    <row r="119" spans="1:130" s="230" customFormat="1" ht="26.25" customHeight="1" x14ac:dyDescent="0.2">
      <c r="A119" s="1062" t="s">
        <v>435</v>
      </c>
      <c r="B119" s="947"/>
      <c r="C119" s="929" t="s">
        <v>436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177</v>
      </c>
      <c r="AB119" s="900"/>
      <c r="AC119" s="900"/>
      <c r="AD119" s="900"/>
      <c r="AE119" s="901"/>
      <c r="AF119" s="902" t="s">
        <v>177</v>
      </c>
      <c r="AG119" s="900"/>
      <c r="AH119" s="900"/>
      <c r="AI119" s="900"/>
      <c r="AJ119" s="901"/>
      <c r="AK119" s="902" t="s">
        <v>177</v>
      </c>
      <c r="AL119" s="900"/>
      <c r="AM119" s="900"/>
      <c r="AN119" s="900"/>
      <c r="AO119" s="901"/>
      <c r="AP119" s="903" t="s">
        <v>177</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462</v>
      </c>
      <c r="BP119" s="1005"/>
      <c r="BQ119" s="999">
        <v>11232532</v>
      </c>
      <c r="BR119" s="1000"/>
      <c r="BS119" s="1000"/>
      <c r="BT119" s="1000"/>
      <c r="BU119" s="1000"/>
      <c r="BV119" s="1000">
        <v>11284765</v>
      </c>
      <c r="BW119" s="1000"/>
      <c r="BX119" s="1000"/>
      <c r="BY119" s="1000"/>
      <c r="BZ119" s="1000"/>
      <c r="CA119" s="1000">
        <v>10542756</v>
      </c>
      <c r="CB119" s="1000"/>
      <c r="CC119" s="1000"/>
      <c r="CD119" s="1000"/>
      <c r="CE119" s="1000"/>
      <c r="CF119" s="1001"/>
      <c r="CG119" s="1002"/>
      <c r="CH119" s="1002"/>
      <c r="CI119" s="1002"/>
      <c r="CJ119" s="1003"/>
      <c r="CK119" s="950"/>
      <c r="CL119" s="951"/>
      <c r="CM119" s="973" t="s">
        <v>463</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177</v>
      </c>
      <c r="DH119" s="986"/>
      <c r="DI119" s="986"/>
      <c r="DJ119" s="986"/>
      <c r="DK119" s="987"/>
      <c r="DL119" s="985" t="s">
        <v>177</v>
      </c>
      <c r="DM119" s="986"/>
      <c r="DN119" s="986"/>
      <c r="DO119" s="986"/>
      <c r="DP119" s="987"/>
      <c r="DQ119" s="985" t="s">
        <v>177</v>
      </c>
      <c r="DR119" s="986"/>
      <c r="DS119" s="986"/>
      <c r="DT119" s="986"/>
      <c r="DU119" s="987"/>
      <c r="DV119" s="988" t="s">
        <v>177</v>
      </c>
      <c r="DW119" s="989"/>
      <c r="DX119" s="989"/>
      <c r="DY119" s="989"/>
      <c r="DZ119" s="990"/>
    </row>
    <row r="120" spans="1:130" s="230" customFormat="1" ht="26.25" customHeight="1" x14ac:dyDescent="0.2">
      <c r="A120" s="1063"/>
      <c r="B120" s="949"/>
      <c r="C120" s="922" t="s">
        <v>440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177</v>
      </c>
      <c r="AB120" s="959"/>
      <c r="AC120" s="959"/>
      <c r="AD120" s="959"/>
      <c r="AE120" s="960"/>
      <c r="AF120" s="961" t="s">
        <v>177</v>
      </c>
      <c r="AG120" s="959"/>
      <c r="AH120" s="959"/>
      <c r="AI120" s="959"/>
      <c r="AJ120" s="960"/>
      <c r="AK120" s="961" t="s">
        <v>177</v>
      </c>
      <c r="AL120" s="959"/>
      <c r="AM120" s="959"/>
      <c r="AN120" s="959"/>
      <c r="AO120" s="960"/>
      <c r="AP120" s="962" t="s">
        <v>177</v>
      </c>
      <c r="AQ120" s="963"/>
      <c r="AR120" s="963"/>
      <c r="AS120" s="963"/>
      <c r="AT120" s="964"/>
      <c r="AU120" s="991" t="s">
        <v>464</v>
      </c>
      <c r="AV120" s="992"/>
      <c r="AW120" s="992"/>
      <c r="AX120" s="992"/>
      <c r="AY120" s="993"/>
      <c r="AZ120" s="929" t="s">
        <v>465</v>
      </c>
      <c r="BA120" s="897"/>
      <c r="BB120" s="897"/>
      <c r="BC120" s="897"/>
      <c r="BD120" s="897"/>
      <c r="BE120" s="897"/>
      <c r="BF120" s="897"/>
      <c r="BG120" s="897"/>
      <c r="BH120" s="897"/>
      <c r="BI120" s="897"/>
      <c r="BJ120" s="897"/>
      <c r="BK120" s="897"/>
      <c r="BL120" s="897"/>
      <c r="BM120" s="897"/>
      <c r="BN120" s="897"/>
      <c r="BO120" s="897"/>
      <c r="BP120" s="898"/>
      <c r="BQ120" s="930">
        <v>2093096</v>
      </c>
      <c r="BR120" s="931"/>
      <c r="BS120" s="931"/>
      <c r="BT120" s="931"/>
      <c r="BU120" s="931"/>
      <c r="BV120" s="931">
        <v>2685098</v>
      </c>
      <c r="BW120" s="931"/>
      <c r="BX120" s="931"/>
      <c r="BY120" s="931"/>
      <c r="BZ120" s="931"/>
      <c r="CA120" s="931">
        <v>2333435</v>
      </c>
      <c r="CB120" s="931"/>
      <c r="CC120" s="931"/>
      <c r="CD120" s="931"/>
      <c r="CE120" s="931"/>
      <c r="CF120" s="944">
        <v>69.7</v>
      </c>
      <c r="CG120" s="945"/>
      <c r="CH120" s="945"/>
      <c r="CI120" s="945"/>
      <c r="CJ120" s="945"/>
      <c r="CK120" s="1006" t="s">
        <v>466</v>
      </c>
      <c r="CL120" s="1007"/>
      <c r="CM120" s="1007"/>
      <c r="CN120" s="1007"/>
      <c r="CO120" s="1008"/>
      <c r="CP120" s="1014" t="s">
        <v>412</v>
      </c>
      <c r="CQ120" s="1015"/>
      <c r="CR120" s="1015"/>
      <c r="CS120" s="1015"/>
      <c r="CT120" s="1015"/>
      <c r="CU120" s="1015"/>
      <c r="CV120" s="1015"/>
      <c r="CW120" s="1015"/>
      <c r="CX120" s="1015"/>
      <c r="CY120" s="1015"/>
      <c r="CZ120" s="1015"/>
      <c r="DA120" s="1015"/>
      <c r="DB120" s="1015"/>
      <c r="DC120" s="1015"/>
      <c r="DD120" s="1015"/>
      <c r="DE120" s="1015"/>
      <c r="DF120" s="1016"/>
      <c r="DG120" s="930">
        <v>2421874</v>
      </c>
      <c r="DH120" s="931"/>
      <c r="DI120" s="931"/>
      <c r="DJ120" s="931"/>
      <c r="DK120" s="931"/>
      <c r="DL120" s="931">
        <v>2308091</v>
      </c>
      <c r="DM120" s="931"/>
      <c r="DN120" s="931"/>
      <c r="DO120" s="931"/>
      <c r="DP120" s="931"/>
      <c r="DQ120" s="931">
        <v>2201201</v>
      </c>
      <c r="DR120" s="931"/>
      <c r="DS120" s="931"/>
      <c r="DT120" s="931"/>
      <c r="DU120" s="931"/>
      <c r="DV120" s="932">
        <v>65.8</v>
      </c>
      <c r="DW120" s="932"/>
      <c r="DX120" s="932"/>
      <c r="DY120" s="932"/>
      <c r="DZ120" s="933"/>
    </row>
    <row r="121" spans="1:130" s="230" customFormat="1" ht="26.25" customHeight="1" x14ac:dyDescent="0.2">
      <c r="A121" s="1063"/>
      <c r="B121" s="949"/>
      <c r="C121" s="974" t="s">
        <v>467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177</v>
      </c>
      <c r="AB121" s="959"/>
      <c r="AC121" s="959"/>
      <c r="AD121" s="959"/>
      <c r="AE121" s="960"/>
      <c r="AF121" s="961" t="s">
        <v>177</v>
      </c>
      <c r="AG121" s="959"/>
      <c r="AH121" s="959"/>
      <c r="AI121" s="959"/>
      <c r="AJ121" s="960"/>
      <c r="AK121" s="961" t="s">
        <v>177</v>
      </c>
      <c r="AL121" s="959"/>
      <c r="AM121" s="959"/>
      <c r="AN121" s="959"/>
      <c r="AO121" s="960"/>
      <c r="AP121" s="962" t="s">
        <v>177</v>
      </c>
      <c r="AQ121" s="963"/>
      <c r="AR121" s="963"/>
      <c r="AS121" s="963"/>
      <c r="AT121" s="964"/>
      <c r="AU121" s="994"/>
      <c r="AV121" s="995"/>
      <c r="AW121" s="995"/>
      <c r="AX121" s="995"/>
      <c r="AY121" s="996"/>
      <c r="AZ121" s="922" t="s">
        <v>468</v>
      </c>
      <c r="BA121" s="923"/>
      <c r="BB121" s="923"/>
      <c r="BC121" s="923"/>
      <c r="BD121" s="923"/>
      <c r="BE121" s="923"/>
      <c r="BF121" s="923"/>
      <c r="BG121" s="923"/>
      <c r="BH121" s="923"/>
      <c r="BI121" s="923"/>
      <c r="BJ121" s="923"/>
      <c r="BK121" s="923"/>
      <c r="BL121" s="923"/>
      <c r="BM121" s="923"/>
      <c r="BN121" s="923"/>
      <c r="BO121" s="923"/>
      <c r="BP121" s="924"/>
      <c r="BQ121" s="925">
        <v>178719</v>
      </c>
      <c r="BR121" s="926"/>
      <c r="BS121" s="926"/>
      <c r="BT121" s="926"/>
      <c r="BU121" s="926"/>
      <c r="BV121" s="926">
        <v>65559</v>
      </c>
      <c r="BW121" s="926"/>
      <c r="BX121" s="926"/>
      <c r="BY121" s="926"/>
      <c r="BZ121" s="926"/>
      <c r="CA121" s="926">
        <v>54575</v>
      </c>
      <c r="CB121" s="926"/>
      <c r="CC121" s="926"/>
      <c r="CD121" s="926"/>
      <c r="CE121" s="926"/>
      <c r="CF121" s="920">
        <v>1.6</v>
      </c>
      <c r="CG121" s="921"/>
      <c r="CH121" s="921"/>
      <c r="CI121" s="921"/>
      <c r="CJ121" s="921"/>
      <c r="CK121" s="1009"/>
      <c r="CL121" s="1010"/>
      <c r="CM121" s="1010"/>
      <c r="CN121" s="1010"/>
      <c r="CO121" s="1011"/>
      <c r="CP121" s="1019" t="s">
        <v>407</v>
      </c>
      <c r="CQ121" s="1020"/>
      <c r="CR121" s="1020"/>
      <c r="CS121" s="1020"/>
      <c r="CT121" s="1020"/>
      <c r="CU121" s="1020"/>
      <c r="CV121" s="1020"/>
      <c r="CW121" s="1020"/>
      <c r="CX121" s="1020"/>
      <c r="CY121" s="1020"/>
      <c r="CZ121" s="1020"/>
      <c r="DA121" s="1020"/>
      <c r="DB121" s="1020"/>
      <c r="DC121" s="1020"/>
      <c r="DD121" s="1020"/>
      <c r="DE121" s="1020"/>
      <c r="DF121" s="1021"/>
      <c r="DG121" s="925">
        <v>27048</v>
      </c>
      <c r="DH121" s="926"/>
      <c r="DI121" s="926"/>
      <c r="DJ121" s="926"/>
      <c r="DK121" s="926"/>
      <c r="DL121" s="926">
        <v>24041</v>
      </c>
      <c r="DM121" s="926"/>
      <c r="DN121" s="926"/>
      <c r="DO121" s="926"/>
      <c r="DP121" s="926"/>
      <c r="DQ121" s="926">
        <v>20563</v>
      </c>
      <c r="DR121" s="926"/>
      <c r="DS121" s="926"/>
      <c r="DT121" s="926"/>
      <c r="DU121" s="926"/>
      <c r="DV121" s="927">
        <v>0.6</v>
      </c>
      <c r="DW121" s="927"/>
      <c r="DX121" s="927"/>
      <c r="DY121" s="927"/>
      <c r="DZ121" s="928"/>
    </row>
    <row r="122" spans="1:130" s="230" customFormat="1" ht="26.25" customHeight="1" x14ac:dyDescent="0.2">
      <c r="A122" s="1063"/>
      <c r="B122" s="949"/>
      <c r="C122" s="922" t="s">
        <v>450</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177</v>
      </c>
      <c r="AB122" s="959"/>
      <c r="AC122" s="959"/>
      <c r="AD122" s="959"/>
      <c r="AE122" s="960"/>
      <c r="AF122" s="961" t="s">
        <v>177</v>
      </c>
      <c r="AG122" s="959"/>
      <c r="AH122" s="959"/>
      <c r="AI122" s="959"/>
      <c r="AJ122" s="960"/>
      <c r="AK122" s="961" t="s">
        <v>177</v>
      </c>
      <c r="AL122" s="959"/>
      <c r="AM122" s="959"/>
      <c r="AN122" s="959"/>
      <c r="AO122" s="960"/>
      <c r="AP122" s="962" t="s">
        <v>177</v>
      </c>
      <c r="AQ122" s="963"/>
      <c r="AR122" s="963"/>
      <c r="AS122" s="963"/>
      <c r="AT122" s="964"/>
      <c r="AU122" s="994"/>
      <c r="AV122" s="995"/>
      <c r="AW122" s="995"/>
      <c r="AX122" s="995"/>
      <c r="AY122" s="996"/>
      <c r="AZ122" s="973" t="s">
        <v>469</v>
      </c>
      <c r="BA122" s="965"/>
      <c r="BB122" s="965"/>
      <c r="BC122" s="965"/>
      <c r="BD122" s="965"/>
      <c r="BE122" s="965"/>
      <c r="BF122" s="965"/>
      <c r="BG122" s="965"/>
      <c r="BH122" s="965"/>
      <c r="BI122" s="965"/>
      <c r="BJ122" s="965"/>
      <c r="BK122" s="965"/>
      <c r="BL122" s="965"/>
      <c r="BM122" s="965"/>
      <c r="BN122" s="965"/>
      <c r="BO122" s="965"/>
      <c r="BP122" s="966"/>
      <c r="BQ122" s="999">
        <v>5140240</v>
      </c>
      <c r="BR122" s="1000"/>
      <c r="BS122" s="1000"/>
      <c r="BT122" s="1000"/>
      <c r="BU122" s="1000"/>
      <c r="BV122" s="1000">
        <v>4894904</v>
      </c>
      <c r="BW122" s="1000"/>
      <c r="BX122" s="1000"/>
      <c r="BY122" s="1000"/>
      <c r="BZ122" s="1000"/>
      <c r="CA122" s="1000">
        <v>5603104</v>
      </c>
      <c r="CB122" s="1000"/>
      <c r="CC122" s="1000"/>
      <c r="CD122" s="1000"/>
      <c r="CE122" s="1000"/>
      <c r="CF122" s="1017">
        <v>167.5</v>
      </c>
      <c r="CG122" s="1018"/>
      <c r="CH122" s="1018"/>
      <c r="CI122" s="1018"/>
      <c r="CJ122" s="1018"/>
      <c r="CK122" s="1009"/>
      <c r="CL122" s="1010"/>
      <c r="CM122" s="1010"/>
      <c r="CN122" s="1010"/>
      <c r="CO122" s="1011"/>
      <c r="CP122" s="1019" t="s">
        <v>411</v>
      </c>
      <c r="CQ122" s="1020"/>
      <c r="CR122" s="1020"/>
      <c r="CS122" s="1020"/>
      <c r="CT122" s="1020"/>
      <c r="CU122" s="1020"/>
      <c r="CV122" s="1020"/>
      <c r="CW122" s="1020"/>
      <c r="CX122" s="1020"/>
      <c r="CY122" s="1020"/>
      <c r="CZ122" s="1020"/>
      <c r="DA122" s="1020"/>
      <c r="DB122" s="1020"/>
      <c r="DC122" s="1020"/>
      <c r="DD122" s="1020"/>
      <c r="DE122" s="1020"/>
      <c r="DF122" s="1021"/>
      <c r="DG122" s="925" t="s">
        <v>177</v>
      </c>
      <c r="DH122" s="926"/>
      <c r="DI122" s="926"/>
      <c r="DJ122" s="926"/>
      <c r="DK122" s="926"/>
      <c r="DL122" s="926" t="s">
        <v>177</v>
      </c>
      <c r="DM122" s="926"/>
      <c r="DN122" s="926"/>
      <c r="DO122" s="926"/>
      <c r="DP122" s="926"/>
      <c r="DQ122" s="926">
        <v>2255</v>
      </c>
      <c r="DR122" s="926"/>
      <c r="DS122" s="926"/>
      <c r="DT122" s="926"/>
      <c r="DU122" s="926"/>
      <c r="DV122" s="927">
        <v>0.1</v>
      </c>
      <c r="DW122" s="927"/>
      <c r="DX122" s="927"/>
      <c r="DY122" s="927"/>
      <c r="DZ122" s="928"/>
    </row>
    <row r="123" spans="1:130" s="230" customFormat="1" ht="26.25" customHeight="1" x14ac:dyDescent="0.2">
      <c r="A123" s="1063"/>
      <c r="B123" s="949"/>
      <c r="C123" s="922" t="s">
        <v>456</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177</v>
      </c>
      <c r="AB123" s="959"/>
      <c r="AC123" s="959"/>
      <c r="AD123" s="959"/>
      <c r="AE123" s="960"/>
      <c r="AF123" s="961" t="s">
        <v>177</v>
      </c>
      <c r="AG123" s="959"/>
      <c r="AH123" s="959"/>
      <c r="AI123" s="959"/>
      <c r="AJ123" s="960"/>
      <c r="AK123" s="961" t="s">
        <v>177</v>
      </c>
      <c r="AL123" s="959"/>
      <c r="AM123" s="959"/>
      <c r="AN123" s="959"/>
      <c r="AO123" s="960"/>
      <c r="AP123" s="962" t="s">
        <v>177</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470</v>
      </c>
      <c r="BP123" s="1005"/>
      <c r="BQ123" s="1035">
        <v>7412055</v>
      </c>
      <c r="BR123" s="1036"/>
      <c r="BS123" s="1036"/>
      <c r="BT123" s="1036"/>
      <c r="BU123" s="1036"/>
      <c r="BV123" s="1036">
        <v>7645561</v>
      </c>
      <c r="BW123" s="1036"/>
      <c r="BX123" s="1036"/>
      <c r="BY123" s="1036"/>
      <c r="BZ123" s="1036"/>
      <c r="CA123" s="1036">
        <v>7991114</v>
      </c>
      <c r="CB123" s="1036"/>
      <c r="CC123" s="1036"/>
      <c r="CD123" s="1036"/>
      <c r="CE123" s="1036"/>
      <c r="CF123" s="1001"/>
      <c r="CG123" s="1002"/>
      <c r="CH123" s="1002"/>
      <c r="CI123" s="1002"/>
      <c r="CJ123" s="1003"/>
      <c r="CK123" s="1009"/>
      <c r="CL123" s="1010"/>
      <c r="CM123" s="1010"/>
      <c r="CN123" s="1010"/>
      <c r="CO123" s="1011"/>
      <c r="CP123" s="1019" t="s">
        <v>409</v>
      </c>
      <c r="CQ123" s="1020"/>
      <c r="CR123" s="1020"/>
      <c r="CS123" s="1020"/>
      <c r="CT123" s="1020"/>
      <c r="CU123" s="1020"/>
      <c r="CV123" s="1020"/>
      <c r="CW123" s="1020"/>
      <c r="CX123" s="1020"/>
      <c r="CY123" s="1020"/>
      <c r="CZ123" s="1020"/>
      <c r="DA123" s="1020"/>
      <c r="DB123" s="1020"/>
      <c r="DC123" s="1020"/>
      <c r="DD123" s="1020"/>
      <c r="DE123" s="1020"/>
      <c r="DF123" s="1021"/>
      <c r="DG123" s="958">
        <v>177</v>
      </c>
      <c r="DH123" s="959"/>
      <c r="DI123" s="959"/>
      <c r="DJ123" s="959"/>
      <c r="DK123" s="960"/>
      <c r="DL123" s="961">
        <v>140</v>
      </c>
      <c r="DM123" s="959"/>
      <c r="DN123" s="959"/>
      <c r="DO123" s="959"/>
      <c r="DP123" s="960"/>
      <c r="DQ123" s="961">
        <v>100</v>
      </c>
      <c r="DR123" s="959"/>
      <c r="DS123" s="959"/>
      <c r="DT123" s="959"/>
      <c r="DU123" s="960"/>
      <c r="DV123" s="962">
        <v>0</v>
      </c>
      <c r="DW123" s="963"/>
      <c r="DX123" s="963"/>
      <c r="DY123" s="963"/>
      <c r="DZ123" s="964"/>
    </row>
    <row r="124" spans="1:130" s="230" customFormat="1" ht="26.25" customHeight="1" thickBot="1" x14ac:dyDescent="0.25">
      <c r="A124" s="1063"/>
      <c r="B124" s="949"/>
      <c r="C124" s="922" t="s">
        <v>459</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177</v>
      </c>
      <c r="AB124" s="959"/>
      <c r="AC124" s="959"/>
      <c r="AD124" s="959"/>
      <c r="AE124" s="960"/>
      <c r="AF124" s="961" t="s">
        <v>177</v>
      </c>
      <c r="AG124" s="959"/>
      <c r="AH124" s="959"/>
      <c r="AI124" s="959"/>
      <c r="AJ124" s="960"/>
      <c r="AK124" s="961" t="s">
        <v>177</v>
      </c>
      <c r="AL124" s="959"/>
      <c r="AM124" s="959"/>
      <c r="AN124" s="959"/>
      <c r="AO124" s="960"/>
      <c r="AP124" s="962" t="s">
        <v>177</v>
      </c>
      <c r="AQ124" s="963"/>
      <c r="AR124" s="963"/>
      <c r="AS124" s="963"/>
      <c r="AT124" s="964"/>
      <c r="AU124" s="1031" t="s">
        <v>471</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118</v>
      </c>
      <c r="BR124" s="1027"/>
      <c r="BS124" s="1027"/>
      <c r="BT124" s="1027"/>
      <c r="BU124" s="1027"/>
      <c r="BV124" s="1027">
        <v>104.8</v>
      </c>
      <c r="BW124" s="1027"/>
      <c r="BX124" s="1027"/>
      <c r="BY124" s="1027"/>
      <c r="BZ124" s="1027"/>
      <c r="CA124" s="1027">
        <v>76.2</v>
      </c>
      <c r="CB124" s="1027"/>
      <c r="CC124" s="1027"/>
      <c r="CD124" s="1027"/>
      <c r="CE124" s="1027"/>
      <c r="CF124" s="1028"/>
      <c r="CG124" s="1029"/>
      <c r="CH124" s="1029"/>
      <c r="CI124" s="1029"/>
      <c r="CJ124" s="1030"/>
      <c r="CK124" s="1012"/>
      <c r="CL124" s="1012"/>
      <c r="CM124" s="1012"/>
      <c r="CN124" s="1012"/>
      <c r="CO124" s="1013"/>
      <c r="CP124" s="1019" t="s">
        <v>472</v>
      </c>
      <c r="CQ124" s="1020"/>
      <c r="CR124" s="1020"/>
      <c r="CS124" s="1020"/>
      <c r="CT124" s="1020"/>
      <c r="CU124" s="1020"/>
      <c r="CV124" s="1020"/>
      <c r="CW124" s="1020"/>
      <c r="CX124" s="1020"/>
      <c r="CY124" s="1020"/>
      <c r="CZ124" s="1020"/>
      <c r="DA124" s="1020"/>
      <c r="DB124" s="1020"/>
      <c r="DC124" s="1020"/>
      <c r="DD124" s="1020"/>
      <c r="DE124" s="1020"/>
      <c r="DF124" s="1021"/>
      <c r="DG124" s="1004" t="s">
        <v>177</v>
      </c>
      <c r="DH124" s="986"/>
      <c r="DI124" s="986"/>
      <c r="DJ124" s="986"/>
      <c r="DK124" s="987"/>
      <c r="DL124" s="985" t="s">
        <v>177</v>
      </c>
      <c r="DM124" s="986"/>
      <c r="DN124" s="986"/>
      <c r="DO124" s="986"/>
      <c r="DP124" s="987"/>
      <c r="DQ124" s="985" t="s">
        <v>177</v>
      </c>
      <c r="DR124" s="986"/>
      <c r="DS124" s="986"/>
      <c r="DT124" s="986"/>
      <c r="DU124" s="987"/>
      <c r="DV124" s="988" t="s">
        <v>177</v>
      </c>
      <c r="DW124" s="989"/>
      <c r="DX124" s="989"/>
      <c r="DY124" s="989"/>
      <c r="DZ124" s="990"/>
    </row>
    <row r="125" spans="1:130" s="230" customFormat="1" ht="26.25" customHeight="1" x14ac:dyDescent="0.2">
      <c r="A125" s="1063"/>
      <c r="B125" s="949"/>
      <c r="C125" s="922" t="s">
        <v>461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177</v>
      </c>
      <c r="AB125" s="959"/>
      <c r="AC125" s="959"/>
      <c r="AD125" s="959"/>
      <c r="AE125" s="960"/>
      <c r="AF125" s="961" t="s">
        <v>177</v>
      </c>
      <c r="AG125" s="959"/>
      <c r="AH125" s="959"/>
      <c r="AI125" s="959"/>
      <c r="AJ125" s="960"/>
      <c r="AK125" s="961" t="s">
        <v>177</v>
      </c>
      <c r="AL125" s="959"/>
      <c r="AM125" s="959"/>
      <c r="AN125" s="959"/>
      <c r="AO125" s="960"/>
      <c r="AP125" s="962" t="s">
        <v>177</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473</v>
      </c>
      <c r="CL125" s="1007"/>
      <c r="CM125" s="1007"/>
      <c r="CN125" s="1007"/>
      <c r="CO125" s="1008"/>
      <c r="CP125" s="929" t="s">
        <v>474</v>
      </c>
      <c r="CQ125" s="897"/>
      <c r="CR125" s="897"/>
      <c r="CS125" s="897"/>
      <c r="CT125" s="897"/>
      <c r="CU125" s="897"/>
      <c r="CV125" s="897"/>
      <c r="CW125" s="897"/>
      <c r="CX125" s="897"/>
      <c r="CY125" s="897"/>
      <c r="CZ125" s="897"/>
      <c r="DA125" s="897"/>
      <c r="DB125" s="897"/>
      <c r="DC125" s="897"/>
      <c r="DD125" s="897"/>
      <c r="DE125" s="897"/>
      <c r="DF125" s="898"/>
      <c r="DG125" s="930" t="s">
        <v>177</v>
      </c>
      <c r="DH125" s="931"/>
      <c r="DI125" s="931"/>
      <c r="DJ125" s="931"/>
      <c r="DK125" s="931"/>
      <c r="DL125" s="931" t="s">
        <v>177</v>
      </c>
      <c r="DM125" s="931"/>
      <c r="DN125" s="931"/>
      <c r="DO125" s="931"/>
      <c r="DP125" s="931"/>
      <c r="DQ125" s="931" t="s">
        <v>177</v>
      </c>
      <c r="DR125" s="931"/>
      <c r="DS125" s="931"/>
      <c r="DT125" s="931"/>
      <c r="DU125" s="931"/>
      <c r="DV125" s="932" t="s">
        <v>177</v>
      </c>
      <c r="DW125" s="932"/>
      <c r="DX125" s="932"/>
      <c r="DY125" s="932"/>
      <c r="DZ125" s="933"/>
    </row>
    <row r="126" spans="1:130" s="230" customFormat="1" ht="26.25" customHeight="1" thickBot="1" x14ac:dyDescent="0.25">
      <c r="A126" s="1063"/>
      <c r="B126" s="949"/>
      <c r="C126" s="922" t="s">
        <v>463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177</v>
      </c>
      <c r="AB126" s="959"/>
      <c r="AC126" s="959"/>
      <c r="AD126" s="959"/>
      <c r="AE126" s="960"/>
      <c r="AF126" s="961" t="s">
        <v>177</v>
      </c>
      <c r="AG126" s="959"/>
      <c r="AH126" s="959"/>
      <c r="AI126" s="959"/>
      <c r="AJ126" s="960"/>
      <c r="AK126" s="961" t="s">
        <v>177</v>
      </c>
      <c r="AL126" s="959"/>
      <c r="AM126" s="959"/>
      <c r="AN126" s="959"/>
      <c r="AO126" s="960"/>
      <c r="AP126" s="962" t="s">
        <v>177</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475</v>
      </c>
      <c r="CQ126" s="923"/>
      <c r="CR126" s="923"/>
      <c r="CS126" s="923"/>
      <c r="CT126" s="923"/>
      <c r="CU126" s="923"/>
      <c r="CV126" s="923"/>
      <c r="CW126" s="923"/>
      <c r="CX126" s="923"/>
      <c r="CY126" s="923"/>
      <c r="CZ126" s="923"/>
      <c r="DA126" s="923"/>
      <c r="DB126" s="923"/>
      <c r="DC126" s="923"/>
      <c r="DD126" s="923"/>
      <c r="DE126" s="923"/>
      <c r="DF126" s="924"/>
      <c r="DG126" s="925" t="s">
        <v>177</v>
      </c>
      <c r="DH126" s="926"/>
      <c r="DI126" s="926"/>
      <c r="DJ126" s="926"/>
      <c r="DK126" s="926"/>
      <c r="DL126" s="926" t="s">
        <v>177</v>
      </c>
      <c r="DM126" s="926"/>
      <c r="DN126" s="926"/>
      <c r="DO126" s="926"/>
      <c r="DP126" s="926"/>
      <c r="DQ126" s="926" t="s">
        <v>177</v>
      </c>
      <c r="DR126" s="926"/>
      <c r="DS126" s="926"/>
      <c r="DT126" s="926"/>
      <c r="DU126" s="926"/>
      <c r="DV126" s="927" t="s">
        <v>177</v>
      </c>
      <c r="DW126" s="927"/>
      <c r="DX126" s="927"/>
      <c r="DY126" s="927"/>
      <c r="DZ126" s="928"/>
    </row>
    <row r="127" spans="1:130" s="230" customFormat="1" ht="26.25" customHeight="1" x14ac:dyDescent="0.2">
      <c r="A127" s="1064"/>
      <c r="B127" s="951"/>
      <c r="C127" s="973" t="s">
        <v>476</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44</v>
      </c>
      <c r="AB127" s="959"/>
      <c r="AC127" s="959"/>
      <c r="AD127" s="959"/>
      <c r="AE127" s="960"/>
      <c r="AF127" s="961">
        <v>28</v>
      </c>
      <c r="AG127" s="959"/>
      <c r="AH127" s="959"/>
      <c r="AI127" s="959"/>
      <c r="AJ127" s="960"/>
      <c r="AK127" s="961" t="s">
        <v>177</v>
      </c>
      <c r="AL127" s="959"/>
      <c r="AM127" s="959"/>
      <c r="AN127" s="959"/>
      <c r="AO127" s="960"/>
      <c r="AP127" s="962" t="s">
        <v>177</v>
      </c>
      <c r="AQ127" s="963"/>
      <c r="AR127" s="963"/>
      <c r="AS127" s="963"/>
      <c r="AT127" s="964"/>
      <c r="AU127" s="232"/>
      <c r="AV127" s="232"/>
      <c r="AW127" s="232"/>
      <c r="AX127" s="1037" t="s">
        <v>477</v>
      </c>
      <c r="AY127" s="1038"/>
      <c r="AZ127" s="1038"/>
      <c r="BA127" s="1038"/>
      <c r="BB127" s="1038"/>
      <c r="BC127" s="1038"/>
      <c r="BD127" s="1038"/>
      <c r="BE127" s="1039"/>
      <c r="BF127" s="1040" t="s">
        <v>478</v>
      </c>
      <c r="BG127" s="1038"/>
      <c r="BH127" s="1038"/>
      <c r="BI127" s="1038"/>
      <c r="BJ127" s="1038"/>
      <c r="BK127" s="1038"/>
      <c r="BL127" s="1039"/>
      <c r="BM127" s="1040" t="s">
        <v>479</v>
      </c>
      <c r="BN127" s="1038"/>
      <c r="BO127" s="1038"/>
      <c r="BP127" s="1038"/>
      <c r="BQ127" s="1038"/>
      <c r="BR127" s="1038"/>
      <c r="BS127" s="1039"/>
      <c r="BT127" s="1040" t="s">
        <v>480</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481</v>
      </c>
      <c r="CQ127" s="923"/>
      <c r="CR127" s="923"/>
      <c r="CS127" s="923"/>
      <c r="CT127" s="923"/>
      <c r="CU127" s="923"/>
      <c r="CV127" s="923"/>
      <c r="CW127" s="923"/>
      <c r="CX127" s="923"/>
      <c r="CY127" s="923"/>
      <c r="CZ127" s="923"/>
      <c r="DA127" s="923"/>
      <c r="DB127" s="923"/>
      <c r="DC127" s="923"/>
      <c r="DD127" s="923"/>
      <c r="DE127" s="923"/>
      <c r="DF127" s="924"/>
      <c r="DG127" s="925" t="s">
        <v>177</v>
      </c>
      <c r="DH127" s="926"/>
      <c r="DI127" s="926"/>
      <c r="DJ127" s="926"/>
      <c r="DK127" s="926"/>
      <c r="DL127" s="926" t="s">
        <v>177</v>
      </c>
      <c r="DM127" s="926"/>
      <c r="DN127" s="926"/>
      <c r="DO127" s="926"/>
      <c r="DP127" s="926"/>
      <c r="DQ127" s="926" t="s">
        <v>177</v>
      </c>
      <c r="DR127" s="926"/>
      <c r="DS127" s="926"/>
      <c r="DT127" s="926"/>
      <c r="DU127" s="926"/>
      <c r="DV127" s="927" t="s">
        <v>177</v>
      </c>
      <c r="DW127" s="927"/>
      <c r="DX127" s="927"/>
      <c r="DY127" s="927"/>
      <c r="DZ127" s="928"/>
    </row>
    <row r="128" spans="1:130" s="230" customFormat="1" ht="26.25" customHeight="1" thickBot="1" x14ac:dyDescent="0.25">
      <c r="A128" s="1047" t="s">
        <v>482</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483</v>
      </c>
      <c r="X128" s="1049"/>
      <c r="Y128" s="1049"/>
      <c r="Z128" s="1050"/>
      <c r="AA128" s="1051">
        <v>14212</v>
      </c>
      <c r="AB128" s="1052"/>
      <c r="AC128" s="1052"/>
      <c r="AD128" s="1052"/>
      <c r="AE128" s="1053"/>
      <c r="AF128" s="1054">
        <v>267</v>
      </c>
      <c r="AG128" s="1052"/>
      <c r="AH128" s="1052"/>
      <c r="AI128" s="1052"/>
      <c r="AJ128" s="1053"/>
      <c r="AK128" s="1054">
        <v>246</v>
      </c>
      <c r="AL128" s="1052"/>
      <c r="AM128" s="1052"/>
      <c r="AN128" s="1052"/>
      <c r="AO128" s="1053"/>
      <c r="AP128" s="1055"/>
      <c r="AQ128" s="1056"/>
      <c r="AR128" s="1056"/>
      <c r="AS128" s="1056"/>
      <c r="AT128" s="1057"/>
      <c r="AU128" s="232"/>
      <c r="AV128" s="232"/>
      <c r="AW128" s="232"/>
      <c r="AX128" s="896" t="s">
        <v>484</v>
      </c>
      <c r="AY128" s="897"/>
      <c r="AZ128" s="897"/>
      <c r="BA128" s="897"/>
      <c r="BB128" s="897"/>
      <c r="BC128" s="897"/>
      <c r="BD128" s="897"/>
      <c r="BE128" s="898"/>
      <c r="BF128" s="1058" t="s">
        <v>177</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485</v>
      </c>
      <c r="CQ128" s="740"/>
      <c r="CR128" s="740"/>
      <c r="CS128" s="740"/>
      <c r="CT128" s="740"/>
      <c r="CU128" s="740"/>
      <c r="CV128" s="740"/>
      <c r="CW128" s="740"/>
      <c r="CX128" s="740"/>
      <c r="CY128" s="740"/>
      <c r="CZ128" s="740"/>
      <c r="DA128" s="740"/>
      <c r="DB128" s="740"/>
      <c r="DC128" s="740"/>
      <c r="DD128" s="740"/>
      <c r="DE128" s="740"/>
      <c r="DF128" s="1042"/>
      <c r="DG128" s="1043" t="s">
        <v>177</v>
      </c>
      <c r="DH128" s="1044"/>
      <c r="DI128" s="1044"/>
      <c r="DJ128" s="1044"/>
      <c r="DK128" s="1044"/>
      <c r="DL128" s="1044" t="s">
        <v>177</v>
      </c>
      <c r="DM128" s="1044"/>
      <c r="DN128" s="1044"/>
      <c r="DO128" s="1044"/>
      <c r="DP128" s="1044"/>
      <c r="DQ128" s="1044" t="s">
        <v>177</v>
      </c>
      <c r="DR128" s="1044"/>
      <c r="DS128" s="1044"/>
      <c r="DT128" s="1044"/>
      <c r="DU128" s="1044"/>
      <c r="DV128" s="1045" t="s">
        <v>177</v>
      </c>
      <c r="DW128" s="1045"/>
      <c r="DX128" s="1045"/>
      <c r="DY128" s="1045"/>
      <c r="DZ128" s="1046"/>
    </row>
    <row r="129" spans="1:131" s="230"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486</v>
      </c>
      <c r="X129" s="1071"/>
      <c r="Y129" s="1071"/>
      <c r="Z129" s="1072"/>
      <c r="AA129" s="958">
        <v>3653910</v>
      </c>
      <c r="AB129" s="959"/>
      <c r="AC129" s="959"/>
      <c r="AD129" s="959"/>
      <c r="AE129" s="960"/>
      <c r="AF129" s="961">
        <v>3887949</v>
      </c>
      <c r="AG129" s="959"/>
      <c r="AH129" s="959"/>
      <c r="AI129" s="959"/>
      <c r="AJ129" s="960"/>
      <c r="AK129" s="961">
        <v>3771661</v>
      </c>
      <c r="AL129" s="959"/>
      <c r="AM129" s="959"/>
      <c r="AN129" s="959"/>
      <c r="AO129" s="960"/>
      <c r="AP129" s="1073"/>
      <c r="AQ129" s="1074"/>
      <c r="AR129" s="1074"/>
      <c r="AS129" s="1074"/>
      <c r="AT129" s="1075"/>
      <c r="AU129" s="233"/>
      <c r="AV129" s="233"/>
      <c r="AW129" s="233"/>
      <c r="AX129" s="1065" t="s">
        <v>487</v>
      </c>
      <c r="AY129" s="923"/>
      <c r="AZ129" s="923"/>
      <c r="BA129" s="923"/>
      <c r="BB129" s="923"/>
      <c r="BC129" s="923"/>
      <c r="BD129" s="923"/>
      <c r="BE129" s="924"/>
      <c r="BF129" s="1066" t="s">
        <v>177</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488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489</v>
      </c>
      <c r="X130" s="1071"/>
      <c r="Y130" s="1071"/>
      <c r="Z130" s="1072"/>
      <c r="AA130" s="958">
        <v>416736</v>
      </c>
      <c r="AB130" s="959"/>
      <c r="AC130" s="959"/>
      <c r="AD130" s="959"/>
      <c r="AE130" s="960"/>
      <c r="AF130" s="961">
        <v>416252</v>
      </c>
      <c r="AG130" s="959"/>
      <c r="AH130" s="959"/>
      <c r="AI130" s="959"/>
      <c r="AJ130" s="960"/>
      <c r="AK130" s="961">
        <v>425709</v>
      </c>
      <c r="AL130" s="959"/>
      <c r="AM130" s="959"/>
      <c r="AN130" s="959"/>
      <c r="AO130" s="960"/>
      <c r="AP130" s="1073"/>
      <c r="AQ130" s="1074"/>
      <c r="AR130" s="1074"/>
      <c r="AS130" s="1074"/>
      <c r="AT130" s="1075"/>
      <c r="AU130" s="233"/>
      <c r="AV130" s="233"/>
      <c r="AW130" s="233"/>
      <c r="AX130" s="1065" t="s">
        <v>490</v>
      </c>
      <c r="AY130" s="923"/>
      <c r="AZ130" s="923"/>
      <c r="BA130" s="923"/>
      <c r="BB130" s="923"/>
      <c r="BC130" s="923"/>
      <c r="BD130" s="923"/>
      <c r="BE130" s="924"/>
      <c r="BF130" s="1101">
        <v>13.1</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491</v>
      </c>
      <c r="X131" s="1108"/>
      <c r="Y131" s="1108"/>
      <c r="Z131" s="1109"/>
      <c r="AA131" s="1004">
        <v>3237174</v>
      </c>
      <c r="AB131" s="986"/>
      <c r="AC131" s="986"/>
      <c r="AD131" s="986"/>
      <c r="AE131" s="987"/>
      <c r="AF131" s="985">
        <v>3471697</v>
      </c>
      <c r="AG131" s="986"/>
      <c r="AH131" s="986"/>
      <c r="AI131" s="986"/>
      <c r="AJ131" s="987"/>
      <c r="AK131" s="985">
        <v>3345952</v>
      </c>
      <c r="AL131" s="986"/>
      <c r="AM131" s="986"/>
      <c r="AN131" s="986"/>
      <c r="AO131" s="987"/>
      <c r="AP131" s="1110"/>
      <c r="AQ131" s="1111"/>
      <c r="AR131" s="1111"/>
      <c r="AS131" s="1111"/>
      <c r="AT131" s="1112"/>
      <c r="AU131" s="233"/>
      <c r="AV131" s="233"/>
      <c r="AW131" s="233"/>
      <c r="AX131" s="1083" t="s">
        <v>492</v>
      </c>
      <c r="AY131" s="740"/>
      <c r="AZ131" s="740"/>
      <c r="BA131" s="740"/>
      <c r="BB131" s="740"/>
      <c r="BC131" s="740"/>
      <c r="BD131" s="740"/>
      <c r="BE131" s="1042"/>
      <c r="BF131" s="1084">
        <v>76.2</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493</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494</v>
      </c>
      <c r="W132" s="1094"/>
      <c r="X132" s="1094"/>
      <c r="Y132" s="1094"/>
      <c r="Z132" s="1095"/>
      <c r="AA132" s="1096">
        <v>13.757308070000001</v>
      </c>
      <c r="AB132" s="1097"/>
      <c r="AC132" s="1097"/>
      <c r="AD132" s="1097"/>
      <c r="AE132" s="1098"/>
      <c r="AF132" s="1099">
        <v>12.328552869999999</v>
      </c>
      <c r="AG132" s="1097"/>
      <c r="AH132" s="1097"/>
      <c r="AI132" s="1097"/>
      <c r="AJ132" s="1098"/>
      <c r="AK132" s="1099">
        <v>13.45548292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495</v>
      </c>
      <c r="W133" s="1077"/>
      <c r="X133" s="1077"/>
      <c r="Y133" s="1077"/>
      <c r="Z133" s="1078"/>
      <c r="AA133" s="1079">
        <v>15.1</v>
      </c>
      <c r="AB133" s="1080"/>
      <c r="AC133" s="1080"/>
      <c r="AD133" s="1080"/>
      <c r="AE133" s="1081"/>
      <c r="AF133" s="1079">
        <v>13.7</v>
      </c>
      <c r="AG133" s="1080"/>
      <c r="AH133" s="1080"/>
      <c r="AI133" s="1080"/>
      <c r="AJ133" s="1081"/>
      <c r="AK133" s="1079">
        <v>13.1</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BkJ4v0MgrOqUSodJyeJn5ylPRrboupHLuoNrzLk5A9X7Ul+JWytPqRPea82SpTEeIlrvb3L3phOy942nN6xSg==" saltValue="l78CNxVJLtlojHYSmhgU9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DH29" sqref="DH29"/>
    </sheetView>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496</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EUrwrqyTxurZn6OCdaWPNvEpWqkKtZOoySNcNoKCIfbXJNe+xXdvNMfNdZSCEbeeG2MrWNwllXMSUeEzjbtLmg==" saltValue="hffapwfg7qYnUPkwufp0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BW9OX4SrvrxBvXFI3BGBzpj1m9jwR0df4RZf2J+9nCnzZkLvYm3dgyCY5IX/KBBssKWC5pI/99d8RIOyoSFvkw==" saltValue="YXow3q0VMrQXj/3ERcaGG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497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498</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499</v>
      </c>
      <c r="AP7" s="272"/>
      <c r="AQ7" s="273" t="s">
        <v>500</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501</v>
      </c>
      <c r="AQ8" s="279" t="s">
        <v>502</v>
      </c>
      <c r="AR8" s="280" t="s">
        <v>503</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504</v>
      </c>
      <c r="AL9" s="1117"/>
      <c r="AM9" s="1117"/>
      <c r="AN9" s="1118"/>
      <c r="AO9" s="281">
        <v>745548</v>
      </c>
      <c r="AP9" s="281">
        <v>85814</v>
      </c>
      <c r="AQ9" s="282">
        <v>166998</v>
      </c>
      <c r="AR9" s="283">
        <v>-48.6</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505</v>
      </c>
      <c r="AL10" s="1117"/>
      <c r="AM10" s="1117"/>
      <c r="AN10" s="1118"/>
      <c r="AO10" s="284">
        <v>158552</v>
      </c>
      <c r="AP10" s="284">
        <v>18250</v>
      </c>
      <c r="AQ10" s="285">
        <v>26170</v>
      </c>
      <c r="AR10" s="286">
        <v>-30.3</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506</v>
      </c>
      <c r="AL11" s="1117"/>
      <c r="AM11" s="1117"/>
      <c r="AN11" s="1118"/>
      <c r="AO11" s="284">
        <v>17734</v>
      </c>
      <c r="AP11" s="284">
        <v>2041</v>
      </c>
      <c r="AQ11" s="285">
        <v>5047</v>
      </c>
      <c r="AR11" s="286">
        <v>-59.6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507</v>
      </c>
      <c r="AL12" s="1117"/>
      <c r="AM12" s="1117"/>
      <c r="AN12" s="1118"/>
      <c r="AO12" s="284" t="s">
        <v>508</v>
      </c>
      <c r="AP12" s="284" t="s">
        <v>508</v>
      </c>
      <c r="AQ12" s="285" t="s">
        <v>508</v>
      </c>
      <c r="AR12" s="286" t="s">
        <v>508</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509</v>
      </c>
      <c r="AL13" s="1117"/>
      <c r="AM13" s="1117"/>
      <c r="AN13" s="1118"/>
      <c r="AO13" s="284">
        <v>50979</v>
      </c>
      <c r="AP13" s="284">
        <v>5868</v>
      </c>
      <c r="AQ13" s="285">
        <v>6466</v>
      </c>
      <c r="AR13" s="286">
        <v>-9.1999999999999993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510</v>
      </c>
      <c r="AL14" s="1117"/>
      <c r="AM14" s="1117"/>
      <c r="AN14" s="1118"/>
      <c r="AO14" s="284">
        <v>558</v>
      </c>
      <c r="AP14" s="284">
        <v>64</v>
      </c>
      <c r="AQ14" s="285">
        <v>3589</v>
      </c>
      <c r="AR14" s="286">
        <v>-98.2</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511</v>
      </c>
      <c r="AL15" s="1120"/>
      <c r="AM15" s="1120"/>
      <c r="AN15" s="1121"/>
      <c r="AO15" s="284">
        <v>-51529</v>
      </c>
      <c r="AP15" s="284">
        <v>-5931</v>
      </c>
      <c r="AQ15" s="285">
        <v>-12920</v>
      </c>
      <c r="AR15" s="286">
        <v>-54.1</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921842</v>
      </c>
      <c r="AP16" s="284">
        <v>106105</v>
      </c>
      <c r="AQ16" s="285">
        <v>195349</v>
      </c>
      <c r="AR16" s="286">
        <v>-45.7</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512</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513</v>
      </c>
      <c r="AP20" s="293" t="s">
        <v>514</v>
      </c>
      <c r="AQ20" s="294" t="s">
        <v>515</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516</v>
      </c>
      <c r="AL21" s="1123"/>
      <c r="AM21" s="1123"/>
      <c r="AN21" s="1124"/>
      <c r="AO21" s="297">
        <v>9.44</v>
      </c>
      <c r="AP21" s="298">
        <v>16.600000000000001</v>
      </c>
      <c r="AQ21" s="299">
        <v>-7.16</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517</v>
      </c>
      <c r="AL22" s="1123"/>
      <c r="AM22" s="1123"/>
      <c r="AN22" s="1124"/>
      <c r="AO22" s="302">
        <v>90.2</v>
      </c>
      <c r="AP22" s="303">
        <v>95.6</v>
      </c>
      <c r="AQ22" s="304">
        <v>-5.4</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518</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519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520</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499</v>
      </c>
      <c r="AP30" s="272"/>
      <c r="AQ30" s="273" t="s">
        <v>500</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501</v>
      </c>
      <c r="AQ31" s="279" t="s">
        <v>502</v>
      </c>
      <c r="AR31" s="280" t="s">
        <v>503</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521</v>
      </c>
      <c r="AL32" s="1131"/>
      <c r="AM32" s="1131"/>
      <c r="AN32" s="1132"/>
      <c r="AO32" s="312">
        <v>613665</v>
      </c>
      <c r="AP32" s="312">
        <v>70634</v>
      </c>
      <c r="AQ32" s="313">
        <v>125145</v>
      </c>
      <c r="AR32" s="314">
        <v>-43.6</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522</v>
      </c>
      <c r="AL33" s="1131"/>
      <c r="AM33" s="1131"/>
      <c r="AN33" s="1132"/>
      <c r="AO33" s="312" t="s">
        <v>508</v>
      </c>
      <c r="AP33" s="312" t="s">
        <v>508</v>
      </c>
      <c r="AQ33" s="313">
        <v>142</v>
      </c>
      <c r="AR33" s="314" t="s">
        <v>508</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523</v>
      </c>
      <c r="AL34" s="1131"/>
      <c r="AM34" s="1131"/>
      <c r="AN34" s="1132"/>
      <c r="AO34" s="312" t="s">
        <v>508</v>
      </c>
      <c r="AP34" s="312" t="s">
        <v>508</v>
      </c>
      <c r="AQ34" s="313">
        <v>186</v>
      </c>
      <c r="AR34" s="314" t="s">
        <v>508</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524</v>
      </c>
      <c r="AL35" s="1131"/>
      <c r="AM35" s="1131"/>
      <c r="AN35" s="1132"/>
      <c r="AO35" s="312">
        <v>187024</v>
      </c>
      <c r="AP35" s="312">
        <v>21527</v>
      </c>
      <c r="AQ35" s="313">
        <v>24116</v>
      </c>
      <c r="AR35" s="314">
        <v>-10.7</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525</v>
      </c>
      <c r="AL36" s="1131"/>
      <c r="AM36" s="1131"/>
      <c r="AN36" s="1132"/>
      <c r="AO36" s="312">
        <v>75480</v>
      </c>
      <c r="AP36" s="312">
        <v>8688</v>
      </c>
      <c r="AQ36" s="313">
        <v>3945</v>
      </c>
      <c r="AR36" s="314">
        <v>120.2</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526</v>
      </c>
      <c r="AL37" s="1131"/>
      <c r="AM37" s="1131"/>
      <c r="AN37" s="1132"/>
      <c r="AO37" s="312" t="s">
        <v>508</v>
      </c>
      <c r="AP37" s="312" t="s">
        <v>508</v>
      </c>
      <c r="AQ37" s="313">
        <v>817</v>
      </c>
      <c r="AR37" s="314" t="s">
        <v>508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527</v>
      </c>
      <c r="AL38" s="1134"/>
      <c r="AM38" s="1134"/>
      <c r="AN38" s="1135"/>
      <c r="AO38" s="315" t="s">
        <v>508</v>
      </c>
      <c r="AP38" s="315" t="s">
        <v>508</v>
      </c>
      <c r="AQ38" s="316">
        <v>16</v>
      </c>
      <c r="AR38" s="304" t="s">
        <v>508</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528</v>
      </c>
      <c r="AL39" s="1134"/>
      <c r="AM39" s="1134"/>
      <c r="AN39" s="1135"/>
      <c r="AO39" s="312">
        <v>-246</v>
      </c>
      <c r="AP39" s="312">
        <v>-28</v>
      </c>
      <c r="AQ39" s="313">
        <v>-6780</v>
      </c>
      <c r="AR39" s="314">
        <v>-99.6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529</v>
      </c>
      <c r="AL40" s="1131"/>
      <c r="AM40" s="1131"/>
      <c r="AN40" s="1132"/>
      <c r="AO40" s="312">
        <v>-425709</v>
      </c>
      <c r="AP40" s="312">
        <v>-49000</v>
      </c>
      <c r="AQ40" s="313">
        <v>-98746</v>
      </c>
      <c r="AR40" s="314">
        <v>-50.4</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450214</v>
      </c>
      <c r="AP41" s="312">
        <v>51820</v>
      </c>
      <c r="AQ41" s="313">
        <v>48842</v>
      </c>
      <c r="AR41" s="314">
        <v>6.1</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530</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532</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499</v>
      </c>
      <c r="AN49" s="1127" t="s">
        <v>533</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534</v>
      </c>
      <c r="AO50" s="329" t="s">
        <v>535</v>
      </c>
      <c r="AP50" s="330" t="s">
        <v>536</v>
      </c>
      <c r="AQ50" s="331" t="s">
        <v>537</v>
      </c>
      <c r="AR50" s="332" t="s">
        <v>538</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539</v>
      </c>
      <c r="AL51" s="325"/>
      <c r="AM51" s="333">
        <v>433735</v>
      </c>
      <c r="AN51" s="334">
        <v>45068</v>
      </c>
      <c r="AO51" s="335">
        <v>41.2</v>
      </c>
      <c r="AP51" s="336">
        <v>167497</v>
      </c>
      <c r="AQ51" s="337">
        <v>-17.399999999999999</v>
      </c>
      <c r="AR51" s="338">
        <v>58.6</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540</v>
      </c>
      <c r="AM52" s="341">
        <v>301959</v>
      </c>
      <c r="AN52" s="342">
        <v>31376</v>
      </c>
      <c r="AO52" s="343">
        <v>46</v>
      </c>
      <c r="AP52" s="344">
        <v>82571</v>
      </c>
      <c r="AQ52" s="345">
        <v>3.6</v>
      </c>
      <c r="AR52" s="346">
        <v>42.4</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541</v>
      </c>
      <c r="AL53" s="325"/>
      <c r="AM53" s="333">
        <v>763733</v>
      </c>
      <c r="AN53" s="334">
        <v>81291</v>
      </c>
      <c r="AO53" s="335">
        <v>80.400000000000006</v>
      </c>
      <c r="AP53" s="336">
        <v>190274</v>
      </c>
      <c r="AQ53" s="337">
        <v>13.6</v>
      </c>
      <c r="AR53" s="338">
        <v>66.8</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540</v>
      </c>
      <c r="AM54" s="341">
        <v>594346</v>
      </c>
      <c r="AN54" s="342">
        <v>63262</v>
      </c>
      <c r="AO54" s="343">
        <v>101.6</v>
      </c>
      <c r="AP54" s="344">
        <v>88584</v>
      </c>
      <c r="AQ54" s="345">
        <v>7.3</v>
      </c>
      <c r="AR54" s="346">
        <v>94.3</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542</v>
      </c>
      <c r="AL55" s="325"/>
      <c r="AM55" s="333">
        <v>514302</v>
      </c>
      <c r="AN55" s="334">
        <v>56012</v>
      </c>
      <c r="AO55" s="335">
        <v>-31.1</v>
      </c>
      <c r="AP55" s="336">
        <v>200194</v>
      </c>
      <c r="AQ55" s="337">
        <v>5.2</v>
      </c>
      <c r="AR55" s="338">
        <v>-36.299999999999997</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540</v>
      </c>
      <c r="AM56" s="341">
        <v>257349</v>
      </c>
      <c r="AN56" s="342">
        <v>28028</v>
      </c>
      <c r="AO56" s="343">
        <v>-55.7</v>
      </c>
      <c r="AP56" s="344">
        <v>106422</v>
      </c>
      <c r="AQ56" s="345">
        <v>20.100000000000001</v>
      </c>
      <c r="AR56" s="346">
        <v>-75.8</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543</v>
      </c>
      <c r="AL57" s="325"/>
      <c r="AM57" s="333">
        <v>918993</v>
      </c>
      <c r="AN57" s="334">
        <v>102715</v>
      </c>
      <c r="AO57" s="335">
        <v>83.4</v>
      </c>
      <c r="AP57" s="336">
        <v>196914</v>
      </c>
      <c r="AQ57" s="337">
        <v>-1.6</v>
      </c>
      <c r="AR57" s="338">
        <v>85</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540</v>
      </c>
      <c r="AM58" s="341">
        <v>757003</v>
      </c>
      <c r="AN58" s="342">
        <v>84610</v>
      </c>
      <c r="AO58" s="343">
        <v>201.9</v>
      </c>
      <c r="AP58" s="344">
        <v>98966</v>
      </c>
      <c r="AQ58" s="345">
        <v>-7</v>
      </c>
      <c r="AR58" s="346">
        <v>208.9</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544</v>
      </c>
      <c r="AL59" s="325"/>
      <c r="AM59" s="333">
        <v>1047423</v>
      </c>
      <c r="AN59" s="334">
        <v>120560</v>
      </c>
      <c r="AO59" s="335">
        <v>17.399999999999999</v>
      </c>
      <c r="AP59" s="336">
        <v>204757</v>
      </c>
      <c r="AQ59" s="337">
        <v>4</v>
      </c>
      <c r="AR59" s="338">
        <v>13.4</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540</v>
      </c>
      <c r="AM60" s="341">
        <v>861610</v>
      </c>
      <c r="AN60" s="342">
        <v>99172</v>
      </c>
      <c r="AO60" s="343">
        <v>17.2</v>
      </c>
      <c r="AP60" s="344">
        <v>106071</v>
      </c>
      <c r="AQ60" s="345">
        <v>7.2</v>
      </c>
      <c r="AR60" s="346">
        <v>10</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545</v>
      </c>
      <c r="AL61" s="347"/>
      <c r="AM61" s="348">
        <v>735637</v>
      </c>
      <c r="AN61" s="349">
        <v>81129</v>
      </c>
      <c r="AO61" s="350">
        <v>38.299999999999997</v>
      </c>
      <c r="AP61" s="351">
        <v>191927</v>
      </c>
      <c r="AQ61" s="352">
        <v>0.8</v>
      </c>
      <c r="AR61" s="338">
        <v>37.5</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540</v>
      </c>
      <c r="AM62" s="341">
        <v>554453</v>
      </c>
      <c r="AN62" s="342">
        <v>61290</v>
      </c>
      <c r="AO62" s="343">
        <v>62.2</v>
      </c>
      <c r="AP62" s="344">
        <v>96523</v>
      </c>
      <c r="AQ62" s="345">
        <v>6.2</v>
      </c>
      <c r="AR62" s="346">
        <v>56</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QzBTC59QmstylHqVCLX9WMUdDMDB4whTlpzMukey35WVa1nRPBdQP3ejK6XQhKm5MFy+uv7RjBSG1AtzGIz0eg==" saltValue="GcMng+LuNzdib++Iw3kUD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CO94" sqref="CO94"/>
    </sheetView>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547</v>
      </c>
    </row>
    <row r="121" spans="125:125" ht="13.5" hidden="1" customHeight="1" x14ac:dyDescent="0.2">
      <c r="DU121" s="259"/>
    </row>
  </sheetData>
  <sheetProtection algorithmName="SHA-512" hashValue="zaAjPmMOkLgM/IwAhY4oFNPFF4ORZuLZOl6ZkGbFzuYEVASwzEtCsHo6mBWTqL4P6wnJUmpYPumGF9/UQrexhw==" saltValue="mBP0DSFmfX2Dax/2uTAo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CT101" sqref="CT101"/>
    </sheetView>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548</v>
      </c>
    </row>
  </sheetData>
  <sheetProtection algorithmName="SHA-512" hashValue="LN92axwpaVg7rFg8qUjnE9wtqoS6nxN90MrTuj0YkElEp51ZuikYleN1d4pHLoXvt14EmFl01fnI2KGdkVqTwg==" saltValue="WgkCOGK1g+RKZkwi6MFRq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2">
      <c r="B47" s="10"/>
      <c r="C47" s="1139" t="s">
        <v>3</v>
      </c>
      <c r="D47" s="1139"/>
      <c r="E47" s="1140"/>
      <c r="F47" s="11">
        <v>28.6</v>
      </c>
      <c r="G47" s="12">
        <v>28.71</v>
      </c>
      <c r="H47" s="12">
        <v>27.73</v>
      </c>
      <c r="I47" s="12">
        <v>26.06</v>
      </c>
      <c r="J47" s="13">
        <v>26.87</v>
      </c>
    </row>
    <row r="48" spans="2:10" ht="57.75" customHeight="1" x14ac:dyDescent="0.2">
      <c r="B48" s="14"/>
      <c r="C48" s="1141" t="s">
        <v>4</v>
      </c>
      <c r="D48" s="1141"/>
      <c r="E48" s="1142"/>
      <c r="F48" s="15">
        <v>7.23</v>
      </c>
      <c r="G48" s="16">
        <v>8.0399999999999991</v>
      </c>
      <c r="H48" s="16">
        <v>6.94</v>
      </c>
      <c r="I48" s="16">
        <v>8.7100000000000009</v>
      </c>
      <c r="J48" s="17">
        <v>5.72</v>
      </c>
    </row>
    <row r="49" spans="2:10" ht="57.75" customHeight="1" thickBot="1" x14ac:dyDescent="0.25">
      <c r="B49" s="18"/>
      <c r="C49" s="1143" t="s">
        <v>5</v>
      </c>
      <c r="D49" s="1143"/>
      <c r="E49" s="1144"/>
      <c r="F49" s="19">
        <v>3.67</v>
      </c>
      <c r="G49" s="20">
        <v>14.95</v>
      </c>
      <c r="H49" s="20" t="s">
        <v>554</v>
      </c>
      <c r="I49" s="20">
        <v>2.19</v>
      </c>
      <c r="J49" s="21">
        <v>18.75</v>
      </c>
    </row>
    <row r="50" spans="2:10" ht="13.2" x14ac:dyDescent="0.2"/>
  </sheetData>
  <sheetProtection algorithmName="SHA-512" hashValue="idVvCg9tvj8vgIAKEFkxiR4pHxGM9YLw4x5XxSKy3ScgLy+Q3LHG/fuNQ4AtZgIC3AI0gklH+Yz49osz+74xJw==" saltValue="I2QujZADszPi1ts1xbg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owanilg006</cp:lastModifiedBy>
  <dcterms:created xsi:type="dcterms:W3CDTF">2024-03-14T00:56:31Z</dcterms:created>
  <dcterms:modified xsi:type="dcterms:W3CDTF">2024-03-19T07:41:24Z</dcterms:modified>
  <cp:category/>
</cp:coreProperties>
</file>