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3_02_市町村から回答_差し替え様式版（0315）\14外ヶ浜町_○\"/>
    </mc:Choice>
  </mc:AlternateContent>
  <xr:revisionPtr revIDLastSave="0" documentId="13_ncr:1_{9266DFB8-7F1B-4F49-9946-2FCFCDB511F1}" xr6:coauthVersionLast="47" xr6:coauthVersionMax="47" xr10:uidLastSave="{00000000-0000-0000-0000-000000000000}"/>
  <bookViews>
    <workbookView xWindow="27735" yWindow="-1140" windowWidth="18990" windowHeight="119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U88" i="12"/>
  <c r="AP88" i="12"/>
  <c r="AF88" i="12"/>
  <c r="AU63" i="12"/>
  <c r="AP63" i="12"/>
  <c r="AP23" i="12"/>
  <c r="AA23" i="12"/>
  <c r="V23" i="12"/>
  <c r="Q23" i="12"/>
  <c r="DG43" i="10"/>
  <c r="CQ43" i="10"/>
  <c r="CO43" i="10"/>
  <c r="BY43" i="10"/>
  <c r="BW43" i="10" s="1"/>
  <c r="BE43" i="10"/>
  <c r="AM43" i="10"/>
  <c r="U43" i="10"/>
  <c r="E43" i="10"/>
  <c r="C43" i="10" s="1"/>
  <c r="DG42" i="10"/>
  <c r="CQ42" i="10"/>
  <c r="CO42" i="10" s="1"/>
  <c r="BY42" i="10"/>
  <c r="BW42" i="10"/>
  <c r="BE42" i="10"/>
  <c r="AM42" i="10"/>
  <c r="U42" i="10"/>
  <c r="E42" i="10"/>
  <c r="C42" i="10" s="1"/>
  <c r="DG41" i="10"/>
  <c r="CQ41" i="10"/>
  <c r="CO41" i="10"/>
  <c r="BY41" i="10"/>
  <c r="BW41" i="10" s="1"/>
  <c r="BE41" i="10"/>
  <c r="AM41" i="10"/>
  <c r="U41" i="10"/>
  <c r="E41" i="10"/>
  <c r="C41" i="10"/>
  <c r="DG40" i="10"/>
  <c r="CQ40" i="10"/>
  <c r="CO40" i="10"/>
  <c r="BY40" i="10"/>
  <c r="BW40" i="10"/>
  <c r="BE40" i="10"/>
  <c r="AM40" i="10"/>
  <c r="U40" i="10"/>
  <c r="E40" i="10"/>
  <c r="C40" i="10"/>
  <c r="DG39" i="10"/>
  <c r="CQ39" i="10"/>
  <c r="CO39" i="10"/>
  <c r="BY39" i="10"/>
  <c r="BE39" i="10"/>
  <c r="AM39" i="10"/>
  <c r="U39" i="10"/>
  <c r="E39" i="10"/>
  <c r="C39" i="10"/>
  <c r="DG38" i="10"/>
  <c r="CQ38" i="10"/>
  <c r="CO38" i="10"/>
  <c r="BY38" i="10"/>
  <c r="BE38" i="10"/>
  <c r="AM38" i="10"/>
  <c r="U38" i="10"/>
  <c r="E38" i="10"/>
  <c r="C38" i="10" s="1"/>
  <c r="DG37" i="10"/>
  <c r="CQ37" i="10"/>
  <c r="CO37" i="10"/>
  <c r="BY37" i="10"/>
  <c r="BE37" i="10"/>
  <c r="AM37" i="10"/>
  <c r="U37" i="10"/>
  <c r="E37" i="10"/>
  <c r="C37" i="10" s="1"/>
  <c r="DG36" i="10"/>
  <c r="CQ36" i="10"/>
  <c r="CO36" i="10" s="1"/>
  <c r="BY36" i="10"/>
  <c r="BE36" i="10"/>
  <c r="AM36" i="10"/>
  <c r="W36" i="10"/>
  <c r="E36" i="10"/>
  <c r="C36" i="10"/>
  <c r="DG35" i="10"/>
  <c r="CQ35" i="10"/>
  <c r="BY35" i="10"/>
  <c r="BE35" i="10"/>
  <c r="AO35" i="10"/>
  <c r="W35" i="10"/>
  <c r="E35" i="10"/>
  <c r="C35" i="10"/>
  <c r="DG34" i="10"/>
  <c r="CQ34" i="10"/>
  <c r="BY34" i="10"/>
  <c r="BG34" i="10"/>
  <c r="AO34" i="10"/>
  <c r="W34" i="10"/>
  <c r="U34" i="10" s="1"/>
  <c r="U35" i="10" s="1"/>
  <c r="U36" i="10" s="1"/>
  <c r="E34" i="10"/>
  <c r="C34" i="10" s="1"/>
  <c r="AM34" i="10" l="1"/>
  <c r="AM35" i="10" s="1"/>
  <c r="BE34" i="10" l="1"/>
  <c r="BW34" i="10"/>
  <c r="BW35" i="10" s="1"/>
  <c r="BW36" i="10" s="1"/>
  <c r="BW37" i="10" s="1"/>
  <c r="BW38" i="10" s="1"/>
  <c r="BW39" i="10" s="1"/>
  <c r="CO34" i="10" l="1"/>
  <c r="CO35" i="10" s="1"/>
</calcChain>
</file>

<file path=xl/sharedStrings.xml><?xml version="1.0" encoding="utf-8"?>
<sst xmlns="http://schemas.openxmlformats.org/spreadsheetml/2006/main" count="1106" uniqueCount="541">
  <si>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</si>
  <si>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</si>
  <si>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</si>
  <si>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</si>
  <si>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</si>
  <si>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</si>
  <si>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</si>
  <si>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</si>
  <si>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</si>
  <si>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</si>
  <si>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</si>
  <si>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</si>
  <si>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</si>
  <si>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</si>
  <si>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</si>
  <si>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</si>
  <si>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</si>
  <si>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</si>
  <si>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</si>
  <si>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</si>
  <si>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</si>
  <si>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</si>
  <si>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</si>
  <si>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青森県交通災害共済組合</t>
  </si>
  <si>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</si>
  <si>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</si>
  <si>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</si>
  <si>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</si>
  <si>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</si>
  <si>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</si>
  <si>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</si>
  <si>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</si>
  <si>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</si>
  <si>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</si>
  <si>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</si>
  <si>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</si>
  <si>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</si>
  <si>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</si>
  <si>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</si>
  <si>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</si>
  <si>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</si>
  <si>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</si>
  <si>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</si>
  <si>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</si>
  <si>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</si>
  <si>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</si>
  <si>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</si>
  <si>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</si>
  <si>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</si>
  <si>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</si>
  <si>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</si>
  <si>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</si>
  <si>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</si>
  <si>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</si>
  <si>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</si>
  <si>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</si>
  <si>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</si>
  <si>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</si>
  <si>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</si>
  <si>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</si>
  <si>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</si>
  <si>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</si>
  <si>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</si>
  <si>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</si>
  <si>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</si>
  <si>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</si>
  <si>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</si>
  <si>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</si>
  <si>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</si>
  <si>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</si>
  <si>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</si>
  <si>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</si>
  <si>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</si>
  <si>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</si>
  <si>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</si>
  <si>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</si>
  <si>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</si>
  <si>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</si>
  <si>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</si>
  <si>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</si>
  <si>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</si>
  <si>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</si>
  <si>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</si>
  <si>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</si>
  <si>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</si>
  <si>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</si>
  <si>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</si>
  <si>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</si>
  <si>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</si>
  <si>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</si>
  <si>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</si>
  <si>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</si>
  <si>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</si>
  <si>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</si>
  <si>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</si>
  <si>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</si>
  <si>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</si>
  <si>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</si>
  <si>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</si>
  <si>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</si>
  <si>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</si>
  <si>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</si>
  <si>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</si>
  <si>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</si>
  <si>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</si>
  <si>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</si>
  <si>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</si>
  <si>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</si>
  <si>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</si>
  <si>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</si>
  <si>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</si>
  <si>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</si>
  <si>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</si>
  <si>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</si>
  <si>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</si>
  <si>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</si>
  <si>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</si>
  <si>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</si>
  <si>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</si>
  <si>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</si>
  <si>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</si>
  <si>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</si>
  <si>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</si>
  <si>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</si>
  <si>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</si>
  <si>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</si>
  <si>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</si>
  <si>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</si>
  <si>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</si>
  <si>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</si>
  <si>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</si>
  <si>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</si>
  <si>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</si>
  <si>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</si>
  <si>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青森地域広域事務組合</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</si>
  <si>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</si>
  <si>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</si>
  <si>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</si>
  <si>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</si>
  <si>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</si>
  <si>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</si>
  <si>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青森県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</si>
  <si>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</si>
  <si>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</si>
  <si>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</si>
  <si>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</si>
  <si>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</si>
  <si>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</si>
  <si>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</si>
  <si>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</si>
  <si>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</si>
  <si>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</si>
  <si>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</si>
  <si>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</si>
  <si>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</si>
  <si>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</si>
  <si>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</si>
  <si>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</si>
  <si>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</si>
  <si>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</si>
  <si>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</si>
  <si>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</si>
  <si>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xml:space="preserve">組合等負担等見込額 </t>
    <rPh sb="0" eb="2">
      <t>クミアイ</t>
    </rPh>
    <rPh sb="2" eb="3">
      <t>トウ</t>
    </rPh>
    <rPh sb="3" eb="5">
      <t>フタン</t>
    </rPh>
    <rPh sb="5" eb="6">
      <t>トウ</t>
    </rPh>
    <rPh sb="6" eb="9">
      <t>ミコミガク</t>
    </rPh>
    <phoneticPr fontId="33"/>
  </si>
  <si>
    <t>外ヶ浜町</t>
  </si>
  <si>
    <t>平成27年国調</t>
    <rPh sb="4" eb="5">
      <t>ネン</t>
    </rPh>
    <rPh sb="5" eb="6">
      <t>コク</t>
    </rPh>
    <rPh sb="6" eb="7">
      <t>チョウ</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</si>
  <si>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</si>
  <si>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</si>
  <si>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</si>
  <si>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</si>
  <si>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</si>
  <si>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</si>
  <si>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</si>
  <si>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</si>
  <si>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</si>
  <si>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</si>
  <si>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</si>
  <si>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</si>
  <si>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</si>
  <si>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</si>
  <si>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</si>
  <si>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</si>
  <si>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</si>
  <si>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</si>
  <si>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</si>
  <si>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</si>
  <si>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</si>
  <si>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</si>
  <si>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</si>
  <si>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</si>
  <si>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</si>
  <si>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</si>
  <si>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</si>
  <si>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</si>
  <si>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</si>
  <si>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</si>
  <si>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-12.9</t>
  </si>
  <si>
    <t>　扶助費</t>
  </si>
  <si>
    <t>　うち、健全化法施行規則附則第三条に係る負担見込額</t>
  </si>
  <si>
    <t>　将来負担比率</t>
    <rPh sb="1" eb="3">
      <t>ショウライ</t>
    </rPh>
    <rPh sb="3" eb="5">
      <t>フタン</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</si>
  <si>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</si>
  <si>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</si>
  <si>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</si>
  <si>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</si>
  <si>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</si>
  <si>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</si>
  <si>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</si>
  <si>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</si>
  <si>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</si>
  <si>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</si>
  <si>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</si>
  <si>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</si>
  <si>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</si>
  <si>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</si>
  <si>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</si>
  <si>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</si>
  <si>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</si>
  <si>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</si>
  <si>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</si>
  <si>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</si>
  <si>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</si>
  <si>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</si>
  <si>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</si>
  <si>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後期高齢者医療特別会計</t>
  </si>
  <si>
    <t>基準財政収入額</t>
  </si>
  <si>
    <t>労働費</t>
  </si>
  <si>
    <t>増減率  (％)</t>
    <rPh sb="0" eb="2">
      <t>ゾウゲン</t>
    </rPh>
    <rPh sb="2" eb="3">
      <t>リツ</t>
    </rPh>
    <phoneticPr fontId="5"/>
  </si>
  <si>
    <t>備考</t>
    <rPh sb="0" eb="2">
      <t>ビコウ</t>
    </rPh>
    <phoneticPr fontId="5"/>
  </si>
  <si>
    <t>-3.0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</si>
  <si>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</si>
  <si>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</si>
  <si>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</si>
  <si>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</si>
  <si>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</si>
  <si>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</si>
  <si>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</si>
  <si>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</si>
  <si>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</si>
  <si>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</si>
  <si>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</si>
  <si>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</si>
  <si>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</si>
  <si>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</si>
  <si>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</si>
  <si>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</si>
  <si>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</si>
  <si>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</si>
  <si>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</si>
  <si>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</si>
  <si>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</si>
  <si>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</si>
  <si>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4.40</t>
  </si>
  <si>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</si>
  <si>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</si>
  <si>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</si>
  <si>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</si>
  <si>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</si>
  <si>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</si>
  <si>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</si>
  <si>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</si>
  <si>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</si>
  <si>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</si>
  <si>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</si>
  <si>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</si>
  <si>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</si>
  <si>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</si>
  <si>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</si>
  <si>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</si>
  <si>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</si>
  <si>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</si>
  <si>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</si>
  <si>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</si>
  <si>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</si>
  <si>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</si>
  <si>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</si>
  <si>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</si>
  <si>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</si>
  <si>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</si>
  <si>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</si>
  <si>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</si>
  <si>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</si>
  <si>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</si>
  <si>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</si>
  <si>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</si>
  <si>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</si>
  <si>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</si>
  <si>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</si>
  <si>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</si>
  <si>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</si>
  <si>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</si>
  <si>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</si>
  <si>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</si>
  <si>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</si>
  <si>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</si>
  <si>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</si>
  <si>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</si>
  <si>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</si>
  <si>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</si>
  <si>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</si>
  <si>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</si>
  <si>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</si>
  <si>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</si>
  <si>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</si>
  <si>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（注）人口については、各調査対象年度の1月1日現在の住民基本台帳に登載されている人口に基づいている。</t>
    <rPh sb="14" eb="16">
      <t>タイショウ</t>
    </rPh>
    <phoneticPr fontId="5"/>
  </si>
  <si>
    <t>青森県外ヶ浜町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</si>
  <si>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</si>
  <si>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</si>
  <si>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</si>
  <si>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</si>
  <si>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</si>
  <si>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</si>
  <si>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</si>
  <si>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</si>
  <si>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</si>
  <si>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</si>
  <si>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</si>
  <si>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</si>
  <si>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</si>
  <si>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</si>
  <si>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</si>
  <si>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病院支援基金</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</si>
  <si>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</si>
  <si>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</si>
  <si>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</si>
  <si>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</si>
  <si>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</si>
  <si>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</si>
  <si>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</si>
  <si>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</si>
  <si>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</si>
  <si>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</si>
  <si>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</si>
  <si>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</si>
  <si>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</si>
  <si>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</si>
  <si>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</si>
  <si>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</si>
  <si>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</si>
  <si>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</si>
  <si>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</si>
  <si>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</si>
  <si>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</si>
  <si>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</si>
  <si>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</si>
  <si>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</si>
  <si>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</si>
  <si>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</si>
  <si>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</si>
  <si>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</si>
  <si>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</si>
  <si>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</si>
  <si>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</si>
  <si>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</si>
  <si>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</si>
  <si>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</si>
  <si>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</si>
  <si>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</si>
  <si>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</si>
  <si>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</si>
  <si>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</si>
  <si>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</si>
  <si>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</si>
  <si>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</si>
  <si>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ふるさと応援基金</t>
  </si>
  <si>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</si>
  <si>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</si>
  <si>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</si>
  <si>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</si>
  <si>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</si>
  <si>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</si>
  <si>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</si>
  <si>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</si>
  <si>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</si>
  <si>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</si>
  <si>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</si>
  <si>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</si>
  <si>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</si>
  <si>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</si>
  <si>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下水道特別会計</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</si>
  <si>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</si>
  <si>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</si>
  <si>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</si>
  <si>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</si>
  <si>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</si>
  <si>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</si>
  <si>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</si>
  <si>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</si>
  <si>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 0.00</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</si>
  <si>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</si>
  <si>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</si>
  <si>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</si>
  <si>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</si>
  <si>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</si>
  <si>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</si>
  <si>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</si>
  <si>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</si>
  <si>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</si>
  <si>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</si>
  <si>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</si>
  <si>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</si>
  <si>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</si>
  <si>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</si>
  <si>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</si>
  <si>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</si>
  <si>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</si>
  <si>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</si>
  <si>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</si>
  <si>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</si>
  <si>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</si>
  <si>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</si>
  <si>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</si>
  <si>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</si>
  <si>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</si>
  <si>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</si>
  <si>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</si>
  <si>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</si>
  <si>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</si>
  <si>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</si>
  <si>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</si>
  <si>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</si>
  <si>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</si>
  <si>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</si>
  <si>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</si>
  <si>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</si>
  <si>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</si>
  <si>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</si>
  <si>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</si>
  <si>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</si>
  <si>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</si>
  <si>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</si>
  <si>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</si>
  <si>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</si>
  <si>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</si>
  <si>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</si>
  <si>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</si>
  <si>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</si>
  <si>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</si>
  <si>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</si>
  <si>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</si>
  <si>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</si>
  <si>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</si>
  <si>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</si>
  <si>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</si>
  <si>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</si>
  <si>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</si>
  <si>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</si>
  <si>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</si>
  <si>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</si>
  <si>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</si>
  <si>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</si>
  <si>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</si>
  <si>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</si>
  <si>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</si>
  <si>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</si>
  <si>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</si>
  <si>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</si>
  <si>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津軽半島エコエネ</t>
    <rPh sb="0" eb="2">
      <t>ツガル</t>
    </rPh>
    <rPh sb="2" eb="4">
      <t>ハントウ</t>
    </rPh>
    <phoneticPr fontId="39"/>
  </si>
  <si>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</si>
  <si>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</si>
  <si>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</si>
  <si>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</si>
  <si>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</si>
  <si>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簡易水道事業会計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</si>
  <si>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</si>
  <si>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</si>
  <si>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</si>
  <si>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</si>
  <si>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</si>
  <si>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</si>
  <si>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</si>
  <si>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</si>
  <si>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</si>
  <si>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</si>
  <si>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</si>
  <si>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</si>
  <si>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</si>
  <si>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</si>
  <si>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</si>
  <si>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</si>
  <si>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</si>
  <si>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</si>
  <si>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</si>
  <si>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</si>
  <si>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</si>
  <si>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</si>
  <si>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</si>
  <si>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</si>
  <si>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</si>
  <si>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</si>
  <si>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</si>
  <si>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</si>
  <si>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</si>
  <si>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</si>
  <si>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</si>
  <si>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</si>
  <si>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</si>
  <si>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</si>
  <si>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</si>
  <si>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</si>
  <si>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</si>
  <si>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</si>
  <si>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</si>
  <si>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</si>
  <si>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</si>
  <si>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</si>
  <si>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</si>
  <si>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</si>
  <si>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</si>
  <si>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</si>
  <si>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</si>
  <si>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</si>
  <si>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</si>
  <si>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</si>
  <si>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</si>
  <si>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</si>
  <si>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</si>
  <si>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</si>
  <si>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</si>
  <si>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</si>
  <si>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</si>
  <si>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</si>
  <si>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</si>
  <si>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</si>
  <si>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</si>
  <si>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</si>
  <si>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</si>
  <si>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</si>
  <si>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</si>
  <si>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</si>
  <si>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</si>
  <si>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</si>
  <si>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0.74</t>
  </si>
  <si>
    <t>その他会計（赤字）</t>
  </si>
  <si>
    <t>（百万円）</t>
  </si>
  <si>
    <t>青森県市町村総合事務組合</t>
  </si>
  <si>
    <t>青森県後期高齢者医療広域連合(一般会計)</t>
  </si>
  <si>
    <t>青森県後期高齢者医療広域連合(後期高齢者医療特別会計)</t>
  </si>
  <si>
    <t>青森県市町村職員退職手当組合</t>
  </si>
  <si>
    <t>青函トンネル記念館</t>
    <rPh sb="0" eb="2">
      <t>セイカン</t>
    </rPh>
    <rPh sb="6" eb="9">
      <t>キネンカン</t>
    </rPh>
    <phoneticPr fontId="39"/>
  </si>
  <si>
    <t>－</t>
  </si>
  <si>
    <t>合併振興基金</t>
  </si>
  <si>
    <t>過疎地域持続的発展特別事業基金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</si>
</sst>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6"/>
      <name val="ＭＳ Ｐ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AB1-4C0B-B7E2-22675E5C8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59196</c:v>
                </c:pt>
                <c:pt idx="1">
                  <c:v>72256</c:v>
                </c:pt>
                <c:pt idx="2">
                  <c:v>53039</c:v>
                </c:pt>
                <c:pt idx="3">
                  <c:v>54105</c:v>
                </c:pt>
                <c:pt idx="4">
                  <c:v>61396</c:v>
                </c:pt>
              </c:numCache>
            </c:numRef>
          </c:val>
          <c:smooth val="0"/>
          <c:extLst>
            <c:ext xmlns:c16="http://schemas.microsoft.com/office/drawing/2014/chart" uri="{C3380CC4-5D6E-409C-BE32-E72D297353CC}">
              <c16:uniqueId val="{00000001-DAB1-4C0B-B7E2-22675E5C8E5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c:v>
                </c:pt>
                <c:pt idx="1">
                  <c:v>3.84</c:v>
                </c:pt>
                <c:pt idx="2">
                  <c:v>2.35</c:v>
                </c:pt>
                <c:pt idx="3">
                  <c:v>2.88</c:v>
                </c:pt>
                <c:pt idx="4">
                  <c:v>3.04</c:v>
                </c:pt>
              </c:numCache>
            </c:numRef>
          </c:val>
          <c:extLst>
            <c:ext xmlns:c16="http://schemas.microsoft.com/office/drawing/2014/chart" uri="{C3380CC4-5D6E-409C-BE32-E72D297353CC}">
              <c16:uniqueId val="{00000000-99CF-4136-B5E5-AE52D8E644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33.82</c:v>
                </c:pt>
                <c:pt idx="1">
                  <c:v>33.57</c:v>
                </c:pt>
                <c:pt idx="2">
                  <c:v>36.4</c:v>
                </c:pt>
                <c:pt idx="3">
                  <c:v>35.159999999999997</c:v>
                </c:pt>
                <c:pt idx="4">
                  <c:v>36.21</c:v>
                </c:pt>
              </c:numCache>
            </c:numRef>
          </c:val>
          <c:extLst>
            <c:ext xmlns:c16="http://schemas.microsoft.com/office/drawing/2014/chart" uri="{C3380CC4-5D6E-409C-BE32-E72D297353CC}">
              <c16:uniqueId val="{00000001-99CF-4136-B5E5-AE52D8E644B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-4.4000000000000004</c:v>
                </c:pt>
                <c:pt idx="1">
                  <c:v>-0.74</c:v>
                </c:pt>
                <c:pt idx="2">
                  <c:v>2.88</c:v>
                </c:pt>
                <c:pt idx="3">
                  <c:v>0.09</c:v>
                </c:pt>
                <c:pt idx="4">
                  <c:v>2.13</c:v>
                </c:pt>
              </c:numCache>
            </c:numRef>
          </c:val>
          <c:smooth val="0"/>
          <c:extLst>
            <c:ext xmlns:c16="http://schemas.microsoft.com/office/drawing/2014/chart" uri="{C3380CC4-5D6E-409C-BE32-E72D297353CC}">
              <c16:uniqueId val="{00000002-99CF-4136-B5E5-AE52D8E644B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D-4B94-9EFA-9961C96068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0D-4B94-9EFA-9961C96068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0D-4B94-9EFA-9961C96068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0.05</c:v>
                </c:pt>
              </c:numCache>
            </c:numRef>
          </c:val>
          <c:extLst>
            <c:ext xmlns:c16="http://schemas.microsoft.com/office/drawing/2014/chart" uri="{C3380CC4-5D6E-409C-BE32-E72D297353CC}">
              <c16:uniqueId val="{00000003-610D-4B94-9EFA-9961C960680C}"/>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0.05</c:v>
                </c:pt>
              </c:numCache>
            </c:numRef>
          </c:val>
          <c:extLst>
            <c:ext xmlns:c16="http://schemas.microsoft.com/office/drawing/2014/chart" uri="{C3380CC4-5D6E-409C-BE32-E72D297353CC}">
              <c16:uniqueId val="{00000004-610D-4B94-9EFA-9961C960680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0.08</c:v>
                </c:pt>
                <c:pt idx="4">
                  <c:v>#N/A</c:v>
                </c:pt>
                <c:pt idx="5">
                  <c:v>0.05</c:v>
                </c:pt>
                <c:pt idx="6">
                  <c:v>#N/A</c:v>
                </c:pt>
                <c:pt idx="7">
                  <c:v>0.04</c:v>
                </c:pt>
                <c:pt idx="8">
                  <c:v>#N/A</c:v>
                </c:pt>
                <c:pt idx="9">
                  <c:v>0.12</c:v>
                </c:pt>
              </c:numCache>
            </c:numRef>
          </c:val>
          <c:extLst>
            <c:ext xmlns:c16="http://schemas.microsoft.com/office/drawing/2014/chart" uri="{C3380CC4-5D6E-409C-BE32-E72D297353CC}">
              <c16:uniqueId val="{00000005-610D-4B94-9EFA-9961C96068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0.45</c:v>
                </c:pt>
                <c:pt idx="4">
                  <c:v>#N/A</c:v>
                </c:pt>
                <c:pt idx="5">
                  <c:v>0.33</c:v>
                </c:pt>
                <c:pt idx="6">
                  <c:v>#N/A</c:v>
                </c:pt>
                <c:pt idx="7">
                  <c:v>0.31</c:v>
                </c:pt>
                <c:pt idx="8">
                  <c:v>#N/A</c:v>
                </c:pt>
                <c:pt idx="9">
                  <c:v>0.41</c:v>
                </c:pt>
              </c:numCache>
            </c:numRef>
          </c:val>
          <c:extLst>
            <c:ext xmlns:c16="http://schemas.microsoft.com/office/drawing/2014/chart" uri="{C3380CC4-5D6E-409C-BE32-E72D297353CC}">
              <c16:uniqueId val="{00000006-610D-4B94-9EFA-9961C960680C}"/>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2.4300000000000002</c:v>
                </c:pt>
                <c:pt idx="2">
                  <c:v>#N/A</c:v>
                </c:pt>
                <c:pt idx="3">
                  <c:v>2.63</c:v>
                </c:pt>
                <c:pt idx="4">
                  <c:v>#N/A</c:v>
                </c:pt>
                <c:pt idx="5">
                  <c:v>2.71</c:v>
                </c:pt>
                <c:pt idx="6">
                  <c:v>#N/A</c:v>
                </c:pt>
                <c:pt idx="7">
                  <c:v>2.38</c:v>
                </c:pt>
                <c:pt idx="8">
                  <c:v>#N/A</c:v>
                </c:pt>
                <c:pt idx="9">
                  <c:v>2.0299999999999998</c:v>
                </c:pt>
              </c:numCache>
            </c:numRef>
          </c:val>
          <c:extLst>
            <c:ext xmlns:c16="http://schemas.microsoft.com/office/drawing/2014/chart" uri="{C3380CC4-5D6E-409C-BE32-E72D297353CC}">
              <c16:uniqueId val="{00000007-610D-4B94-9EFA-9961C96068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c:v>
                </c:pt>
                <c:pt idx="2">
                  <c:v>#N/A</c:v>
                </c:pt>
                <c:pt idx="3">
                  <c:v>3.84</c:v>
                </c:pt>
                <c:pt idx="4">
                  <c:v>#N/A</c:v>
                </c:pt>
                <c:pt idx="5">
                  <c:v>2.34</c:v>
                </c:pt>
                <c:pt idx="6">
                  <c:v>#N/A</c:v>
                </c:pt>
                <c:pt idx="7">
                  <c:v>2.87</c:v>
                </c:pt>
                <c:pt idx="8">
                  <c:v>#N/A</c:v>
                </c:pt>
                <c:pt idx="9">
                  <c:v>3.03</c:v>
                </c:pt>
              </c:numCache>
            </c:numRef>
          </c:val>
          <c:extLst>
            <c:ext xmlns:c16="http://schemas.microsoft.com/office/drawing/2014/chart" uri="{C3380CC4-5D6E-409C-BE32-E72D297353CC}">
              <c16:uniqueId val="{00000008-610D-4B94-9EFA-9961C960680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9.11</c:v>
                </c:pt>
                <c:pt idx="2">
                  <c:v>#N/A</c:v>
                </c:pt>
                <c:pt idx="3">
                  <c:v>9.33</c:v>
                </c:pt>
                <c:pt idx="4">
                  <c:v>#N/A</c:v>
                </c:pt>
                <c:pt idx="5">
                  <c:v>10.24</c:v>
                </c:pt>
                <c:pt idx="6">
                  <c:v>#N/A</c:v>
                </c:pt>
                <c:pt idx="7">
                  <c:v>10.62</c:v>
                </c:pt>
                <c:pt idx="8">
                  <c:v>#N/A</c:v>
                </c:pt>
                <c:pt idx="9">
                  <c:v>11.84</c:v>
                </c:pt>
              </c:numCache>
            </c:numRef>
          </c:val>
          <c:extLst>
            <c:ext xmlns:c16="http://schemas.microsoft.com/office/drawing/2014/chart" uri="{C3380CC4-5D6E-409C-BE32-E72D297353CC}">
              <c16:uniqueId val="{00000009-610D-4B94-9EFA-9961C96068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754</c:v>
                </c:pt>
                <c:pt idx="5">
                  <c:v>745</c:v>
                </c:pt>
                <c:pt idx="8">
                  <c:v>749</c:v>
                </c:pt>
                <c:pt idx="11">
                  <c:v>755</c:v>
                </c:pt>
                <c:pt idx="14">
                  <c:v>752</c:v>
                </c:pt>
              </c:numCache>
            </c:numRef>
          </c:val>
          <c:extLst>
            <c:ext xmlns:c16="http://schemas.microsoft.com/office/drawing/2014/chart" uri="{C3380CC4-5D6E-409C-BE32-E72D297353CC}">
              <c16:uniqueId val="{00000000-F406-41EC-B87D-F8F05D04FE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06-41EC-B87D-F8F05D04FE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2-F406-41EC-B87D-F8F05D04FE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15</c:v>
                </c:pt>
                <c:pt idx="9">
                  <c:v>16</c:v>
                </c:pt>
                <c:pt idx="12">
                  <c:v>17</c:v>
                </c:pt>
              </c:numCache>
            </c:numRef>
          </c:val>
          <c:extLst>
            <c:ext xmlns:c16="http://schemas.microsoft.com/office/drawing/2014/chart" uri="{C3380CC4-5D6E-409C-BE32-E72D297353CC}">
              <c16:uniqueId val="{00000003-F406-41EC-B87D-F8F05D04FE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183</c:v>
                </c:pt>
                <c:pt idx="3">
                  <c:v>183</c:v>
                </c:pt>
                <c:pt idx="6">
                  <c:v>213</c:v>
                </c:pt>
                <c:pt idx="9">
                  <c:v>218</c:v>
                </c:pt>
                <c:pt idx="12">
                  <c:v>209</c:v>
                </c:pt>
              </c:numCache>
            </c:numRef>
          </c:val>
          <c:extLst>
            <c:ext xmlns:c16="http://schemas.microsoft.com/office/drawing/2014/chart" uri="{C3380CC4-5D6E-409C-BE32-E72D297353CC}">
              <c16:uniqueId val="{00000004-F406-41EC-B87D-F8F05D04FE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06-41EC-B87D-F8F05D04FE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06-41EC-B87D-F8F05D04FE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861</c:v>
                </c:pt>
                <c:pt idx="3">
                  <c:v>866</c:v>
                </c:pt>
                <c:pt idx="6">
                  <c:v>897</c:v>
                </c:pt>
                <c:pt idx="9">
                  <c:v>901</c:v>
                </c:pt>
                <c:pt idx="12">
                  <c:v>900</c:v>
                </c:pt>
              </c:numCache>
            </c:numRef>
          </c:val>
          <c:extLst>
            <c:ext xmlns:c16="http://schemas.microsoft.com/office/drawing/2014/chart" uri="{C3380CC4-5D6E-409C-BE32-E72D297353CC}">
              <c16:uniqueId val="{00000007-F406-41EC-B87D-F8F05D04FEE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318</c:v>
                </c:pt>
                <c:pt idx="2">
                  <c:v>#N/A</c:v>
                </c:pt>
                <c:pt idx="3">
                  <c:v>#N/A</c:v>
                </c:pt>
                <c:pt idx="4">
                  <c:v>318</c:v>
                </c:pt>
                <c:pt idx="5">
                  <c:v>#N/A</c:v>
                </c:pt>
                <c:pt idx="6">
                  <c:v>#N/A</c:v>
                </c:pt>
                <c:pt idx="7">
                  <c:v>376</c:v>
                </c:pt>
                <c:pt idx="8">
                  <c:v>#N/A</c:v>
                </c:pt>
                <c:pt idx="9">
                  <c:v>#N/A</c:v>
                </c:pt>
                <c:pt idx="10">
                  <c:v>380</c:v>
                </c:pt>
                <c:pt idx="11">
                  <c:v>#N/A</c:v>
                </c:pt>
                <c:pt idx="12">
                  <c:v>#N/A</c:v>
                </c:pt>
                <c:pt idx="13">
                  <c:v>374</c:v>
                </c:pt>
                <c:pt idx="14">
                  <c:v>#N/A</c:v>
                </c:pt>
              </c:numCache>
            </c:numRef>
          </c:val>
          <c:smooth val="0"/>
          <c:extLst>
            <c:ext xmlns:c16="http://schemas.microsoft.com/office/drawing/2014/chart" uri="{C3380CC4-5D6E-409C-BE32-E72D297353CC}">
              <c16:uniqueId val="{00000008-F406-41EC-B87D-F8F05D04FEE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6661</c:v>
                </c:pt>
                <c:pt idx="5">
                  <c:v>6519</c:v>
                </c:pt>
                <c:pt idx="8">
                  <c:v>6197</c:v>
                </c:pt>
                <c:pt idx="11">
                  <c:v>5683</c:v>
                </c:pt>
                <c:pt idx="14">
                  <c:v>5235</c:v>
                </c:pt>
              </c:numCache>
            </c:numRef>
          </c:val>
          <c:extLst>
            <c:ext xmlns:c16="http://schemas.microsoft.com/office/drawing/2014/chart" uri="{C3380CC4-5D6E-409C-BE32-E72D297353CC}">
              <c16:uniqueId val="{00000000-8DD8-4A48-9365-832732EDB2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390</c:v>
                </c:pt>
                <c:pt idx="5">
                  <c:v>329</c:v>
                </c:pt>
                <c:pt idx="8">
                  <c:v>292</c:v>
                </c:pt>
                <c:pt idx="11">
                  <c:v>258</c:v>
                </c:pt>
                <c:pt idx="14">
                  <c:v>243</c:v>
                </c:pt>
              </c:numCache>
            </c:numRef>
          </c:val>
          <c:extLst>
            <c:ext xmlns:c16="http://schemas.microsoft.com/office/drawing/2014/chart" uri="{C3380CC4-5D6E-409C-BE32-E72D297353CC}">
              <c16:uniqueId val="{00000001-8DD8-4A48-9365-832732EDB2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2115</c:v>
                </c:pt>
                <c:pt idx="5">
                  <c:v>2158</c:v>
                </c:pt>
                <c:pt idx="8">
                  <c:v>2347</c:v>
                </c:pt>
                <c:pt idx="11">
                  <c:v>2515</c:v>
                </c:pt>
                <c:pt idx="14">
                  <c:v>2637</c:v>
                </c:pt>
              </c:numCache>
            </c:numRef>
          </c:val>
          <c:extLst>
            <c:ext xmlns:c16="http://schemas.microsoft.com/office/drawing/2014/chart" uri="{C3380CC4-5D6E-409C-BE32-E72D297353CC}">
              <c16:uniqueId val="{00000002-8DD8-4A48-9365-832732EDB2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D8-4A48-9365-832732EDB2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D8-4A48-9365-832732EDB2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8-4A48-9365-832732EDB2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927</c:v>
                </c:pt>
                <c:pt idx="3">
                  <c:v>854</c:v>
                </c:pt>
                <c:pt idx="6">
                  <c:v>808</c:v>
                </c:pt>
                <c:pt idx="9">
                  <c:v>829</c:v>
                </c:pt>
                <c:pt idx="12">
                  <c:v>801</c:v>
                </c:pt>
              </c:numCache>
            </c:numRef>
          </c:val>
          <c:extLst>
            <c:ext xmlns:c16="http://schemas.microsoft.com/office/drawing/2014/chart" uri="{C3380CC4-5D6E-409C-BE32-E72D297353CC}">
              <c16:uniqueId val="{00000006-8DD8-4A48-9365-832732EDB2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141</c:v>
                </c:pt>
                <c:pt idx="3">
                  <c:v>157</c:v>
                </c:pt>
                <c:pt idx="6">
                  <c:v>311</c:v>
                </c:pt>
                <c:pt idx="9">
                  <c:v>327</c:v>
                </c:pt>
                <c:pt idx="12">
                  <c:v>307</c:v>
                </c:pt>
              </c:numCache>
            </c:numRef>
          </c:val>
          <c:extLst>
            <c:ext xmlns:c16="http://schemas.microsoft.com/office/drawing/2014/chart" uri="{C3380CC4-5D6E-409C-BE32-E72D297353CC}">
              <c16:uniqueId val="{00000007-8DD8-4A48-9365-832732EDB2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2808</c:v>
                </c:pt>
                <c:pt idx="3">
                  <c:v>2711</c:v>
                </c:pt>
                <c:pt idx="6">
                  <c:v>2602</c:v>
                </c:pt>
                <c:pt idx="9">
                  <c:v>2511</c:v>
                </c:pt>
                <c:pt idx="12">
                  <c:v>2468</c:v>
                </c:pt>
              </c:numCache>
            </c:numRef>
          </c:val>
          <c:extLst>
            <c:ext xmlns:c16="http://schemas.microsoft.com/office/drawing/2014/chart" uri="{C3380CC4-5D6E-409C-BE32-E72D297353CC}">
              <c16:uniqueId val="{00000008-8DD8-4A48-9365-832732EDB2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D8-4A48-9365-832732EDB2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7512</c:v>
                </c:pt>
                <c:pt idx="3">
                  <c:v>7186</c:v>
                </c:pt>
                <c:pt idx="6">
                  <c:v>6481</c:v>
                </c:pt>
                <c:pt idx="9">
                  <c:v>5815</c:v>
                </c:pt>
                <c:pt idx="12">
                  <c:v>5104</c:v>
                </c:pt>
              </c:numCache>
            </c:numRef>
          </c:val>
          <c:extLst>
            <c:ext xmlns:c16="http://schemas.microsoft.com/office/drawing/2014/chart" uri="{C3380CC4-5D6E-409C-BE32-E72D297353CC}">
              <c16:uniqueId val="{0000000A-8DD8-4A48-9365-832732EDB2F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2221</c:v>
                </c:pt>
                <c:pt idx="2">
                  <c:v>#N/A</c:v>
                </c:pt>
                <c:pt idx="3">
                  <c:v>#N/A</c:v>
                </c:pt>
                <c:pt idx="4">
                  <c:v>1902</c:v>
                </c:pt>
                <c:pt idx="5">
                  <c:v>#N/A</c:v>
                </c:pt>
                <c:pt idx="6">
                  <c:v>#N/A</c:v>
                </c:pt>
                <c:pt idx="7">
                  <c:v>1366</c:v>
                </c:pt>
                <c:pt idx="8">
                  <c:v>#N/A</c:v>
                </c:pt>
                <c:pt idx="9">
                  <c:v>#N/A</c:v>
                </c:pt>
                <c:pt idx="10">
                  <c:v>1027</c:v>
                </c:pt>
                <c:pt idx="11">
                  <c:v>#N/A</c:v>
                </c:pt>
                <c:pt idx="12">
                  <c:v>#N/A</c:v>
                </c:pt>
                <c:pt idx="13">
                  <c:v>565</c:v>
                </c:pt>
                <c:pt idx="14">
                  <c:v>#N/A</c:v>
                </c:pt>
              </c:numCache>
            </c:numRef>
          </c:val>
          <c:smooth val="0"/>
          <c:extLst>
            <c:ext xmlns:c16="http://schemas.microsoft.com/office/drawing/2014/chart" uri="{C3380CC4-5D6E-409C-BE32-E72D297353CC}">
              <c16:uniqueId val="{0000000B-8DD8-4A48-9365-832732EDB2F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1410</c:v>
                </c:pt>
                <c:pt idx="1">
                  <c:v>1433</c:v>
                </c:pt>
                <c:pt idx="2">
                  <c:v>1450</c:v>
                </c:pt>
              </c:numCache>
            </c:numRef>
          </c:val>
          <c:extLst>
            <c:ext xmlns:c16="http://schemas.microsoft.com/office/drawing/2014/chart" uri="{C3380CC4-5D6E-409C-BE32-E72D297353CC}">
              <c16:uniqueId val="{00000000-4247-48BF-9D6F-F076618D65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689</c:v>
                </c:pt>
                <c:pt idx="1">
                  <c:v>791</c:v>
                </c:pt>
                <c:pt idx="2">
                  <c:v>878</c:v>
                </c:pt>
              </c:numCache>
            </c:numRef>
          </c:val>
          <c:extLst>
            <c:ext xmlns:c16="http://schemas.microsoft.com/office/drawing/2014/chart" uri="{C3380CC4-5D6E-409C-BE32-E72D297353CC}">
              <c16:uniqueId val="{00000001-4247-48BF-9D6F-F076618D65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1948</c:v>
                </c:pt>
                <c:pt idx="1">
                  <c:v>2199</c:v>
                </c:pt>
                <c:pt idx="2">
                  <c:v>2352</c:v>
                </c:pt>
              </c:numCache>
            </c:numRef>
          </c:val>
          <c:extLst>
            <c:ext xmlns:c16="http://schemas.microsoft.com/office/drawing/2014/chart" uri="{C3380CC4-5D6E-409C-BE32-E72D297353CC}">
              <c16:uniqueId val="{00000002-4247-48BF-9D6F-F076618D658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実質公債費比率は11.5%（単年度11.4%）となり、前年度と比較すると＋0.3%（同＋0.1%）と若干ではあるが比率が上昇し、依然として高水準である。主な要因は算定の分子に算入される元利償還金等の項目であわせて9,752千円減少しているが、分母に算入される標準財政規模は70,584千円の減となっていることにより、微増という状況となっている。
　今後の推移として近年新発債は抑制傾向にあることや令和4年度に行った繰り上げ償還により地方債現在高は減少しているが、今後予定されている外ヶ浜分署建設事業等の大規模事業が控えており、また、算定の分母となる標準財政規模についても普通交付税が減少見込であることから、今後の実質公債費比率の状況は増加傾向で推移すると見込まれている。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決算における将来負担比率は17.1%で前年度比△13.4%と比率が改善されており、早期健全化基準を下回っている。充当可能財源等について基準財政需要額算入見込額の減等により340,230千円減少しているが、地方債の現在高の減等により将来負担額が802,148千円減少となったことが比率改善の要因となっている。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青森県外ヶ浜町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・財政調整基金において、公共施設維持管理費及び除排雪経費等への対応のため、</a:t>
          </a:r>
          <a:r>
            <a:rPr kumimoji="1" lang="en-US" altLang="ja-JP" sz="1600">
              <a:solidFill>
                <a:schemeClr val="dk1"/>
              </a:solidFill>
              <a:effectLst/>
              <a:latin typeface="ＭＳ ゴシック"/>
              <a:ea typeface="ＭＳ ゴシック"/>
              <a:cs typeface="+mn-cs"/>
            </a:rPr>
            <a:t>4.6</a:t>
          </a:r>
          <a:r>
            <a:rPr kumimoji="1" lang="ja-JP" altLang="en-US" sz="1600">
              <a:solidFill>
                <a:schemeClr val="dk1"/>
              </a:solidFill>
              <a:effectLst/>
              <a:latin typeface="ＭＳ ゴシック"/>
              <a:ea typeface="ＭＳ ゴシック"/>
              <a:cs typeface="+mn-cs"/>
            </a:rPr>
            <a:t>億円を取り崩したが、特別交付税の増等により</a:t>
          </a:r>
          <a:r>
            <a:rPr kumimoji="1" lang="en-US" altLang="ja-JP" sz="1600">
              <a:solidFill>
                <a:schemeClr val="dk1"/>
              </a:solidFill>
              <a:effectLst/>
              <a:latin typeface="ＭＳ ゴシック"/>
              <a:ea typeface="ＭＳ ゴシック"/>
              <a:cs typeface="+mn-cs"/>
            </a:rPr>
            <a:t>4.8</a:t>
          </a:r>
          <a:r>
            <a:rPr kumimoji="1" lang="ja-JP" altLang="en-US" sz="1600">
              <a:solidFill>
                <a:schemeClr val="dk1"/>
              </a:solidFill>
              <a:effectLst/>
              <a:latin typeface="ＭＳ ゴシック"/>
              <a:ea typeface="ＭＳ ゴシック"/>
              <a:cs typeface="+mn-cs"/>
            </a:rPr>
            <a:t>億円を積み戻すことができた。また、各基金において債券運用による利息収入及び売却収入により約</a:t>
          </a:r>
          <a:r>
            <a:rPr kumimoji="1" lang="en-US" altLang="ja-JP" sz="1600">
              <a:solidFill>
                <a:schemeClr val="dk1"/>
              </a:solidFill>
              <a:effectLst/>
              <a:latin typeface="ＭＳ ゴシック"/>
              <a:ea typeface="ＭＳ ゴシック"/>
              <a:cs typeface="+mn-cs"/>
            </a:rPr>
            <a:t>800</a:t>
          </a:r>
          <a:r>
            <a:rPr kumimoji="1" lang="ja-JP" altLang="en-US" sz="1600">
              <a:solidFill>
                <a:schemeClr val="dk1"/>
              </a:solidFill>
              <a:effectLst/>
              <a:latin typeface="ＭＳ ゴシック"/>
              <a:ea typeface="ＭＳ ゴシック"/>
              <a:cs typeface="+mn-cs"/>
            </a:rPr>
            <a:t>万円積み立てたこと等により、基金全体としては</a:t>
          </a:r>
          <a:r>
            <a:rPr kumimoji="1" lang="en-US" altLang="ja-JP" sz="1600">
              <a:solidFill>
                <a:schemeClr val="dk1"/>
              </a:solidFill>
              <a:effectLst/>
              <a:latin typeface="ＭＳ ゴシック"/>
              <a:ea typeface="ＭＳ ゴシック"/>
              <a:cs typeface="+mn-cs"/>
            </a:rPr>
            <a:t>2.6</a:t>
          </a:r>
          <a:r>
            <a:rPr kumimoji="1" lang="ja-JP" altLang="en-US" sz="1600">
              <a:solidFill>
                <a:schemeClr val="dk1"/>
              </a:solidFill>
              <a:effectLst/>
              <a:latin typeface="ＭＳ ゴシック"/>
              <a:ea typeface="ＭＳ ゴシック"/>
              <a:cs typeface="+mn-cs"/>
            </a:rPr>
            <a:t>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・基金の使途の明確化を図るために、個々の特定目的基金に積み立てていくことを予定している。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（基金の使途）</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・合併振興基金：合併に伴う地域住民の連携強化、地域振興に関する施策の推進</a:t>
          </a:r>
        </a:p>
        <a:p>
          <a:r>
            <a:rPr kumimoji="1" lang="ja-JP" altLang="en-US" sz="1600">
              <a:solidFill>
                <a:schemeClr val="dk1"/>
              </a:solidFill>
              <a:effectLst/>
              <a:latin typeface="ＭＳ ゴシック"/>
              <a:ea typeface="ＭＳ ゴシック"/>
              <a:cs typeface="+mn-cs"/>
            </a:rPr>
            <a:t>・ふるさと応援基金：保健・福祉推進、次世代育成、農・漁業等の振興、発展</a:t>
          </a:r>
        </a:p>
        <a:p>
          <a:r>
            <a:rPr kumimoji="1" lang="ja-JP" altLang="en-US" sz="1600">
              <a:solidFill>
                <a:schemeClr val="dk1"/>
              </a:solidFill>
              <a:effectLst/>
              <a:latin typeface="ＭＳ ゴシック"/>
              <a:ea typeface="ＭＳ ゴシック"/>
              <a:cs typeface="+mn-cs"/>
            </a:rPr>
            <a:t>・地域振興基金：地域活性化、まちづくりに関する施策の推進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・過疎地域持続的発展特別事業基金：過疎対策事業債等により</a:t>
          </a:r>
          <a:r>
            <a:rPr kumimoji="1" lang="en-US" altLang="ja-JP" sz="1600">
              <a:solidFill>
                <a:schemeClr val="dk1"/>
              </a:solidFill>
              <a:effectLst/>
              <a:latin typeface="ＭＳ ゴシック"/>
              <a:ea typeface="ＭＳ ゴシック"/>
              <a:cs typeface="+mn-cs"/>
            </a:rPr>
            <a:t>8,745</a:t>
          </a:r>
          <a:r>
            <a:rPr kumimoji="1" lang="ja-JP" altLang="en-US" sz="1600">
              <a:solidFill>
                <a:schemeClr val="dk1"/>
              </a:solidFill>
              <a:effectLst/>
              <a:latin typeface="ＭＳ ゴシック"/>
              <a:ea typeface="ＭＳ ゴシック"/>
              <a:cs typeface="+mn-cs"/>
            </a:rPr>
            <a:t>万円積立てたことによる増加</a:t>
          </a:r>
        </a:p>
        <a:p>
          <a:r>
            <a:rPr kumimoji="1" lang="ja-JP" altLang="en-US" sz="1600">
              <a:solidFill>
                <a:schemeClr val="dk1"/>
              </a:solidFill>
              <a:effectLst/>
              <a:latin typeface="ＭＳ ゴシック"/>
              <a:ea typeface="ＭＳ ゴシック"/>
              <a:cs typeface="+mn-cs"/>
            </a:rPr>
            <a:t>・病院支援基金：特別交付税及び各種交付金等の増分を</a:t>
          </a:r>
          <a:r>
            <a:rPr kumimoji="1" lang="en-US" altLang="ja-JP" sz="1600">
              <a:solidFill>
                <a:schemeClr val="dk1"/>
              </a:solidFill>
              <a:effectLst/>
              <a:latin typeface="ＭＳ ゴシック"/>
              <a:ea typeface="ＭＳ ゴシック"/>
              <a:cs typeface="+mn-cs"/>
            </a:rPr>
            <a:t>3,315</a:t>
          </a:r>
          <a:r>
            <a:rPr kumimoji="1" lang="ja-JP" altLang="en-US" sz="1600">
              <a:solidFill>
                <a:schemeClr val="dk1"/>
              </a:solidFill>
              <a:effectLst/>
              <a:latin typeface="ＭＳ ゴシック"/>
              <a:ea typeface="ＭＳ ゴシック"/>
              <a:cs typeface="+mn-cs"/>
            </a:rPr>
            <a:t>万円積立てたことによる増加</a:t>
          </a:r>
        </a:p>
        <a:p>
          <a:r>
            <a:rPr kumimoji="1" lang="ja-JP" altLang="en-US" sz="1600">
              <a:solidFill>
                <a:schemeClr val="dk1"/>
              </a:solidFill>
              <a:effectLst/>
              <a:latin typeface="ＭＳ ゴシック"/>
              <a:ea typeface="ＭＳ ゴシック"/>
              <a:cs typeface="+mn-cs"/>
            </a:rPr>
            <a:t>・ふるさと応援基金：教育振興対策特別事業等に</a:t>
          </a:r>
          <a:r>
            <a:rPr kumimoji="1" lang="en-US" altLang="ja-JP" sz="1600">
              <a:solidFill>
                <a:schemeClr val="dk1"/>
              </a:solidFill>
              <a:effectLst/>
              <a:latin typeface="ＭＳ ゴシック"/>
              <a:ea typeface="ＭＳ ゴシック"/>
              <a:cs typeface="+mn-cs"/>
            </a:rPr>
            <a:t>1,630</a:t>
          </a:r>
          <a:r>
            <a:rPr kumimoji="1" lang="ja-JP" altLang="en-US" sz="1600">
              <a:solidFill>
                <a:schemeClr val="dk1"/>
              </a:solidFill>
              <a:effectLst/>
              <a:latin typeface="ＭＳ ゴシック"/>
              <a:ea typeface="ＭＳ ゴシック"/>
              <a:cs typeface="+mn-cs"/>
            </a:rPr>
            <a:t>万円充当した一方で、ふるさと納税等により</a:t>
          </a:r>
          <a:r>
            <a:rPr kumimoji="1" lang="en-US" altLang="ja-JP" sz="1600">
              <a:solidFill>
                <a:schemeClr val="dk1"/>
              </a:solidFill>
              <a:effectLst/>
              <a:latin typeface="ＭＳ ゴシック"/>
              <a:ea typeface="ＭＳ ゴシック"/>
              <a:cs typeface="+mn-cs"/>
            </a:rPr>
            <a:t>2,759</a:t>
          </a:r>
          <a:r>
            <a:rPr kumimoji="1" lang="ja-JP" altLang="en-US" sz="1600">
              <a:solidFill>
                <a:schemeClr val="dk1"/>
              </a:solidFill>
              <a:effectLst/>
              <a:latin typeface="ＭＳ ゴシック"/>
              <a:ea typeface="ＭＳ ゴシック"/>
              <a:cs typeface="+mn-cs"/>
            </a:rPr>
            <a:t>万円積立てたことによる増加</a:t>
          </a:r>
          <a:endParaRPr kumimoji="1" lang="en-US" altLang="ja-JP" sz="1100">
            <a:solidFill>
              <a:schemeClr val="dk1"/>
            </a:solidFill>
            <a:effectLst/>
            <a:latin typeface="ＭＳ ゴシック"/>
            <a:ea typeface="ＭＳ ゴシック"/>
            <a:cs typeface="+mn-cs"/>
          </a:endParaRP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・合併振興基金：大規模な公共施設整備事業に充当予定</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・ふるさと応援基金：福祉、教育、産業等振興のための事業等に充当予定</a:t>
          </a:r>
        </a:p>
        <a:p>
          <a:r>
            <a:rPr kumimoji="1" lang="ja-JP" altLang="en-US" sz="1600">
              <a:solidFill>
                <a:schemeClr val="dk1"/>
              </a:solidFill>
              <a:effectLst/>
              <a:latin typeface="ＭＳ ゴシック"/>
              <a:ea typeface="ＭＳ ゴシック"/>
              <a:cs typeface="+mn-cs"/>
            </a:rPr>
            <a:t>・過疎地域持続的発展特別事業基金：集落活性化のための事業等に充当予定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・決算剰余金を</a:t>
          </a:r>
          <a:r>
            <a:rPr kumimoji="1" lang="en-US" altLang="ja-JP" sz="1600">
              <a:solidFill>
                <a:schemeClr val="dk1"/>
              </a:solidFill>
              <a:effectLst/>
              <a:latin typeface="ＭＳ ゴシック"/>
              <a:ea typeface="ＭＳ ゴシック"/>
              <a:cs typeface="+mn-cs"/>
            </a:rPr>
            <a:t>6,000</a:t>
          </a:r>
          <a:r>
            <a:rPr kumimoji="1" lang="ja-JP" altLang="en-US" sz="1600">
              <a:solidFill>
                <a:schemeClr val="dk1"/>
              </a:solidFill>
              <a:effectLst/>
              <a:latin typeface="ＭＳ ゴシック"/>
              <a:ea typeface="ＭＳ ゴシック"/>
              <a:cs typeface="+mn-cs"/>
            </a:rPr>
            <a:t>万円積立てたことによる増加</a:t>
          </a:r>
        </a:p>
        <a:p>
          <a:r>
            <a:rPr kumimoji="1" lang="ja-JP" altLang="en-US" sz="1600">
              <a:solidFill>
                <a:schemeClr val="dk1"/>
              </a:solidFill>
              <a:effectLst/>
              <a:latin typeface="ＭＳ ゴシック"/>
              <a:ea typeface="ＭＳ ゴシック"/>
              <a:cs typeface="+mn-cs"/>
            </a:rPr>
            <a:t>・債券運用による利息収入及び売却収入を</a:t>
          </a:r>
          <a:r>
            <a:rPr kumimoji="1" lang="en-US" altLang="ja-JP" sz="1600">
              <a:solidFill>
                <a:schemeClr val="dk1"/>
              </a:solidFill>
              <a:effectLst/>
              <a:latin typeface="ＭＳ ゴシック"/>
              <a:ea typeface="ＭＳ ゴシック"/>
              <a:cs typeface="+mn-cs"/>
            </a:rPr>
            <a:t>263</a:t>
          </a:r>
          <a:r>
            <a:rPr kumimoji="1" lang="ja-JP" altLang="en-US" sz="1600">
              <a:solidFill>
                <a:schemeClr val="dk1"/>
              </a:solidFill>
              <a:effectLst/>
              <a:latin typeface="ＭＳ ゴシック"/>
              <a:ea typeface="ＭＳ ゴシック"/>
              <a:cs typeface="+mn-cs"/>
            </a:rPr>
            <a:t>万円積み立てたことによる増加</a:t>
          </a:r>
        </a:p>
        <a:p>
          <a:r>
            <a:rPr kumimoji="1" lang="ja-JP" altLang="en-US" sz="1600">
              <a:solidFill>
                <a:schemeClr val="dk1"/>
              </a:solidFill>
              <a:effectLst/>
              <a:latin typeface="ＭＳ ゴシック"/>
              <a:ea typeface="ＭＳ ゴシック"/>
              <a:cs typeface="+mn-cs"/>
            </a:rPr>
            <a:t>・特別交付税等による積立金の増加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・普通交付税の減少見込（</a:t>
          </a:r>
          <a:r>
            <a:rPr kumimoji="1" lang="en-US" altLang="ja-JP" sz="1600">
              <a:solidFill>
                <a:schemeClr val="dk1"/>
              </a:solidFill>
              <a:effectLst/>
              <a:latin typeface="ＭＳ ゴシック"/>
              <a:ea typeface="ＭＳ ゴシック"/>
              <a:cs typeface="+mn-cs"/>
            </a:rPr>
            <a:t>R1</a:t>
          </a:r>
          <a:r>
            <a:rPr kumimoji="1" lang="ja-JP" altLang="en-US" sz="1600">
              <a:solidFill>
                <a:schemeClr val="dk1"/>
              </a:solidFill>
              <a:effectLst/>
              <a:latin typeface="ＭＳ ゴシック"/>
              <a:ea typeface="ＭＳ ゴシック"/>
              <a:cs typeface="+mn-cs"/>
            </a:rPr>
            <a:t>合併算定替終了、</a:t>
          </a:r>
          <a:r>
            <a:rPr kumimoji="1" lang="en-US" altLang="ja-JP" sz="1600">
              <a:solidFill>
                <a:schemeClr val="dk1"/>
              </a:solidFill>
              <a:effectLst/>
              <a:latin typeface="ＭＳ ゴシック"/>
              <a:ea typeface="ＭＳ ゴシック"/>
              <a:cs typeface="+mn-cs"/>
            </a:rPr>
            <a:t>R2</a:t>
          </a:r>
          <a:r>
            <a:rPr kumimoji="1" lang="ja-JP" altLang="en-US" sz="1600">
              <a:solidFill>
                <a:schemeClr val="dk1"/>
              </a:solidFill>
              <a:effectLst/>
              <a:latin typeface="ＭＳ ゴシック"/>
              <a:ea typeface="ＭＳ ゴシック"/>
              <a:cs typeface="+mn-cs"/>
            </a:rPr>
            <a:t>国勢調査人口減少）に伴い</a:t>
          </a:r>
          <a:r>
            <a:rPr kumimoji="1" lang="en-US" altLang="ja-JP" sz="1600">
              <a:solidFill>
                <a:schemeClr val="dk1"/>
              </a:solidFill>
              <a:effectLst/>
              <a:latin typeface="ＭＳ ゴシック"/>
              <a:ea typeface="ＭＳ ゴシック"/>
              <a:cs typeface="+mn-cs"/>
            </a:rPr>
            <a:t>R7</a:t>
          </a:r>
          <a:r>
            <a:rPr kumimoji="1" lang="ja-JP" altLang="en-US" sz="1600">
              <a:solidFill>
                <a:schemeClr val="dk1"/>
              </a:solidFill>
              <a:effectLst/>
              <a:latin typeface="ＭＳ ゴシック"/>
              <a:ea typeface="ＭＳ ゴシック"/>
              <a:cs typeface="+mn-cs"/>
            </a:rPr>
            <a:t>年度までは減少しつつも</a:t>
          </a:r>
          <a:r>
            <a:rPr kumimoji="1" lang="en-US" altLang="ja-JP" sz="1600">
              <a:solidFill>
                <a:schemeClr val="dk1"/>
              </a:solidFill>
              <a:effectLst/>
              <a:latin typeface="ＭＳ ゴシック"/>
              <a:ea typeface="ＭＳ ゴシック"/>
              <a:cs typeface="+mn-cs"/>
            </a:rPr>
            <a:t>10</a:t>
          </a:r>
          <a:r>
            <a:rPr kumimoji="1" lang="ja-JP" altLang="en-US" sz="1600">
              <a:solidFill>
                <a:schemeClr val="dk1"/>
              </a:solidFill>
              <a:effectLst/>
              <a:latin typeface="ＭＳ ゴシック"/>
              <a:ea typeface="ＭＳ ゴシック"/>
              <a:cs typeface="+mn-cs"/>
            </a:rPr>
            <a:t>億円台で推移するものと思われるが、</a:t>
          </a:r>
          <a:r>
            <a:rPr kumimoji="1" lang="en-US" altLang="ja-JP" sz="1600">
              <a:solidFill>
                <a:schemeClr val="dk1"/>
              </a:solidFill>
              <a:effectLst/>
              <a:latin typeface="ＭＳ ゴシック"/>
              <a:ea typeface="ＭＳ ゴシック"/>
              <a:cs typeface="+mn-cs"/>
            </a:rPr>
            <a:t>R8</a:t>
          </a:r>
          <a:r>
            <a:rPr kumimoji="1" lang="ja-JP" altLang="en-US" sz="1600">
              <a:solidFill>
                <a:schemeClr val="dk1"/>
              </a:solidFill>
              <a:effectLst/>
              <a:latin typeface="ＭＳ ゴシック"/>
              <a:ea typeface="ＭＳ ゴシック"/>
              <a:cs typeface="+mn-cs"/>
            </a:rPr>
            <a:t>年度以降は</a:t>
          </a:r>
          <a:r>
            <a:rPr kumimoji="1" lang="en-US" altLang="ja-JP" sz="1600">
              <a:solidFill>
                <a:schemeClr val="dk1"/>
              </a:solidFill>
              <a:effectLst/>
              <a:latin typeface="ＭＳ ゴシック"/>
              <a:ea typeface="ＭＳ ゴシック"/>
              <a:cs typeface="+mn-cs"/>
            </a:rPr>
            <a:t>10</a:t>
          </a:r>
          <a:r>
            <a:rPr kumimoji="1" lang="ja-JP" altLang="en-US" sz="1600">
              <a:solidFill>
                <a:schemeClr val="dk1"/>
              </a:solidFill>
              <a:effectLst/>
              <a:latin typeface="ＭＳ ゴシック"/>
              <a:ea typeface="ＭＳ ゴシック"/>
              <a:cs typeface="+mn-cs"/>
            </a:rPr>
            <a:t>億円台を切る見込みである。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・特別交付税及び各種交付金等の増分を</a:t>
          </a:r>
          <a:r>
            <a:rPr kumimoji="1" lang="en-US" altLang="ja-JP" sz="1600">
              <a:solidFill>
                <a:schemeClr val="dk1"/>
              </a:solidFill>
              <a:effectLst/>
              <a:latin typeface="ＭＳ ゴシック"/>
              <a:ea typeface="ＭＳ ゴシック"/>
              <a:cs typeface="+mn-cs"/>
            </a:rPr>
            <a:t>2</a:t>
          </a:r>
          <a:r>
            <a:rPr kumimoji="1" lang="ja-JP" altLang="en-US" sz="1600">
              <a:solidFill>
                <a:schemeClr val="dk1"/>
              </a:solidFill>
              <a:effectLst/>
              <a:latin typeface="ＭＳ ゴシック"/>
              <a:ea typeface="ＭＳ ゴシック"/>
              <a:cs typeface="+mn-cs"/>
            </a:rPr>
            <a:t>億円積立てたことによる増加</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・決算剰余金を</a:t>
          </a:r>
          <a:r>
            <a:rPr kumimoji="1" lang="en-US" altLang="ja-JP" sz="1600">
              <a:solidFill>
                <a:schemeClr val="dk1"/>
              </a:solidFill>
              <a:effectLst/>
              <a:latin typeface="ＭＳ ゴシック"/>
              <a:ea typeface="ＭＳ ゴシック"/>
              <a:cs typeface="+mn-cs"/>
            </a:rPr>
            <a:t>1,000</a:t>
          </a:r>
          <a:r>
            <a:rPr kumimoji="1" lang="ja-JP" altLang="en-US" sz="1600">
              <a:solidFill>
                <a:schemeClr val="dk1"/>
              </a:solidFill>
              <a:effectLst/>
              <a:latin typeface="ＭＳ ゴシック"/>
              <a:ea typeface="ＭＳ ゴシック"/>
              <a:cs typeface="+mn-cs"/>
            </a:rPr>
            <a:t>万円積立てたことによる増加</a:t>
          </a:r>
        </a:p>
        <a:p>
          <a:r>
            <a:rPr kumimoji="1" lang="ja-JP" altLang="en-US" sz="1600">
              <a:solidFill>
                <a:schemeClr val="dk1"/>
              </a:solidFill>
              <a:effectLst/>
              <a:latin typeface="ＭＳ ゴシック"/>
              <a:ea typeface="ＭＳ ゴシック"/>
              <a:cs typeface="+mn-cs"/>
            </a:rPr>
            <a:t>・債券運用による利息収入及び売却収入を</a:t>
          </a:r>
          <a:r>
            <a:rPr kumimoji="1" lang="en-US" altLang="ja-JP" sz="1600">
              <a:solidFill>
                <a:schemeClr val="dk1"/>
              </a:solidFill>
              <a:effectLst/>
              <a:latin typeface="ＭＳ ゴシック"/>
              <a:ea typeface="ＭＳ ゴシック"/>
              <a:cs typeface="+mn-cs"/>
            </a:rPr>
            <a:t>141</a:t>
          </a:r>
          <a:r>
            <a:rPr kumimoji="1" lang="ja-JP" altLang="en-US" sz="1600">
              <a:solidFill>
                <a:schemeClr val="dk1"/>
              </a:solidFill>
              <a:effectLst/>
              <a:latin typeface="ＭＳ ゴシック"/>
              <a:ea typeface="ＭＳ ゴシック"/>
              <a:cs typeface="+mn-cs"/>
            </a:rPr>
            <a:t>万円積立てたことによる増加</a:t>
          </a:r>
        </a:p>
        <a:p>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・決算において生じた剰余金の一部を積立予定</a:t>
          </a:r>
        </a:p>
        <a:p>
          <a:r>
            <a:rPr kumimoji="1" lang="ja-JP" altLang="en-US" sz="1600">
              <a:solidFill>
                <a:schemeClr val="dk1"/>
              </a:solidFill>
              <a:effectLst/>
              <a:latin typeface="ＭＳ ゴシック"/>
              <a:ea typeface="ＭＳ ゴシック"/>
              <a:cs typeface="+mn-cs"/>
            </a:rPr>
            <a:t>・繰上償還の実施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財政力指数は</a:t>
          </a:r>
          <a:r>
            <a:rPr kumimoji="1" lang="en-US" altLang="ja-JP" sz="1100">
              <a:solidFill>
                <a:schemeClr val="dk1"/>
              </a:solidFill>
              <a:effectLst/>
              <a:latin typeface="ＭＳ Ｐゴシック"/>
              <a:ea typeface="ＭＳ Ｐゴシック"/>
              <a:cs typeface="+mn-cs"/>
            </a:rPr>
            <a:t>0.18</a:t>
          </a:r>
          <a:r>
            <a:rPr kumimoji="1" lang="ja-JP" altLang="en-US" sz="1100">
              <a:solidFill>
                <a:schemeClr val="dk1"/>
              </a:solidFill>
              <a:effectLst/>
              <a:latin typeface="ＭＳ Ｐゴシック"/>
              <a:ea typeface="ＭＳ Ｐゴシック"/>
              <a:cs typeface="+mn-cs"/>
            </a:rPr>
            <a:t>（前年度同）</a:t>
          </a:r>
          <a:r>
            <a:rPr kumimoji="1" lang="ja-JP" altLang="ja-JP" sz="1100">
              <a:solidFill>
                <a:schemeClr val="dk1"/>
              </a:solidFill>
              <a:effectLst/>
              <a:latin typeface="ＭＳ Ｐゴシック"/>
              <a:ea typeface="ＭＳ Ｐゴシック"/>
              <a:cs typeface="+mn-cs"/>
            </a:rPr>
            <a:t>なっており、近年は同程度の数値で推移している。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典型的な過疎</a:t>
          </a:r>
          <a:r>
            <a:rPr kumimoji="1" lang="ja-JP" altLang="en-US" sz="1100">
              <a:solidFill>
                <a:schemeClr val="dk1"/>
              </a:solidFill>
              <a:effectLst/>
              <a:latin typeface="ＭＳ Ｐゴシック"/>
              <a:ea typeface="ＭＳ Ｐゴシック"/>
              <a:cs typeface="+mn-cs"/>
            </a:rPr>
            <a:t>地域</a:t>
          </a:r>
          <a:r>
            <a:rPr kumimoji="1" lang="ja-JP" altLang="ja-JP" sz="1100">
              <a:solidFill>
                <a:schemeClr val="dk1"/>
              </a:solidFill>
              <a:effectLst/>
              <a:latin typeface="ＭＳ Ｐゴシック"/>
              <a:ea typeface="ＭＳ Ｐゴシック"/>
              <a:cs typeface="+mn-cs"/>
            </a:rPr>
            <a:t>である当町は、人口減少や、少子高齢化の影響により自主財源の確保が難しい状況であり、財政運営は一層厳しくなることが予想される。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今後も当該指数については横ばい又は微減傾向となる見込みのため、安定的な財政基盤の確立に向けて、事務事業の改善等の取組に努める。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35560</xdr:rowOff>
    </xdr:from>
    <xdr:to>
      <xdr:col>23</xdr:col>
      <xdr:colOff>133350</xdr:colOff>
      <xdr:row>44</xdr:row>
      <xdr:rowOff>71120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76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43180</xdr:rowOff>
    </xdr:from>
    <xdr:ext cx="762000" cy="2584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71120</xdr:rowOff>
    </xdr:from>
    <xdr:to>
      <xdr:col>24</xdr:col>
      <xdr:colOff>12700</xdr:colOff>
      <xdr:row>44</xdr:row>
      <xdr:rowOff>71120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121920</xdr:rowOff>
    </xdr:from>
    <xdr:ext cx="762000" cy="2584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1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35560</xdr:rowOff>
    </xdr:from>
    <xdr:to>
      <xdr:col>24</xdr:col>
      <xdr:colOff>12700</xdr:colOff>
      <xdr:row>36</xdr:row>
      <xdr:rowOff>35560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584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8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162560</xdr:rowOff>
    </xdr:from>
    <xdr:to>
      <xdr:col>19</xdr:col>
      <xdr:colOff>133350</xdr:colOff>
      <xdr:row>44</xdr:row>
      <xdr:rowOff>4445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49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116205</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162560</xdr:rowOff>
    </xdr:from>
    <xdr:to>
      <xdr:col>15</xdr:col>
      <xdr:colOff>82550</xdr:colOff>
      <xdr:row>43</xdr:row>
      <xdr:rowOff>162560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34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162560</xdr:rowOff>
    </xdr:from>
    <xdr:to>
      <xdr:col>15</xdr:col>
      <xdr:colOff>133350</xdr:colOff>
      <xdr:row>43</xdr:row>
      <xdr:rowOff>92710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102870</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162560</xdr:rowOff>
    </xdr:from>
    <xdr:to>
      <xdr:col>11</xdr:col>
      <xdr:colOff>31750</xdr:colOff>
      <xdr:row>44</xdr:row>
      <xdr:rowOff>4445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349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162560</xdr:rowOff>
    </xdr:from>
    <xdr:to>
      <xdr:col>11</xdr:col>
      <xdr:colOff>82550</xdr:colOff>
      <xdr:row>43</xdr:row>
      <xdr:rowOff>92710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102870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125095</xdr:rowOff>
    </xdr:from>
    <xdr:to>
      <xdr:col>23</xdr:col>
      <xdr:colOff>184150</xdr:colOff>
      <xdr:row>44</xdr:row>
      <xdr:rowOff>55245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20955</xdr:rowOff>
    </xdr:from>
    <xdr:ext cx="762000" cy="2584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84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4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111760</xdr:rowOff>
    </xdr:from>
    <xdr:to>
      <xdr:col>15</xdr:col>
      <xdr:colOff>133350</xdr:colOff>
      <xdr:row>44</xdr:row>
      <xdr:rowOff>41910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26670</xdr:rowOff>
    </xdr:from>
    <xdr:ext cx="7620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111760</xdr:rowOff>
    </xdr:from>
    <xdr:to>
      <xdr:col>11</xdr:col>
      <xdr:colOff>82550</xdr:colOff>
      <xdr:row>44</xdr:row>
      <xdr:rowOff>41910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26670</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125095</xdr:rowOff>
    </xdr:from>
    <xdr:to>
      <xdr:col>7</xdr:col>
      <xdr:colOff>31750</xdr:colOff>
      <xdr:row>44</xdr:row>
      <xdr:rowOff>55245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40640</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経常収支比率は96.2</a:t>
          </a:r>
          <a:r>
            <a:rPr kumimoji="1" lang="en-US"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（対</a:t>
          </a:r>
          <a:r>
            <a:rPr kumimoji="1" lang="ja-JP" altLang="ja-JP" sz="1000">
              <a:solidFill>
                <a:schemeClr val="dk1"/>
              </a:solidFill>
              <a:effectLst/>
              <a:latin typeface="ＭＳ Ｐゴシック"/>
              <a:ea typeface="ＭＳ Ｐゴシック"/>
              <a:cs typeface="+mn-cs"/>
            </a:rPr>
            <a:t>前年度比+1.4</a:t>
          </a:r>
          <a:r>
            <a:rPr kumimoji="1" lang="en-US"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）と全国平均、青森県平均同様、前年に比べ微増となった。</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微増の要因としては、分母となる経常一般財源の大部分を占めている普通交付税が+0.1%とほぼ横ばいとなったことに対し、分子の経常支出が増となっていることが挙げられる。</a:t>
          </a:r>
          <a:endParaRPr kumimoji="1" lang="en-US" altLang="ja-JP" sz="1000">
            <a:solidFill>
              <a:schemeClr val="dk1"/>
            </a:solidFill>
            <a:effectLst/>
            <a:latin typeface="ＭＳ Ｐゴシック"/>
            <a:ea typeface="ＭＳ Ｐゴシック"/>
            <a:cs typeface="+mn-cs"/>
          </a:endParaRPr>
        </a:p>
        <a:p>
          <a:r>
            <a:rPr kumimoji="1" lang="ja-JP" altLang="ja-JP" sz="1000">
              <a:solidFill>
                <a:schemeClr val="dk1"/>
              </a:solidFill>
              <a:effectLst/>
              <a:latin typeface="ＭＳ Ｐゴシック"/>
              <a:ea typeface="ＭＳ Ｐゴシック"/>
              <a:cs typeface="+mn-cs"/>
            </a:rPr>
            <a:t>　特に、青森地域広域事務組合消防費負担金の増（対前年度比+約39,000千円）であった補助費等（+1.0%）</a:t>
          </a:r>
          <a:r>
            <a:rPr kumimoji="1" lang="ja-JP" altLang="en-US" sz="1000">
              <a:solidFill>
                <a:schemeClr val="dk1"/>
              </a:solidFill>
              <a:effectLst/>
              <a:latin typeface="ＭＳ Ｐゴシック"/>
              <a:ea typeface="ＭＳ Ｐゴシック"/>
              <a:cs typeface="+mn-cs"/>
            </a:rPr>
            <a:t>や</a:t>
          </a:r>
          <a:r>
            <a:rPr kumimoji="1" lang="ja-JP" altLang="ja-JP" sz="1000">
              <a:solidFill>
                <a:sysClr val="windowText" lastClr="000000"/>
              </a:solidFill>
              <a:effectLst/>
              <a:latin typeface="ＭＳ Ｐゴシック"/>
              <a:ea typeface="ＭＳ Ｐゴシック"/>
              <a:cs typeface="+mn-cs"/>
            </a:rPr>
            <a:t>、燃</a:t>
          </a:r>
          <a:r>
            <a:rPr kumimoji="1" lang="ja-JP" altLang="ja-JP" sz="1000">
              <a:solidFill>
                <a:schemeClr val="dk1"/>
              </a:solidFill>
              <a:effectLst/>
              <a:latin typeface="ＭＳ Ｐゴシック"/>
              <a:ea typeface="ＭＳ Ｐゴシック"/>
              <a:cs typeface="+mn-cs"/>
            </a:rPr>
            <a:t>料費高騰等の影響により、光熱水費・燃料費の対前年度比決算額が</a:t>
          </a:r>
          <a:r>
            <a:rPr kumimoji="1" lang="ja-JP" altLang="en-US" sz="1000">
              <a:solidFill>
                <a:schemeClr val="dk1"/>
              </a:solidFill>
              <a:effectLst/>
              <a:latin typeface="ＭＳ Ｐゴシック"/>
              <a:ea typeface="ＭＳ Ｐゴシック"/>
              <a:cs typeface="+mn-cs"/>
            </a:rPr>
            <a:t>増（対前年度比</a:t>
          </a:r>
          <a:r>
            <a:rPr kumimoji="1" lang="en-US" altLang="ja-JP"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約15,000千円</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となった物件費（+0.3%）が大きな要因である。</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当該指数は</a:t>
          </a:r>
          <a:r>
            <a:rPr kumimoji="1" lang="en-US" altLang="ja-JP" sz="1000">
              <a:solidFill>
                <a:schemeClr val="dk1"/>
              </a:solidFill>
              <a:effectLst/>
              <a:latin typeface="ＭＳ Ｐゴシック"/>
              <a:ea typeface="ＭＳ Ｐゴシック"/>
              <a:cs typeface="+mn-cs"/>
            </a:rPr>
            <a:t>95%</a:t>
          </a:r>
          <a:r>
            <a:rPr kumimoji="1" lang="ja-JP" altLang="en-US" sz="1000">
              <a:solidFill>
                <a:schemeClr val="dk1"/>
              </a:solidFill>
              <a:effectLst/>
              <a:latin typeface="ＭＳ Ｐゴシック"/>
              <a:ea typeface="ＭＳ Ｐゴシック"/>
              <a:cs typeface="+mn-cs"/>
            </a:rPr>
            <a:t>前後</a:t>
          </a:r>
          <a:r>
            <a:rPr kumimoji="1" lang="ja-JP" altLang="ja-JP" sz="1000">
              <a:solidFill>
                <a:schemeClr val="dk1"/>
              </a:solidFill>
              <a:effectLst/>
              <a:latin typeface="ＭＳ Ｐゴシック"/>
              <a:ea typeface="ＭＳ Ｐゴシック"/>
              <a:cs typeface="+mn-cs"/>
            </a:rPr>
            <a:t>の高止まり傾向となっており、</a:t>
          </a:r>
          <a:r>
            <a:rPr kumimoji="1" lang="ja-JP" altLang="en-US" sz="1000">
              <a:solidFill>
                <a:schemeClr val="dk1"/>
              </a:solidFill>
              <a:effectLst/>
              <a:latin typeface="ＭＳ Ｐゴシック"/>
              <a:ea typeface="ＭＳ Ｐゴシック"/>
              <a:cs typeface="+mn-cs"/>
            </a:rPr>
            <a:t>要因としては、</a:t>
          </a:r>
          <a:r>
            <a:rPr kumimoji="1" lang="ja-JP" altLang="ja-JP" sz="1000">
              <a:solidFill>
                <a:schemeClr val="dk1"/>
              </a:solidFill>
              <a:effectLst/>
              <a:latin typeface="ＭＳ Ｐゴシック"/>
              <a:ea typeface="ＭＳ Ｐゴシック"/>
              <a:cs typeface="+mn-cs"/>
            </a:rPr>
            <a:t>公共施設の維持管理に要する物件費等の高止まり</a:t>
          </a:r>
          <a:r>
            <a:rPr kumimoji="1" lang="ja-JP" altLang="en-US" sz="1000">
              <a:solidFill>
                <a:schemeClr val="dk1"/>
              </a:solidFill>
              <a:effectLst/>
              <a:latin typeface="ＭＳ Ｐゴシック"/>
              <a:ea typeface="ＭＳ Ｐゴシック"/>
              <a:cs typeface="+mn-cs"/>
            </a:rPr>
            <a:t>や、計画的な普通建設事業の実施には努めているが、インフラ整備（道路・橋梁等）に要する新発債発行の</a:t>
          </a:r>
          <a:r>
            <a:rPr kumimoji="1" lang="ja-JP" altLang="en-US" sz="1000" b="0">
              <a:solidFill>
                <a:sysClr val="windowText" lastClr="000000"/>
              </a:solidFill>
              <a:effectLst/>
              <a:latin typeface="ＭＳ Ｐゴシック"/>
              <a:ea typeface="ＭＳ Ｐゴシック"/>
              <a:cs typeface="+mn-cs"/>
            </a:rPr>
            <a:t>ため高止まり傾向となっている公債費</a:t>
          </a:r>
          <a:r>
            <a:rPr kumimoji="1" lang="ja-JP" altLang="en-US" sz="1000">
              <a:solidFill>
                <a:schemeClr val="dk1"/>
              </a:solidFill>
              <a:effectLst/>
              <a:latin typeface="ＭＳ Ｐゴシック"/>
              <a:ea typeface="ＭＳ Ｐゴシック"/>
              <a:cs typeface="+mn-cs"/>
            </a:rPr>
            <a:t>が挙げられ、急激な改善は見込めない。</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収支均衡型の財政運営のため、</a:t>
          </a:r>
          <a:r>
            <a:rPr kumimoji="1" lang="ja-JP" altLang="en-US" sz="1000">
              <a:solidFill>
                <a:schemeClr val="dk1"/>
              </a:solidFill>
              <a:effectLst/>
              <a:latin typeface="ＭＳ Ｐゴシック"/>
              <a:ea typeface="ＭＳ Ｐゴシック"/>
              <a:cs typeface="+mn-cs"/>
            </a:rPr>
            <a:t>上記高止まり傾向の改善を図るために、施設の統廃合等の提案、適正な定員管理による人件費の抑制に努める。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164465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1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136525</xdr:rowOff>
    </xdr:from>
    <xdr:ext cx="762000" cy="2584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164465</xdr:rowOff>
    </xdr:from>
    <xdr:to>
      <xdr:col>24</xdr:col>
      <xdr:colOff>12700</xdr:colOff>
      <xdr:row>66</xdr:row>
      <xdr:rowOff>164465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87630</xdr:rowOff>
    </xdr:from>
    <xdr:ext cx="762000" cy="2584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74.5</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123825</xdr:rowOff>
    </xdr:from>
    <xdr:to>
      <xdr:col>23</xdr:col>
      <xdr:colOff>133350</xdr:colOff>
      <xdr:row>66</xdr:row>
      <xdr:rowOff>19685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6807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41275</xdr:rowOff>
    </xdr:from>
    <xdr:ext cx="762000" cy="2584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24765</xdr:rowOff>
    </xdr:from>
    <xdr:to>
      <xdr:col>23</xdr:col>
      <xdr:colOff>184150</xdr:colOff>
      <xdr:row>63</xdr:row>
      <xdr:rowOff>126365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123825</xdr:rowOff>
    </xdr:from>
    <xdr:to>
      <xdr:col>19</xdr:col>
      <xdr:colOff>133350</xdr:colOff>
      <xdr:row>66</xdr:row>
      <xdr:rowOff>53340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680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153670</xdr:rowOff>
    </xdr:from>
    <xdr:ext cx="736600" cy="25908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53340</xdr:rowOff>
    </xdr:from>
    <xdr:to>
      <xdr:col>15</xdr:col>
      <xdr:colOff>82550</xdr:colOff>
      <xdr:row>66</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69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48895</xdr:rowOff>
    </xdr:from>
    <xdr:to>
      <xdr:col>15</xdr:col>
      <xdr:colOff>133350</xdr:colOff>
      <xdr:row>63</xdr:row>
      <xdr:rowOff>150495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160655</xdr:rowOff>
    </xdr:from>
    <xdr:ext cx="7620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63500</xdr:rowOff>
    </xdr:from>
    <xdr:to>
      <xdr:col>11</xdr:col>
      <xdr:colOff>31750</xdr:colOff>
      <xdr:row>66</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3792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92710</xdr:rowOff>
    </xdr:from>
    <xdr:to>
      <xdr:col>11</xdr:col>
      <xdr:colOff>82550</xdr:colOff>
      <xdr:row>64</xdr:row>
      <xdr:rowOff>22860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33020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22860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140335</xdr:rowOff>
    </xdr:from>
    <xdr:to>
      <xdr:col>23</xdr:col>
      <xdr:colOff>184150</xdr:colOff>
      <xdr:row>66</xdr:row>
      <xdr:rowOff>70485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112395</xdr:rowOff>
    </xdr:from>
    <xdr:ext cx="762000" cy="2584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56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73025</xdr:rowOff>
    </xdr:from>
    <xdr:to>
      <xdr:col>19</xdr:col>
      <xdr:colOff>184150</xdr:colOff>
      <xdr:row>66</xdr:row>
      <xdr:rowOff>3175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159385</xdr:rowOff>
    </xdr:from>
    <xdr:ext cx="736600" cy="2584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3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2540</xdr:rowOff>
    </xdr:from>
    <xdr:to>
      <xdr:col>15</xdr:col>
      <xdr:colOff>133350</xdr:colOff>
      <xdr:row>66</xdr:row>
      <xdr:rowOff>104140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88900</xdr:rowOff>
    </xdr:from>
    <xdr:ext cx="762000" cy="2584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12700</xdr:rowOff>
    </xdr:from>
    <xdr:to>
      <xdr:col>11</xdr:col>
      <xdr:colOff>82550</xdr:colOff>
      <xdr:row>66</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99060</xdr:rowOff>
    </xdr:from>
    <xdr:ext cx="762000" cy="2584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41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109220</xdr:rowOff>
    </xdr:from>
    <xdr:to>
      <xdr:col>7</xdr:col>
      <xdr:colOff>31750</xdr:colOff>
      <xdr:row>67</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4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24130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[391,518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当該数値は</a:t>
          </a:r>
          <a:r>
            <a:rPr kumimoji="1" lang="ja-JP" altLang="en-US" sz="1100">
              <a:solidFill>
                <a:schemeClr val="dk1"/>
              </a:solidFill>
              <a:effectLst/>
              <a:latin typeface="ＭＳ Ｐゴシック"/>
              <a:ea typeface="ＭＳ Ｐゴシック"/>
              <a:cs typeface="+mn-cs"/>
            </a:rPr>
            <a:t>対</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+8,857</a:t>
          </a:r>
          <a:r>
            <a:rPr kumimoji="1" lang="ja-JP" altLang="ja-JP" sz="1100">
              <a:solidFill>
                <a:schemeClr val="dk1"/>
              </a:solidFill>
              <a:effectLst/>
              <a:latin typeface="ＭＳ Ｐゴシック"/>
              <a:ea typeface="ＭＳ Ｐゴシック"/>
              <a:cs typeface="+mn-cs"/>
            </a:rPr>
            <a:t>千円（</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）の増となっている。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増加要因は</a:t>
          </a:r>
          <a:r>
            <a:rPr kumimoji="1" lang="ja-JP" altLang="en-US" sz="1100">
              <a:solidFill>
                <a:schemeClr val="dk1"/>
              </a:solidFill>
              <a:effectLst/>
              <a:latin typeface="ＭＳ Ｐゴシック"/>
              <a:ea typeface="ＭＳ Ｐゴシック"/>
              <a:cs typeface="+mn-cs"/>
            </a:rPr>
            <a:t>、人口減少（▲163人、▲3.0</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）によるもので経費については</a:t>
          </a:r>
          <a:r>
            <a:rPr kumimoji="1" lang="ja-JP" altLang="en-US" sz="1100">
              <a:solidFill>
                <a:schemeClr val="tx1"/>
              </a:solidFill>
              <a:effectLst/>
              <a:latin typeface="ＭＳ Ｐゴシック"/>
              <a:ea typeface="ＭＳ Ｐゴシック"/>
              <a:cs typeface="+mn-cs"/>
            </a:rPr>
            <a:t>▲14,985千円（▲0.7</a:t>
          </a:r>
          <a:r>
            <a:rPr kumimoji="1" lang="en-US" altLang="ja-JP" sz="1100">
              <a:solidFill>
                <a:schemeClr val="tx1"/>
              </a:solidFill>
              <a:effectLst/>
              <a:latin typeface="ＭＳ Ｐゴシック"/>
              <a:ea typeface="ＭＳ Ｐゴシック"/>
              <a:cs typeface="+mn-cs"/>
            </a:rPr>
            <a:t>%</a:t>
          </a:r>
          <a:r>
            <a:rPr kumimoji="1" lang="ja-JP" altLang="en-US" sz="1100">
              <a:solidFill>
                <a:schemeClr val="tx1"/>
              </a:solidFill>
              <a:effectLst/>
              <a:latin typeface="ＭＳ Ｐゴシック"/>
              <a:ea typeface="ＭＳ Ｐゴシック"/>
              <a:cs typeface="+mn-cs"/>
            </a:rPr>
            <a:t>）の減となっている。</a:t>
          </a:r>
          <a:endParaRPr kumimoji="1" lang="en-US" altLang="ja-JP" sz="1100">
            <a:solidFill>
              <a:schemeClr val="tx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退職者の不補充等により人件費を抑制してきたが、今後は職員の高年齢化等の影響により横ばい傾向となる見込のため、適正な</a:t>
          </a:r>
          <a:r>
            <a:rPr kumimoji="1" lang="ja-JP" altLang="en-US" sz="1100">
              <a:solidFill>
                <a:schemeClr val="dk1"/>
              </a:solidFill>
              <a:effectLst/>
              <a:latin typeface="ＭＳ Ｐゴシック"/>
              <a:ea typeface="ＭＳ Ｐゴシック"/>
              <a:cs typeface="+mn-cs"/>
            </a:rPr>
            <a:t>定員</a:t>
          </a:r>
          <a:r>
            <a:rPr kumimoji="1" lang="ja-JP" altLang="ja-JP" sz="1100">
              <a:solidFill>
                <a:schemeClr val="dk1"/>
              </a:solidFill>
              <a:effectLst/>
              <a:latin typeface="ＭＳ Ｐゴシック"/>
              <a:ea typeface="ＭＳ Ｐゴシック"/>
              <a:cs typeface="+mn-cs"/>
            </a:rPr>
            <a:t>管理による人件費の抑制</a:t>
          </a:r>
          <a:r>
            <a:rPr kumimoji="1" lang="ja-JP" altLang="en-US" sz="1100">
              <a:solidFill>
                <a:schemeClr val="dk1"/>
              </a:solidFill>
              <a:effectLst/>
              <a:latin typeface="ＭＳ Ｐゴシック"/>
              <a:ea typeface="ＭＳ Ｐゴシック"/>
              <a:cs typeface="+mn-cs"/>
            </a:rPr>
            <a:t>を継続し、</a:t>
          </a:r>
          <a:r>
            <a:rPr kumimoji="1" lang="ja-JP" altLang="ja-JP" sz="1100">
              <a:solidFill>
                <a:schemeClr val="dk1"/>
              </a:solidFill>
              <a:effectLst/>
              <a:latin typeface="ＭＳ Ｐゴシック"/>
              <a:ea typeface="ＭＳ Ｐゴシック"/>
              <a:cs typeface="+mn-cs"/>
            </a:rPr>
            <a:t>経常的な物件費の削減等に努める。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110490</xdr:rowOff>
    </xdr:from>
    <xdr:to>
      <xdr:col>23</xdr:col>
      <xdr:colOff>133350</xdr:colOff>
      <xdr:row>87</xdr:row>
      <xdr:rowOff>169545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490"/>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141605</xdr:rowOff>
    </xdr:from>
    <xdr:ext cx="762000" cy="259080"/>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699,278</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169545</xdr:rowOff>
    </xdr:from>
    <xdr:to>
      <xdr:col>24</xdr:col>
      <xdr:colOff>12700</xdr:colOff>
      <xdr:row>87</xdr:row>
      <xdr:rowOff>169545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25400</xdr:rowOff>
    </xdr:from>
    <xdr:ext cx="762000" cy="259080"/>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177,324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110490</xdr:rowOff>
    </xdr:from>
    <xdr:to>
      <xdr:col>24</xdr:col>
      <xdr:colOff>12700</xdr:colOff>
      <xdr:row>80</xdr:row>
      <xdr:rowOff>110490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91440</xdr:rowOff>
    </xdr:from>
    <xdr:to>
      <xdr:col>23</xdr:col>
      <xdr:colOff>133350</xdr:colOff>
      <xdr:row>83</xdr:row>
      <xdr:rowOff>113030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217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153670</xdr:rowOff>
    </xdr:from>
    <xdr:ext cx="762000" cy="259080"/>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351,684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137160</xdr:rowOff>
    </xdr:from>
    <xdr:to>
      <xdr:col>23</xdr:col>
      <xdr:colOff>184150</xdr:colOff>
      <xdr:row>83</xdr:row>
      <xdr:rowOff>67310</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56515</xdr:rowOff>
    </xdr:from>
    <xdr:to>
      <xdr:col>19</xdr:col>
      <xdr:colOff>133350</xdr:colOff>
      <xdr:row>83</xdr:row>
      <xdr:rowOff>91440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868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111125</xdr:rowOff>
    </xdr:from>
    <xdr:to>
      <xdr:col>19</xdr:col>
      <xdr:colOff>184150</xdr:colOff>
      <xdr:row>83</xdr:row>
      <xdr:rowOff>41275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52070</xdr:rowOff>
    </xdr:from>
    <xdr:ext cx="736600" cy="2584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9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112395</xdr:rowOff>
    </xdr:from>
    <xdr:to>
      <xdr:col>15</xdr:col>
      <xdr:colOff>82550</xdr:colOff>
      <xdr:row>83</xdr:row>
      <xdr:rowOff>56515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7129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64135</xdr:rowOff>
    </xdr:from>
    <xdr:to>
      <xdr:col>15</xdr:col>
      <xdr:colOff>133350</xdr:colOff>
      <xdr:row>82</xdr:row>
      <xdr:rowOff>166370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4445</xdr:rowOff>
    </xdr:from>
    <xdr:ext cx="7620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112395</xdr:rowOff>
    </xdr:from>
    <xdr:to>
      <xdr:col>11</xdr:col>
      <xdr:colOff>31750</xdr:colOff>
      <xdr:row>82</xdr:row>
      <xdr:rowOff>153035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712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3175</xdr:rowOff>
    </xdr:from>
    <xdr:to>
      <xdr:col>11</xdr:col>
      <xdr:colOff>82550</xdr:colOff>
      <xdr:row>82</xdr:row>
      <xdr:rowOff>104775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114935</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151130</xdr:rowOff>
    </xdr:from>
    <xdr:to>
      <xdr:col>7</xdr:col>
      <xdr:colOff>31750</xdr:colOff>
      <xdr:row>82</xdr:row>
      <xdr:rowOff>81280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91440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62230</xdr:rowOff>
    </xdr:from>
    <xdr:to>
      <xdr:col>23</xdr:col>
      <xdr:colOff>184150</xdr:colOff>
      <xdr:row>83</xdr:row>
      <xdr:rowOff>163830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34290</xdr:rowOff>
    </xdr:from>
    <xdr:ext cx="762000" cy="259080"/>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6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391,518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40640</xdr:rowOff>
    </xdr:from>
    <xdr:to>
      <xdr:col>19</xdr:col>
      <xdr:colOff>184150</xdr:colOff>
      <xdr:row>83</xdr:row>
      <xdr:rowOff>142240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127000</xdr:rowOff>
    </xdr:from>
    <xdr:ext cx="7366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6350</xdr:rowOff>
    </xdr:from>
    <xdr:to>
      <xdr:col>15</xdr:col>
      <xdr:colOff>133350</xdr:colOff>
      <xdr:row>83</xdr:row>
      <xdr:rowOff>107315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92075</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368,098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61595</xdr:rowOff>
    </xdr:from>
    <xdr:to>
      <xdr:col>11</xdr:col>
      <xdr:colOff>82550</xdr:colOff>
      <xdr:row>82</xdr:row>
      <xdr:rowOff>163195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147955</xdr:rowOff>
    </xdr:from>
    <xdr:ext cx="762000" cy="2584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0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320,294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102235</xdr:rowOff>
    </xdr:from>
    <xdr:to>
      <xdr:col>7</xdr:col>
      <xdr:colOff>31750</xdr:colOff>
      <xdr:row>83</xdr:row>
      <xdr:rowOff>32385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17780</xdr:rowOff>
    </xdr:from>
    <xdr:ext cx="762000" cy="2584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48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337,181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当町の給与水準は国との比較において</a:t>
          </a:r>
          <a:r>
            <a:rPr kumimoji="1" lang="ja-JP" altLang="en-US" sz="1100">
              <a:solidFill>
                <a:schemeClr val="dk1"/>
              </a:solidFill>
              <a:effectLst/>
              <a:latin typeface="ＭＳ Ｐゴシック"/>
              <a:ea typeface="ＭＳ Ｐゴシック"/>
              <a:cs typeface="+mn-cs"/>
            </a:rPr>
            <a:t>平成30年度より</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ヵ年連続で高水準となっている。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退職者不補充等の対応により職員の高齢化、年齢階層の変動が進んでおり、今後も微増または横ばいとなる見込である。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当町では</a:t>
          </a:r>
          <a:r>
            <a:rPr kumimoji="1" lang="ja-JP" altLang="en-US" sz="1100">
              <a:solidFill>
                <a:schemeClr val="dk1"/>
              </a:solidFill>
              <a:effectLst/>
              <a:latin typeface="ＭＳ Ｐゴシック"/>
              <a:ea typeface="ＭＳ Ｐゴシック"/>
              <a:cs typeface="+mn-cs"/>
            </a:rPr>
            <a:t>経常収支比率の高止まり等、財政事情</a:t>
          </a:r>
          <a:r>
            <a:rPr kumimoji="1" lang="ja-JP" altLang="ja-JP" sz="1100">
              <a:solidFill>
                <a:schemeClr val="dk1"/>
              </a:solidFill>
              <a:effectLst/>
              <a:latin typeface="ＭＳ Ｐゴシック"/>
              <a:ea typeface="ＭＳ Ｐゴシック"/>
              <a:cs typeface="+mn-cs"/>
            </a:rPr>
            <a:t>を考慮して、独自の給与カットや各種手当の削減を実施してきた経緯もあり、今後も財政状況を勘案し給与水準の抑制に努める。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49530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21590</xdr:rowOff>
    </xdr:from>
    <xdr:ext cx="762000" cy="259080"/>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49530</xdr:rowOff>
    </xdr:from>
    <xdr:to>
      <xdr:col>81</xdr:col>
      <xdr:colOff>133350</xdr:colOff>
      <xdr:row>89</xdr:row>
      <xdr:rowOff>49530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84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1905</xdr:rowOff>
    </xdr:from>
    <xdr:to>
      <xdr:col>81</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751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128905</xdr:rowOff>
    </xdr:from>
    <xdr:ext cx="762000" cy="259080"/>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112395</xdr:rowOff>
    </xdr:from>
    <xdr:to>
      <xdr:col>81</xdr:col>
      <xdr:colOff>95250</xdr:colOff>
      <xdr:row>85</xdr:row>
      <xdr:rowOff>42545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20955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050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132080</xdr:rowOff>
    </xdr:from>
    <xdr:to>
      <xdr:col>77</xdr:col>
      <xdr:colOff>95250</xdr:colOff>
      <xdr:row>85</xdr:row>
      <xdr:rowOff>62230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72390</xdr:rowOff>
    </xdr:from>
    <xdr:ext cx="7366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162560</xdr:rowOff>
    </xdr:from>
    <xdr:to>
      <xdr:col>72</xdr:col>
      <xdr:colOff>203200</xdr:colOff>
      <xdr:row>86</xdr:row>
      <xdr:rowOff>20955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358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122555</xdr:rowOff>
    </xdr:from>
    <xdr:to>
      <xdr:col>68</xdr:col>
      <xdr:colOff>152400</xdr:colOff>
      <xdr:row>85</xdr:row>
      <xdr:rowOff>162560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958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162560</xdr:rowOff>
    </xdr:from>
    <xdr:to>
      <xdr:col>64</xdr:col>
      <xdr:colOff>152400</xdr:colOff>
      <xdr:row>85</xdr:row>
      <xdr:rowOff>92710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102870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122555</xdr:rowOff>
    </xdr:from>
    <xdr:to>
      <xdr:col>81</xdr:col>
      <xdr:colOff>95250</xdr:colOff>
      <xdr:row>85</xdr:row>
      <xdr:rowOff>52705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94615</xdr:rowOff>
    </xdr:from>
    <xdr:ext cx="762000" cy="25908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9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141605</xdr:rowOff>
    </xdr:from>
    <xdr:to>
      <xdr:col>73</xdr:col>
      <xdr:colOff>44450</xdr:colOff>
      <xdr:row>86</xdr:row>
      <xdr:rowOff>71755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56515</xdr:rowOff>
    </xdr:from>
    <xdr:ext cx="7620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111760</xdr:rowOff>
    </xdr:from>
    <xdr:to>
      <xdr:col>68</xdr:col>
      <xdr:colOff>203200</xdr:colOff>
      <xdr:row>86</xdr:row>
      <xdr:rowOff>41910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26670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71755</xdr:rowOff>
    </xdr:from>
    <xdr:to>
      <xdr:col>64</xdr:col>
      <xdr:colOff>152400</xdr:colOff>
      <xdr:row>86</xdr:row>
      <xdr:rowOff>1905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158115</xdr:rowOff>
    </xdr:from>
    <xdr:ext cx="762000" cy="2584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人口千人当たりに対する職員数は、前年度から</a:t>
          </a:r>
          <a:r>
            <a:rPr kumimoji="1" lang="en-US" altLang="ja-JP" sz="1100">
              <a:latin typeface="ＭＳ Ｐゴシック"/>
              <a:ea typeface="ＭＳ Ｐゴシック"/>
            </a:rPr>
            <a:t>0.5</a:t>
          </a:r>
          <a:r>
            <a:rPr kumimoji="1" lang="ja-JP" altLang="en-US" sz="1100">
              <a:latin typeface="ＭＳ Ｐゴシック"/>
              <a:ea typeface="ＭＳ Ｐゴシック"/>
            </a:rPr>
            <a:t>人の増となり、類似団体平均値を上回った。</a:t>
          </a:r>
        </a:p>
        <a:p>
          <a:r>
            <a:rPr kumimoji="1" lang="ja-JP" altLang="en-US" sz="1100">
              <a:latin typeface="ＭＳ Ｐゴシック"/>
              <a:ea typeface="ＭＳ Ｐゴシック"/>
            </a:rPr>
            <a:t>　令和3年度は、退職者不補充等の対応により減少傾向にあった当該指数だが、令</a:t>
          </a:r>
          <a:r>
            <a:rPr kumimoji="1" lang="ja-JP" altLang="en-US" sz="1100">
              <a:solidFill>
                <a:schemeClr val="tx1"/>
              </a:solidFill>
              <a:latin typeface="ＭＳ Ｐゴシック"/>
              <a:ea typeface="ＭＳ Ｐゴシック"/>
            </a:rPr>
            <a:t>和4年度は職員数が2人減であったが、分母となる人口の減少分、当該指数が増加した。</a:t>
          </a:r>
        </a:p>
        <a:p>
          <a:r>
            <a:rPr kumimoji="1" lang="ja-JP" altLang="en-US" sz="1100">
              <a:latin typeface="ＭＳ Ｐゴシック"/>
              <a:ea typeface="ＭＳ Ｐゴシック"/>
            </a:rPr>
            <a:t>　今後の推移としては、再任用職員、定年延長の増等の影響により、職員数は微減又は横ばい傾向となるため、適正な人員配置や事務の効率化を図った行政運営を進め、類似団体平均値を維持できるよう定員管理に努める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84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42545</xdr:rowOff>
    </xdr:from>
    <xdr:to>
      <xdr:col>81</xdr:col>
      <xdr:colOff>44450</xdr:colOff>
      <xdr:row>67</xdr:row>
      <xdr:rowOff>42545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809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128905</xdr:rowOff>
    </xdr:from>
    <xdr:ext cx="762000" cy="259080"/>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42545</xdr:rowOff>
    </xdr:from>
    <xdr:to>
      <xdr:col>81</xdr:col>
      <xdr:colOff>133350</xdr:colOff>
      <xdr:row>59</xdr:row>
      <xdr:rowOff>42545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113030</xdr:rowOff>
    </xdr:from>
    <xdr:to>
      <xdr:col>81</xdr:col>
      <xdr:colOff>44450</xdr:colOff>
      <xdr:row>61</xdr:row>
      <xdr:rowOff>143510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714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97790</xdr:rowOff>
    </xdr:from>
    <xdr:ext cx="762000" cy="2584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77470</xdr:rowOff>
    </xdr:from>
    <xdr:to>
      <xdr:col>77</xdr:col>
      <xdr:colOff>44450</xdr:colOff>
      <xdr:row>61</xdr:row>
      <xdr:rowOff>113030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359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67945</xdr:rowOff>
    </xdr:from>
    <xdr:to>
      <xdr:col>77</xdr:col>
      <xdr:colOff>95250</xdr:colOff>
      <xdr:row>61</xdr:row>
      <xdr:rowOff>169545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154940</xdr:rowOff>
    </xdr:from>
    <xdr:ext cx="736600" cy="2584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40640</xdr:rowOff>
    </xdr:from>
    <xdr:to>
      <xdr:col>72</xdr:col>
      <xdr:colOff>203200</xdr:colOff>
      <xdr:row>61</xdr:row>
      <xdr:rowOff>77470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99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137160</xdr:rowOff>
    </xdr:from>
    <xdr:ext cx="7620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24130</xdr:rowOff>
    </xdr:from>
    <xdr:to>
      <xdr:col>68</xdr:col>
      <xdr:colOff>152400</xdr:colOff>
      <xdr:row>61</xdr:row>
      <xdr:rowOff>40640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825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49530</xdr:rowOff>
    </xdr:from>
    <xdr:to>
      <xdr:col>68</xdr:col>
      <xdr:colOff>203200</xdr:colOff>
      <xdr:row>61</xdr:row>
      <xdr:rowOff>151130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135890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30480</xdr:rowOff>
    </xdr:from>
    <xdr:to>
      <xdr:col>64</xdr:col>
      <xdr:colOff>152400</xdr:colOff>
      <xdr:row>61</xdr:row>
      <xdr:rowOff>132080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116840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64770</xdr:rowOff>
    </xdr:from>
    <xdr:ext cx="762000" cy="2584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62230</xdr:rowOff>
    </xdr:from>
    <xdr:to>
      <xdr:col>77</xdr:col>
      <xdr:colOff>95250</xdr:colOff>
      <xdr:row>61</xdr:row>
      <xdr:rowOff>163830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3175</xdr:rowOff>
    </xdr:from>
    <xdr:ext cx="7366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26670</xdr:rowOff>
    </xdr:from>
    <xdr:to>
      <xdr:col>73</xdr:col>
      <xdr:colOff>44450</xdr:colOff>
      <xdr:row>61</xdr:row>
      <xdr:rowOff>128270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113030</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7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160655</xdr:rowOff>
    </xdr:from>
    <xdr:to>
      <xdr:col>68</xdr:col>
      <xdr:colOff>203200</xdr:colOff>
      <xdr:row>61</xdr:row>
      <xdr:rowOff>90805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100965</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16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144780</xdr:rowOff>
    </xdr:from>
    <xdr:to>
      <xdr:col>64</xdr:col>
      <xdr:colOff>152400</xdr:colOff>
      <xdr:row>61</xdr:row>
      <xdr:rowOff>74930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85090</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0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a:t>
          </a:r>
          <a:r>
            <a:rPr kumimoji="1" lang="ja-JP" altLang="en-US" sz="1000">
              <a:latin typeface="ＭＳ Ｐゴシック"/>
              <a:ea typeface="ＭＳ Ｐゴシック"/>
            </a:rPr>
            <a:t>実質公債費比率は11.5%（単年度11.4%）となり、前年度と比較すると＋0.3%（同＋0.1%）と若干ではあるが比率が上昇し、依然として高水準である。主な要因は算定の分子に算入される元利償還金等の項目であわせて9,752千円減少しているが、分母に算入される標準財政規模は70,584千円の減となっていることにより、微増という状況となっている。
　今後の推移として近年新発債は抑制傾向にあることや令和4年度に行った繰り上げ償還により地方債現在高は減少しているが、今後予定されている外ヶ浜分署建設事業等、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1000">
              <a:latin typeface="ＭＳ Ｐゴシック"/>
              <a:ea typeface="ＭＳ Ｐゴシック"/>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8255</xdr:rowOff>
    </xdr:from>
    <xdr:to>
      <xdr:col>81</xdr:col>
      <xdr:colOff>44450</xdr:colOff>
      <xdr:row>43</xdr:row>
      <xdr:rowOff>127635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4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99695</xdr:rowOff>
    </xdr:from>
    <xdr:ext cx="762000" cy="2584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2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127635</xdr:rowOff>
    </xdr:from>
    <xdr:to>
      <xdr:col>81</xdr:col>
      <xdr:colOff>133350</xdr:colOff>
      <xdr:row>43</xdr:row>
      <xdr:rowOff>127635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94615</xdr:rowOff>
    </xdr:from>
    <xdr:ext cx="762000" cy="259080"/>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8255</xdr:rowOff>
    </xdr:from>
    <xdr:to>
      <xdr:col>81</xdr:col>
      <xdr:colOff>133350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815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20320</xdr:rowOff>
    </xdr:from>
    <xdr:ext cx="762000" cy="2584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57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159385</xdr:rowOff>
    </xdr:from>
    <xdr:to>
      <xdr:col>77</xdr:col>
      <xdr:colOff>95250</xdr:colOff>
      <xdr:row>40</xdr:row>
      <xdr:rowOff>89535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99695</xdr:rowOff>
    </xdr:from>
    <xdr:ext cx="736600" cy="2584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12065</xdr:rowOff>
    </xdr:from>
    <xdr:to>
      <xdr:col>72</xdr:col>
      <xdr:colOff>203200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4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159385</xdr:rowOff>
    </xdr:from>
    <xdr:to>
      <xdr:col>73</xdr:col>
      <xdr:colOff>44450</xdr:colOff>
      <xdr:row>40</xdr:row>
      <xdr:rowOff>89535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99695</xdr:rowOff>
    </xdr:from>
    <xdr:ext cx="762000" cy="2584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167005</xdr:rowOff>
    </xdr:from>
    <xdr:to>
      <xdr:col>68</xdr:col>
      <xdr:colOff>152400</xdr:colOff>
      <xdr:row>41</xdr:row>
      <xdr:rowOff>12065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025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135255</xdr:rowOff>
    </xdr:from>
    <xdr:to>
      <xdr:col>68</xdr:col>
      <xdr:colOff>203200</xdr:colOff>
      <xdr:row>40</xdr:row>
      <xdr:rowOff>65405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75565</xdr:rowOff>
    </xdr:from>
    <xdr:ext cx="762000" cy="2584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135255</xdr:rowOff>
    </xdr:from>
    <xdr:to>
      <xdr:col>64</xdr:col>
      <xdr:colOff>152400</xdr:colOff>
      <xdr:row>40</xdr:row>
      <xdr:rowOff>65405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75565</xdr:rowOff>
    </xdr:from>
    <xdr:ext cx="7620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168910</xdr:rowOff>
    </xdr:from>
    <xdr:ext cx="762000" cy="2584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2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66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17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63500</xdr:rowOff>
    </xdr:from>
    <xdr:ext cx="762000"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132715</xdr:rowOff>
    </xdr:from>
    <xdr:to>
      <xdr:col>68</xdr:col>
      <xdr:colOff>203200</xdr:colOff>
      <xdr:row>41</xdr:row>
      <xdr:rowOff>63500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47625</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116205</xdr:rowOff>
    </xdr:from>
    <xdr:to>
      <xdr:col>64</xdr:col>
      <xdr:colOff>152400</xdr:colOff>
      <xdr:row>41</xdr:row>
      <xdr:rowOff>46355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31115</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ysClr val="windowText" lastClr="00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将来負担比率は17.1</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で対前年度比▲13.4</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と比率が改善傾向となっている。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比率改善の要因は、将来負担額の大幅な減少（▲802,148千円）となっている。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特に地方債の現在高が約710,514千円減少したことが大きく影響している。</a:t>
          </a:r>
        </a:p>
        <a:p>
          <a:r>
            <a:rPr kumimoji="1" lang="ja-JP" altLang="en-US" sz="1100">
              <a:solidFill>
                <a:sysClr val="windowText" lastClr="000000"/>
              </a:solidFill>
              <a:latin typeface="ＭＳ Ｐゴシック"/>
              <a:ea typeface="ＭＳ Ｐゴシック"/>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34925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84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109220</xdr:rowOff>
    </xdr:from>
    <xdr:to>
      <xdr:col>81</xdr:col>
      <xdr:colOff>44450</xdr:colOff>
      <xdr:row>15</xdr:row>
      <xdr:rowOff>92075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0952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92075</xdr:rowOff>
    </xdr:from>
    <xdr:to>
      <xdr:col>77</xdr:col>
      <xdr:colOff>44450</xdr:colOff>
      <xdr:row>16</xdr:row>
      <xdr:rowOff>66675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6382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66675</xdr:rowOff>
    </xdr:from>
    <xdr:to>
      <xdr:col>72</xdr:col>
      <xdr:colOff>203200</xdr:colOff>
      <xdr:row>17</xdr:row>
      <xdr:rowOff>114300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0987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114300</xdr:rowOff>
    </xdr:from>
    <xdr:to>
      <xdr:col>68</xdr:col>
      <xdr:colOff>152400</xdr:colOff>
      <xdr:row>18</xdr:row>
      <xdr:rowOff>57785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2895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33655</xdr:rowOff>
    </xdr:from>
    <xdr:to>
      <xdr:col>68</xdr:col>
      <xdr:colOff>203200</xdr:colOff>
      <xdr:row>13</xdr:row>
      <xdr:rowOff>135255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84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58420</xdr:rowOff>
    </xdr:from>
    <xdr:to>
      <xdr:col>81</xdr:col>
      <xdr:colOff>95250</xdr:colOff>
      <xdr:row>14</xdr:row>
      <xdr:rowOff>160020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30480</xdr:rowOff>
    </xdr:from>
    <xdr:ext cx="762000" cy="2584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3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41275</xdr:rowOff>
    </xdr:from>
    <xdr:to>
      <xdr:col>77</xdr:col>
      <xdr:colOff>95250</xdr:colOff>
      <xdr:row>15</xdr:row>
      <xdr:rowOff>143510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13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127635</xdr:rowOff>
    </xdr:from>
    <xdr:ext cx="7366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99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15875</xdr:rowOff>
    </xdr:from>
    <xdr:to>
      <xdr:col>73</xdr:col>
      <xdr:colOff>44450</xdr:colOff>
      <xdr:row>16</xdr:row>
      <xdr:rowOff>117475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102235</xdr:rowOff>
    </xdr:from>
    <xdr:ext cx="7620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45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63500</xdr:rowOff>
    </xdr:from>
    <xdr:to>
      <xdr:col>68</xdr:col>
      <xdr:colOff>203200</xdr:colOff>
      <xdr:row>17</xdr:row>
      <xdr:rowOff>165100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149860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6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6985</xdr:rowOff>
    </xdr:from>
    <xdr:to>
      <xdr:col>64</xdr:col>
      <xdr:colOff>152400</xdr:colOff>
      <xdr:row>18</xdr:row>
      <xdr:rowOff>109220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9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93345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人件費の経常収支比率は、</a:t>
          </a:r>
          <a:r>
            <a:rPr kumimoji="1" lang="en-US" altLang="ja-JP" sz="1100">
              <a:solidFill>
                <a:schemeClr val="dk1"/>
              </a:solidFill>
              <a:effectLst/>
              <a:latin typeface="ＭＳ Ｐゴシック"/>
              <a:ea typeface="ＭＳ Ｐゴシック"/>
              <a:cs typeface="+mn-cs"/>
            </a:rPr>
            <a:t>20.3%</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0.1%</a:t>
          </a:r>
          <a:r>
            <a:rPr kumimoji="1" lang="ja-JP" altLang="ja-JP" sz="1100">
              <a:solidFill>
                <a:schemeClr val="dk1"/>
              </a:solidFill>
              <a:effectLst/>
              <a:latin typeface="ＭＳ Ｐゴシック"/>
              <a:ea typeface="ＭＳ Ｐゴシック"/>
              <a:cs typeface="+mn-cs"/>
            </a:rPr>
            <a:t>とH30年度より5カ年連続で改善傾向にあり、類似団体平均を下回っている。</a:t>
          </a:r>
          <a:endParaRPr kumimoji="1" lang="ja-JP" altLang="en-US" sz="1300">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退職者不補充等の対策により、年々改善していたが、職員の高齢化や再任用職員の増加、定年の引き上げ等の影響により今後は微増傾向となることが見込まれる。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133350</xdr:rowOff>
    </xdr:from>
    <xdr:ext cx="762000" cy="2584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762000" cy="2584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69850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74930</xdr:rowOff>
    </xdr:from>
    <xdr:ext cx="762000" cy="2584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77470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82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139700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139700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20320</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123190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130810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138430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96520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物件費は、前年度比+0.3%の増となり、過去5カ年の類似団体平均より高い水準で推移している。</a:t>
          </a:r>
        </a:p>
        <a:p>
          <a:r>
            <a:rPr kumimoji="1" lang="ja-JP" altLang="en-US" sz="1100">
              <a:latin typeface="ＭＳ Ｐゴシック"/>
              <a:ea typeface="ＭＳ Ｐゴシック"/>
            </a:rPr>
            <a:t>　高止まり要因としては、物件費の約19.8%を占める</a:t>
          </a:r>
          <a:r>
            <a:rPr kumimoji="1" lang="ja-JP" altLang="en-US" sz="1100">
              <a:solidFill>
                <a:schemeClr val="dk1"/>
              </a:solidFill>
              <a:effectLst/>
              <a:latin typeface="ＭＳ Ｐゴシック"/>
              <a:ea typeface="ＭＳ Ｐゴシック"/>
              <a:cs typeface="+mn-cs"/>
            </a:rPr>
            <a:t>町単独運営の</a:t>
          </a:r>
          <a:r>
            <a:rPr kumimoji="1" lang="ja-JP" altLang="ja-JP" sz="1100">
              <a:solidFill>
                <a:schemeClr val="dk1"/>
              </a:solidFill>
              <a:effectLst/>
              <a:latin typeface="ＭＳ Ｐゴシック"/>
              <a:ea typeface="ＭＳ Ｐゴシック"/>
              <a:cs typeface="+mn-cs"/>
            </a:rPr>
            <a:t>廃棄物処理施設</a:t>
          </a:r>
          <a:r>
            <a:rPr kumimoji="1" lang="ja-JP" altLang="en-US" sz="1100">
              <a:solidFill>
                <a:schemeClr val="dk1"/>
              </a:solidFill>
              <a:effectLst/>
              <a:latin typeface="ＭＳ Ｐゴシック"/>
              <a:ea typeface="ＭＳ Ｐゴシック"/>
              <a:cs typeface="+mn-cs"/>
            </a:rPr>
            <a:t>に係る</a:t>
          </a:r>
          <a:r>
            <a:rPr kumimoji="1" lang="ja-JP" altLang="ja-JP" sz="1100">
              <a:solidFill>
                <a:schemeClr val="dk1"/>
              </a:solidFill>
              <a:effectLst/>
              <a:latin typeface="ＭＳ Ｐゴシック"/>
              <a:ea typeface="ＭＳ Ｐゴシック"/>
              <a:cs typeface="+mn-cs"/>
            </a:rPr>
            <a:t>運営</a:t>
          </a:r>
          <a:r>
            <a:rPr kumimoji="1" lang="ja-JP" altLang="en-US" sz="1100">
              <a:solidFill>
                <a:schemeClr val="dk1"/>
              </a:solidFill>
              <a:effectLst/>
              <a:latin typeface="ＭＳ Ｐゴシック"/>
              <a:ea typeface="ＭＳ Ｐゴシック"/>
              <a:cs typeface="+mn-cs"/>
            </a:rPr>
            <a:t>経費</a:t>
          </a:r>
          <a:r>
            <a:rPr kumimoji="1" lang="ja-JP" altLang="ja-JP" sz="1100">
              <a:solidFill>
                <a:schemeClr val="dk1"/>
              </a:solidFill>
              <a:effectLst/>
              <a:latin typeface="ＭＳ Ｐゴシック"/>
              <a:ea typeface="ＭＳ Ｐゴシック"/>
              <a:cs typeface="+mn-cs"/>
            </a:rPr>
            <a:t>をはじめとする公共施設の管理経費が挙げられる。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近年、経常収支比率全体が高止まり傾向となっている大きな要因が当該経費にかかるものであり、</a:t>
          </a:r>
          <a:r>
            <a:rPr kumimoji="1" lang="ja-JP" altLang="ja-JP" sz="1100">
              <a:solidFill>
                <a:schemeClr val="dk1"/>
              </a:solidFill>
              <a:effectLst/>
              <a:latin typeface="ＭＳ Ｐゴシック"/>
              <a:ea typeface="ＭＳ Ｐゴシック"/>
              <a:cs typeface="+mn-cs"/>
            </a:rPr>
            <a:t>今後は事務事業の見直しによる委託料の精査や、公共施設管理費の節減及び施設の統廃合も視野に入れた縮減の検討等、より一層コスト削減意識を持って行政運営に努めなければならない。</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116205</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110490</xdr:rowOff>
    </xdr:from>
    <xdr:ext cx="762000" cy="2584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109855</xdr:rowOff>
    </xdr:from>
    <xdr:to>
      <xdr:col>82</xdr:col>
      <xdr:colOff>107950</xdr:colOff>
      <xdr:row>16</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530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12700</xdr:rowOff>
    </xdr:from>
    <xdr:ext cx="762000" cy="25908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75565</xdr:rowOff>
    </xdr:from>
    <xdr:to>
      <xdr:col>78</xdr:col>
      <xdr:colOff>69850</xdr:colOff>
      <xdr:row>16</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187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56515</xdr:rowOff>
    </xdr:from>
    <xdr:ext cx="736600" cy="2584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75565</xdr:rowOff>
    </xdr:from>
    <xdr:to>
      <xdr:col>73</xdr:col>
      <xdr:colOff>180975</xdr:colOff>
      <xdr:row>17</xdr:row>
      <xdr:rowOff>64135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1876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62230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41275</xdr:rowOff>
    </xdr:from>
    <xdr:to>
      <xdr:col>69</xdr:col>
      <xdr:colOff>92075</xdr:colOff>
      <xdr:row>17</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55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16510</xdr:rowOff>
    </xdr:from>
    <xdr:ext cx="761365"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170815</xdr:rowOff>
    </xdr:from>
    <xdr:ext cx="762000"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48260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145415</xdr:rowOff>
    </xdr:from>
    <xdr:ext cx="736600"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88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24765</xdr:rowOff>
    </xdr:from>
    <xdr:to>
      <xdr:col>74</xdr:col>
      <xdr:colOff>31750</xdr:colOff>
      <xdr:row>16</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111125</xdr:rowOff>
    </xdr:from>
    <xdr:ext cx="762000" cy="2584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5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13335</xdr:rowOff>
    </xdr:from>
    <xdr:to>
      <xdr:col>69</xdr:col>
      <xdr:colOff>142875</xdr:colOff>
      <xdr:row>17</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99695</xdr:rowOff>
    </xdr:from>
    <xdr:ext cx="761365"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14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76835</xdr:rowOff>
    </xdr:from>
    <xdr:ext cx="7620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9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扶助費の経常収支比率は、</a:t>
          </a:r>
          <a:r>
            <a:rPr kumimoji="1" lang="en-US" altLang="ja-JP" sz="1100">
              <a:latin typeface="ＭＳ Ｐゴシック"/>
              <a:ea typeface="ＭＳ Ｐゴシック"/>
            </a:rPr>
            <a:t>1.8%</a:t>
          </a:r>
          <a:r>
            <a:rPr kumimoji="1" lang="ja-JP" altLang="en-US" sz="1100">
              <a:latin typeface="ＭＳ Ｐゴシック"/>
              <a:ea typeface="ＭＳ Ｐゴシック"/>
            </a:rPr>
            <a:t>と前年度比+</a:t>
          </a:r>
          <a:r>
            <a:rPr kumimoji="1" lang="en-US" altLang="ja-JP" sz="1100">
              <a:latin typeface="ＭＳ Ｐゴシック"/>
              <a:ea typeface="ＭＳ Ｐゴシック"/>
            </a:rPr>
            <a:t>0.1%</a:t>
          </a:r>
          <a:r>
            <a:rPr kumimoji="1" lang="ja-JP" altLang="en-US" sz="1100">
              <a:latin typeface="ＭＳ Ｐゴシック"/>
              <a:ea typeface="ＭＳ Ｐゴシック"/>
            </a:rPr>
            <a:t>の増となった。</a:t>
          </a:r>
        </a:p>
        <a:p>
          <a:r>
            <a:rPr kumimoji="1" lang="ja-JP" altLang="en-US" sz="1100">
              <a:latin typeface="ＭＳ Ｐゴシック"/>
              <a:ea typeface="ＭＳ Ｐゴシック"/>
            </a:rPr>
            <a:t>　国や県の制度に沿った扶助費が多く、近年では町独自の事業として乳幼児医療給付費の無料化（高校終期まで）等、住民ニーズを捉えた施策を実施してきている。　　　　　　　　 　　　　　</a:t>
          </a:r>
          <a:endParaRPr kumimoji="1" lang="ja-JP" altLang="en-US" sz="1300">
            <a:latin typeface="ＭＳ Ｐゴシック"/>
            <a:ea typeface="ＭＳ Ｐゴシック"/>
          </a:endParaRPr>
        </a:p>
        <a:p>
          <a:r>
            <a:rPr kumimoji="1" lang="ja-JP" altLang="en-US" sz="1100">
              <a:latin typeface="ＭＳ Ｐゴシック"/>
              <a:ea typeface="ＭＳ Ｐゴシック"/>
            </a:rPr>
            <a:t>　今後、普通交付税の算定において、こども子育て費が創設されるなど、さらなる範囲　の拡充等も予想される。また、高齢化による扶助費の需要増は避けられないため、より一層住民のニーズを捉えた施策の実施に努める。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137160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233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124460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23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48260</xdr:rowOff>
    </xdr:from>
    <xdr:ext cx="735965"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52</xdr:row>
      <xdr:rowOff>127000</xdr:rowOff>
    </xdr:from>
    <xdr:to>
      <xdr:col>15</xdr:col>
      <xdr:colOff>98425</xdr:colOff>
      <xdr:row>52</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042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86360</xdr:rowOff>
    </xdr:from>
    <xdr:ext cx="762000" cy="2584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52</xdr:row>
      <xdr:rowOff>146050</xdr:rowOff>
    </xdr:from>
    <xdr:to>
      <xdr:col>11</xdr:col>
      <xdr:colOff>9525</xdr:colOff>
      <xdr:row>52</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0614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613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143510</xdr:rowOff>
    </xdr:from>
    <xdr:ext cx="761365" cy="2584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156210</xdr:rowOff>
    </xdr:from>
    <xdr:ext cx="762000" cy="2584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168910</xdr:rowOff>
    </xdr:from>
    <xdr:ext cx="735965" cy="2584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7414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16510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35560</xdr:rowOff>
    </xdr:from>
    <xdr:ext cx="7613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77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54610</xdr:rowOff>
    </xdr:from>
    <xdr:ext cx="761365"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79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その他経費は対前年度比+0.2%の微増であり、依然として類似団体平均値を大きく上回っている。</a:t>
          </a:r>
        </a:p>
        <a:p>
          <a:r>
            <a:rPr kumimoji="1" lang="ja-JP" altLang="en-US" sz="1100">
              <a:solidFill>
                <a:sysClr val="windowText" lastClr="000000"/>
              </a:solidFill>
              <a:latin typeface="ＭＳ Ｐゴシック"/>
              <a:ea typeface="ＭＳ Ｐゴシック"/>
            </a:rPr>
            <a:t>　当該経費の高止まりの要因としては、公営企業会計への繰出金や出資金、また除排雪経費（維持補修費）が挙げられる。</a:t>
          </a:r>
        </a:p>
        <a:p>
          <a:r>
            <a:rPr kumimoji="1" lang="ja-JP" altLang="en-US" sz="1100">
              <a:solidFill>
                <a:sysClr val="windowText" lastClr="000000"/>
              </a:solidFill>
              <a:latin typeface="ＭＳ Ｐゴシック"/>
              <a:ea typeface="ＭＳ Ｐゴシック"/>
            </a:rPr>
            <a:t>　しかし、上記の高止まり要因となっている事業については、町民生活に直結する事業内容であることを鑑み、今後も横ばい傾向となる見込みである。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76200</xdr:rowOff>
    </xdr:from>
    <xdr:ext cx="762000" cy="2584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58</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787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127000</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787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43180</xdr:rowOff>
    </xdr:from>
    <xdr:ext cx="736600" cy="2584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43180</xdr:rowOff>
    </xdr:from>
    <xdr:to>
      <xdr:col>73</xdr:col>
      <xdr:colOff>180975</xdr:colOff>
      <xdr:row>59</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872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88900</xdr:rowOff>
    </xdr:from>
    <xdr:ext cx="762000" cy="2584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87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96520</xdr:rowOff>
    </xdr:from>
    <xdr:ext cx="76136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104140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71120</xdr:rowOff>
    </xdr:from>
    <xdr:ext cx="762000" cy="25908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170180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52070</xdr:rowOff>
    </xdr:from>
    <xdr:ext cx="762000" cy="2584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78740</xdr:rowOff>
    </xdr:from>
    <xdr:ext cx="76136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2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補助費等の経常収支比率は16.3%となり、対前年度比+1.0%の微増となった。</a:t>
          </a:r>
        </a:p>
        <a:p>
          <a:r>
            <a:rPr kumimoji="1" lang="ja-JP" altLang="en-US" sz="1100">
              <a:latin typeface="ＭＳ Ｐゴシック"/>
              <a:ea typeface="ＭＳ Ｐゴシック"/>
            </a:rPr>
            <a:t>　主な増加要因としては、新型コロナウイルス感染症の影響による経営状況の悪化に係る公営企業会計（病院、簡易水道事業）への補助費等の増や青森地域広域事務組合消防費負担金の増が挙げられる。</a:t>
          </a:r>
        </a:p>
        <a:p>
          <a:r>
            <a:rPr kumimoji="1" lang="ja-JP" altLang="en-US" sz="1100">
              <a:latin typeface="ＭＳ Ｐゴシック"/>
              <a:ea typeface="ＭＳ Ｐゴシック"/>
            </a:rPr>
            <a:t>　依然として、各企業会計に対する補助費等が高止まりに大きく影響しており、抜本的な経営方針の見直しを実施し経費の抑制に努める必要がある。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39</xdr:row>
      <xdr:rowOff>147320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80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119380</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147320</xdr:rowOff>
    </xdr:from>
    <xdr:to>
      <xdr:col>82</xdr:col>
      <xdr:colOff>196850</xdr:colOff>
      <xdr:row>39</xdr:row>
      <xdr:rowOff>147320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83820</xdr:rowOff>
    </xdr:from>
    <xdr:to>
      <xdr:col>82</xdr:col>
      <xdr:colOff>107950</xdr:colOff>
      <xdr:row>37</xdr:row>
      <xdr:rowOff>129540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274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21590</xdr:rowOff>
    </xdr:from>
    <xdr:ext cx="762000" cy="25908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5080</xdr:rowOff>
    </xdr:from>
    <xdr:to>
      <xdr:col>82</xdr:col>
      <xdr:colOff>158750</xdr:colOff>
      <xdr:row>37</xdr:row>
      <xdr:rowOff>106680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83820</xdr:rowOff>
    </xdr:from>
    <xdr:to>
      <xdr:col>78</xdr:col>
      <xdr:colOff>69850</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274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80645</xdr:rowOff>
    </xdr:from>
    <xdr:ext cx="7366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92710</xdr:rowOff>
    </xdr:from>
    <xdr:to>
      <xdr:col>73</xdr:col>
      <xdr:colOff>180975</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363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10160</xdr:rowOff>
    </xdr:from>
    <xdr:to>
      <xdr:col>74</xdr:col>
      <xdr:colOff>31750</xdr:colOff>
      <xdr:row>37</xdr:row>
      <xdr:rowOff>111760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121920</xdr:rowOff>
    </xdr:from>
    <xdr:ext cx="762000" cy="2584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78740</xdr:rowOff>
    </xdr:from>
    <xdr:to>
      <xdr:col>69</xdr:col>
      <xdr:colOff>92075</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22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103505</xdr:rowOff>
    </xdr:from>
    <xdr:ext cx="76136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153670</xdr:rowOff>
    </xdr:from>
    <xdr:to>
      <xdr:col>65</xdr:col>
      <xdr:colOff>53975</xdr:colOff>
      <xdr:row>37</xdr:row>
      <xdr:rowOff>83820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93980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78740</xdr:rowOff>
    </xdr:from>
    <xdr:to>
      <xdr:col>82</xdr:col>
      <xdr:colOff>158750</xdr:colOff>
      <xdr:row>38</xdr:row>
      <xdr:rowOff>8890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50800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33020</xdr:rowOff>
    </xdr:from>
    <xdr:to>
      <xdr:col>78</xdr:col>
      <xdr:colOff>120650</xdr:colOff>
      <xdr:row>37</xdr:row>
      <xdr:rowOff>134620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119380</xdr:rowOff>
    </xdr:from>
    <xdr:ext cx="7366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63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128270</xdr:rowOff>
    </xdr:from>
    <xdr:ext cx="76136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7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27940</xdr:rowOff>
    </xdr:from>
    <xdr:to>
      <xdr:col>65</xdr:col>
      <xdr:colOff>53975</xdr:colOff>
      <xdr:row>37</xdr:row>
      <xdr:rowOff>129540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114300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公債費については</a:t>
          </a:r>
          <a:r>
            <a:rPr kumimoji="1" lang="en-US" altLang="ja-JP" sz="1100">
              <a:solidFill>
                <a:schemeClr val="dk1"/>
              </a:solidFill>
              <a:effectLst/>
              <a:latin typeface="ＭＳ Ｐゴシック"/>
              <a:ea typeface="ＭＳ Ｐゴシック"/>
              <a:cs typeface="+mn-cs"/>
            </a:rPr>
            <a:t>21.5%、</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0.1%</a:t>
          </a:r>
          <a:r>
            <a:rPr kumimoji="1" lang="ja-JP" altLang="en-US" sz="1100">
              <a:solidFill>
                <a:schemeClr val="dk1"/>
              </a:solidFill>
              <a:effectLst/>
              <a:latin typeface="ＭＳ Ｐゴシック"/>
              <a:ea typeface="ＭＳ Ｐゴシック"/>
              <a:cs typeface="+mn-cs"/>
            </a:rPr>
            <a:t>と改善傾向ではあるが、類似団体平均値と比較すると高水準で推移している。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近年改善傾向となった要因としては、計画的な普通建設事業の実施による新発債の発行抑制や、後年度の公債費負担軽減を目的とした繰上償還の実施によるものである。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a:t>
          </a:r>
          <a:r>
            <a:rPr kumimoji="1" lang="ja-JP" altLang="en-US" sz="1100">
              <a:solidFill>
                <a:schemeClr val="dk1"/>
              </a:solidFill>
              <a:effectLst/>
              <a:latin typeface="ＭＳ Ｐゴシック"/>
              <a:ea typeface="ＭＳ Ｐゴシック"/>
              <a:cs typeface="+mn-cs"/>
            </a:rPr>
            <a:t>は</a:t>
          </a:r>
          <a:r>
            <a:rPr kumimoji="1" lang="ja-JP" altLang="en-US" sz="1100">
              <a:solidFill>
                <a:sysClr val="windowText" lastClr="000000"/>
              </a:solidFill>
              <a:latin typeface="ＭＳ Ｐゴシック"/>
              <a:ea typeface="ＭＳ Ｐゴシック"/>
            </a:rPr>
            <a:t>外ヶ浜分署建設事業等の</a:t>
          </a:r>
          <a:r>
            <a:rPr kumimoji="1" lang="ja-JP" altLang="ja-JP" sz="1100">
              <a:solidFill>
                <a:schemeClr val="dk1"/>
              </a:solidFill>
              <a:effectLst/>
              <a:latin typeface="ＭＳ Ｐゴシック"/>
              <a:ea typeface="ＭＳ Ｐゴシック"/>
              <a:cs typeface="+mn-cs"/>
            </a:rPr>
            <a:t>大規模事業が控えており、公債費は増加傾向で推移すると見込まれている。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84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286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8890</xdr:rowOff>
    </xdr:from>
    <xdr:ext cx="762000" cy="2584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130810</xdr:rowOff>
    </xdr:from>
    <xdr:to>
      <xdr:col>19</xdr:col>
      <xdr:colOff>187325</xdr:colOff>
      <xdr:row>77</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32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118110</xdr:rowOff>
    </xdr:from>
    <xdr:to>
      <xdr:col>20</xdr:col>
      <xdr:colOff>38100</xdr:colOff>
      <xdr:row>77</xdr:row>
      <xdr:rowOff>48260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58420</xdr:rowOff>
    </xdr:from>
    <xdr:ext cx="73596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153670</xdr:rowOff>
    </xdr:from>
    <xdr:to>
      <xdr:col>15</xdr:col>
      <xdr:colOff>98425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55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81280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138430</xdr:rowOff>
    </xdr:from>
    <xdr:to>
      <xdr:col>11</xdr:col>
      <xdr:colOff>9525</xdr:colOff>
      <xdr:row>77</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00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81280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6136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48260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80010</xdr:rowOff>
    </xdr:from>
    <xdr:to>
      <xdr:col>20</xdr:col>
      <xdr:colOff>38100</xdr:colOff>
      <xdr:row>78</xdr:row>
      <xdr:rowOff>10160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166370</xdr:rowOff>
    </xdr:from>
    <xdr:ext cx="735965" cy="2584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80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17780</xdr:rowOff>
    </xdr:from>
    <xdr:ext cx="762000" cy="2584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21590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4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xdr:rowOff>
    </xdr:from>
    <xdr:ext cx="7613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公債費以外の経常収支比率は、前年度比+1.5%の微増となり、依然として類似団体平均を大きく上回っている。</a:t>
          </a:r>
        </a:p>
        <a:p>
          <a:r>
            <a:rPr kumimoji="1" lang="ja-JP" altLang="en-US" sz="1100">
              <a:latin typeface="ＭＳ Ｐゴシック"/>
              <a:ea typeface="ＭＳ Ｐゴシック"/>
            </a:rPr>
            <a:t>　分母となる経常一般財源の大部分を占めている普通交付税が+0.1%とほぼ横ばいとなったことに対し、分子の経常支出が増となっていることが要因である。</a:t>
          </a:r>
        </a:p>
        <a:p>
          <a:r>
            <a:rPr kumimoji="1" lang="ja-JP" altLang="en-US" sz="1100">
              <a:latin typeface="ＭＳ Ｐゴシック"/>
              <a:ea typeface="ＭＳ Ｐゴシック"/>
            </a:rPr>
            <a:t>　特に、青森地域広域事務組合消防費負担金の増（対前年度比+約39,000千円）となった補助費等や、光熱水費・燃料費の増（対前年度比+約15,000千円)となった物件費（+0.3%）等が大きく影響している。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62000" cy="259080"/>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934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107950</xdr:rowOff>
    </xdr:from>
    <xdr:ext cx="762000" cy="259080"/>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91440</xdr:rowOff>
    </xdr:from>
    <xdr:to>
      <xdr:col>82</xdr:col>
      <xdr:colOff>158750</xdr:colOff>
      <xdr:row>77</xdr:row>
      <xdr:rowOff>21590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77470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934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xdr:rowOff>
    </xdr:from>
    <xdr:to>
      <xdr:col>78</xdr:col>
      <xdr:colOff>120650</xdr:colOff>
      <xdr:row>76</xdr:row>
      <xdr:rowOff>116840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127000</xdr:rowOff>
    </xdr:from>
    <xdr:ext cx="7366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77470</xdr:rowOff>
    </xdr:from>
    <xdr:to>
      <xdr:col>73</xdr:col>
      <xdr:colOff>180975</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50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73660</xdr:rowOff>
    </xdr:from>
    <xdr:ext cx="7620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81280</xdr:rowOff>
    </xdr:from>
    <xdr:to>
      <xdr:col>69</xdr:col>
      <xdr:colOff>92075</xdr:colOff>
      <xdr:row>79</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543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136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148590</xdr:rowOff>
    </xdr:from>
    <xdr:to>
      <xdr:col>65</xdr:col>
      <xdr:colOff>53975</xdr:colOff>
      <xdr:row>77</xdr:row>
      <xdr:rowOff>78740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88900</xdr:rowOff>
    </xdr:from>
    <xdr:ext cx="762000"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170180</xdr:rowOff>
    </xdr:from>
    <xdr:ext cx="762000" cy="259080"/>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55880</xdr:rowOff>
    </xdr:from>
    <xdr:ext cx="7366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28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26670</xdr:rowOff>
    </xdr:from>
    <xdr:to>
      <xdr:col>74</xdr:col>
      <xdr:colOff>31750</xdr:colOff>
      <xdr:row>78</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113030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8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116840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40640</xdr:rowOff>
    </xdr:from>
    <xdr:ext cx="762000"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8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青森県外ヶ浜町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120650</xdr:rowOff>
    </xdr:from>
    <xdr:to>
      <xdr:col>29</xdr:col>
      <xdr:colOff>127000</xdr:colOff>
      <xdr:row>19</xdr:row>
      <xdr:rowOff>168910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397125"/>
          <a:ext cx="0" cy="1076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140970</xdr:rowOff>
    </xdr:from>
    <xdr:ext cx="761365"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101,292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168910</xdr:rowOff>
    </xdr:from>
    <xdr:to>
      <xdr:col>30</xdr:col>
      <xdr:colOff>25400</xdr:colOff>
      <xdr:row>19</xdr:row>
      <xdr:rowOff>168910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474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34925</xdr:rowOff>
    </xdr:from>
    <xdr:ext cx="761365"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336,996</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120650</xdr:rowOff>
    </xdr:from>
    <xdr:to>
      <xdr:col>30</xdr:col>
      <xdr:colOff>25400</xdr:colOff>
      <xdr:row>13</xdr:row>
      <xdr:rowOff>120650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39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84455</xdr:rowOff>
    </xdr:from>
    <xdr:to>
      <xdr:col>29</xdr:col>
      <xdr:colOff>127000</xdr:colOff>
      <xdr:row>17</xdr:row>
      <xdr:rowOff>124460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5003800" y="304673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61365"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4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195,349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30480</xdr:rowOff>
    </xdr:from>
    <xdr:to>
      <xdr:col>29</xdr:col>
      <xdr:colOff>177800</xdr:colOff>
      <xdr:row>17</xdr:row>
      <xdr:rowOff>132080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124460</xdr:rowOff>
    </xdr:from>
    <xdr:to>
      <xdr:col>26</xdr:col>
      <xdr:colOff>50800</xdr:colOff>
      <xdr:row>18</xdr:row>
      <xdr:rowOff>4445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08673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55245</xdr:rowOff>
    </xdr:from>
    <xdr:to>
      <xdr:col>26</xdr:col>
      <xdr:colOff>101600</xdr:colOff>
      <xdr:row>17</xdr:row>
      <xdr:rowOff>156845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1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167005</xdr:rowOff>
    </xdr:from>
    <xdr:ext cx="736600" cy="2584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156210</xdr:rowOff>
    </xdr:from>
    <xdr:to>
      <xdr:col>22</xdr:col>
      <xdr:colOff>114300</xdr:colOff>
      <xdr:row>18</xdr:row>
      <xdr:rowOff>4445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3606800" y="311848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81280</xdr:rowOff>
    </xdr:from>
    <xdr:to>
      <xdr:col>22</xdr:col>
      <xdr:colOff>165100</xdr:colOff>
      <xdr:row>18</xdr:row>
      <xdr:rowOff>11430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21590</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156210</xdr:rowOff>
    </xdr:from>
    <xdr:to>
      <xdr:col>18</xdr:col>
      <xdr:colOff>177800</xdr:colOff>
      <xdr:row>17</xdr:row>
      <xdr:rowOff>165100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2908300" y="311848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102870</xdr:rowOff>
    </xdr:from>
    <xdr:to>
      <xdr:col>19</xdr:col>
      <xdr:colOff>38100</xdr:colOff>
      <xdr:row>18</xdr:row>
      <xdr:rowOff>33020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06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43180</xdr:rowOff>
    </xdr:from>
    <xdr:ext cx="7620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110490</xdr:rowOff>
    </xdr:from>
    <xdr:to>
      <xdr:col>15</xdr:col>
      <xdr:colOff>101600</xdr:colOff>
      <xdr:row>18</xdr:row>
      <xdr:rowOff>40640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072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50800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33655</xdr:rowOff>
    </xdr:from>
    <xdr:to>
      <xdr:col>29</xdr:col>
      <xdr:colOff>177800</xdr:colOff>
      <xdr:row>17</xdr:row>
      <xdr:rowOff>135255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29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6350</xdr:rowOff>
    </xdr:from>
    <xdr:ext cx="761365" cy="2584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8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194,695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73660</xdr:rowOff>
    </xdr:from>
    <xdr:to>
      <xdr:col>26</xdr:col>
      <xdr:colOff>101600</xdr:colOff>
      <xdr:row>18</xdr:row>
      <xdr:rowOff>3810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0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160020</xdr:rowOff>
    </xdr:from>
    <xdr:ext cx="7366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2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185,965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125095</xdr:rowOff>
    </xdr:from>
    <xdr:to>
      <xdr:col>22</xdr:col>
      <xdr:colOff>165100</xdr:colOff>
      <xdr:row>18</xdr:row>
      <xdr:rowOff>55245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40640</xdr:rowOff>
    </xdr:from>
    <xdr:ext cx="7620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174,708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105410</xdr:rowOff>
    </xdr:from>
    <xdr:to>
      <xdr:col>19</xdr:col>
      <xdr:colOff>38100</xdr:colOff>
      <xdr:row>18</xdr:row>
      <xdr:rowOff>35560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06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20320</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54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178,999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114300</xdr:rowOff>
    </xdr:from>
    <xdr:to>
      <xdr:col>15</xdr:col>
      <xdr:colOff>101600</xdr:colOff>
      <xdr:row>18</xdr:row>
      <xdr:rowOff>44450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0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29210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62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45720</xdr:rowOff>
    </xdr:from>
    <xdr:to>
      <xdr:col>29</xdr:col>
      <xdr:colOff>127000</xdr:colOff>
      <xdr:row>38</xdr:row>
      <xdr:rowOff>7620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70270"/>
          <a:ext cx="0" cy="1504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322580</xdr:rowOff>
    </xdr:from>
    <xdr:ext cx="76136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7620</xdr:rowOff>
    </xdr:from>
    <xdr:to>
      <xdr:col>30</xdr:col>
      <xdr:colOff>25400</xdr:colOff>
      <xdr:row>38</xdr:row>
      <xdr:rowOff>7620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75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304165</xdr:rowOff>
    </xdr:from>
    <xdr:ext cx="76136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45720</xdr:rowOff>
    </xdr:from>
    <xdr:to>
      <xdr:col>30</xdr:col>
      <xdr:colOff>25400</xdr:colOff>
      <xdr:row>33</xdr:row>
      <xdr:rowOff>45720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70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204470</xdr:rowOff>
    </xdr:from>
    <xdr:to>
      <xdr:col>29</xdr:col>
      <xdr:colOff>127000</xdr:colOff>
      <xdr:row>34</xdr:row>
      <xdr:rowOff>220345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47192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125095</xdr:rowOff>
    </xdr:from>
    <xdr:ext cx="761365" cy="2584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54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151765</xdr:rowOff>
    </xdr:from>
    <xdr:to>
      <xdr:col>29</xdr:col>
      <xdr:colOff>177800</xdr:colOff>
      <xdr:row>35</xdr:row>
      <xdr:rowOff>254000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220345</xdr:rowOff>
    </xdr:from>
    <xdr:to>
      <xdr:col>26</xdr:col>
      <xdr:colOff>50800</xdr:colOff>
      <xdr:row>34</xdr:row>
      <xdr:rowOff>270510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487795"/>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213995</xdr:rowOff>
    </xdr:from>
    <xdr:to>
      <xdr:col>26</xdr:col>
      <xdr:colOff>101600</xdr:colOff>
      <xdr:row>35</xdr:row>
      <xdr:rowOff>316230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299720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270510</xdr:rowOff>
    </xdr:from>
    <xdr:to>
      <xdr:col>22</xdr:col>
      <xdr:colOff>114300</xdr:colOff>
      <xdr:row>35</xdr:row>
      <xdr:rowOff>121285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537960"/>
          <a:ext cx="698500" cy="193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299720</xdr:rowOff>
    </xdr:from>
    <xdr:to>
      <xdr:col>22</xdr:col>
      <xdr:colOff>165100</xdr:colOff>
      <xdr:row>36</xdr:row>
      <xdr:rowOff>58420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43180</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121285</xdr:rowOff>
    </xdr:from>
    <xdr:to>
      <xdr:col>18</xdr:col>
      <xdr:colOff>177800</xdr:colOff>
      <xdr:row>35</xdr:row>
      <xdr:rowOff>142240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73163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330835</xdr:rowOff>
    </xdr:from>
    <xdr:to>
      <xdr:col>19</xdr:col>
      <xdr:colOff>38100</xdr:colOff>
      <xdr:row>36</xdr:row>
      <xdr:rowOff>89535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74930</xdr:rowOff>
    </xdr:from>
    <xdr:ext cx="762000" cy="25781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8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323850</xdr:rowOff>
    </xdr:from>
    <xdr:to>
      <xdr:col>15</xdr:col>
      <xdr:colOff>101600</xdr:colOff>
      <xdr:row>36</xdr:row>
      <xdr:rowOff>82550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67945</xdr:rowOff>
    </xdr:from>
    <xdr:ext cx="762000" cy="2584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153035</xdr:rowOff>
    </xdr:from>
    <xdr:to>
      <xdr:col>29</xdr:col>
      <xdr:colOff>177800</xdr:colOff>
      <xdr:row>34</xdr:row>
      <xdr:rowOff>254000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420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341630</xdr:rowOff>
    </xdr:from>
    <xdr:ext cx="761365" cy="25781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661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169545</xdr:rowOff>
    </xdr:from>
    <xdr:to>
      <xdr:col>26</xdr:col>
      <xdr:colOff>101600</xdr:colOff>
      <xdr:row>34</xdr:row>
      <xdr:rowOff>271780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436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281305</xdr:rowOff>
    </xdr:from>
    <xdr:ext cx="736600" cy="25781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058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219075</xdr:rowOff>
    </xdr:from>
    <xdr:to>
      <xdr:col>22</xdr:col>
      <xdr:colOff>165100</xdr:colOff>
      <xdr:row>34</xdr:row>
      <xdr:rowOff>321310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486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332105</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566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69850</xdr:rowOff>
    </xdr:from>
    <xdr:to>
      <xdr:col>19</xdr:col>
      <xdr:colOff>38100</xdr:colOff>
      <xdr:row>35</xdr:row>
      <xdr:rowOff>172085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680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182880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91440</xdr:rowOff>
    </xdr:from>
    <xdr:to>
      <xdr:col>15</xdr:col>
      <xdr:colOff>101600</xdr:colOff>
      <xdr:row>35</xdr:row>
      <xdr:rowOff>193675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701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204470</xdr:rowOff>
    </xdr:from>
    <xdr:ext cx="762000" cy="25781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7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49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398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50800</xdr:rowOff>
    </xdr:from>
    <xdr:to>
      <xdr:col>24</xdr:col>
      <xdr:colOff>62865</xdr:colOff>
      <xdr:row>38</xdr:row>
      <xdr:rowOff>114935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7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118745</xdr:rowOff>
    </xdr:from>
    <xdr:ext cx="534670" cy="259080"/>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84,287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114935</xdr:rowOff>
    </xdr:from>
    <xdr:to>
      <xdr:col>24</xdr:col>
      <xdr:colOff>152400</xdr:colOff>
      <xdr:row>38</xdr:row>
      <xdr:rowOff>114935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168910</xdr:rowOff>
    </xdr:from>
    <xdr:ext cx="598805" cy="2584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305,577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50800</xdr:rowOff>
    </xdr:from>
    <xdr:to>
      <xdr:col>24</xdr:col>
      <xdr:colOff>152400</xdr:colOff>
      <xdr:row>31</xdr:row>
      <xdr:rowOff>50800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73025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109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128905</xdr:rowOff>
    </xdr:from>
    <xdr:ext cx="598805" cy="259080"/>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73025</xdr:rowOff>
    </xdr:from>
    <xdr:to>
      <xdr:col>19</xdr:col>
      <xdr:colOff>177800</xdr:colOff>
      <xdr:row>36</xdr:row>
      <xdr:rowOff>99695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452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124460</xdr:rowOff>
    </xdr:from>
    <xdr:to>
      <xdr:col>20</xdr:col>
      <xdr:colOff>38100</xdr:colOff>
      <xdr:row>36</xdr:row>
      <xdr:rowOff>54610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71120</xdr:rowOff>
    </xdr:from>
    <xdr:ext cx="598170" cy="259080"/>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580" y="5900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99695</xdr:rowOff>
    </xdr:from>
    <xdr:to>
      <xdr:col>15</xdr:col>
      <xdr:colOff>50800</xdr:colOff>
      <xdr:row>36</xdr:row>
      <xdr:rowOff>154940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71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114935</xdr:rowOff>
    </xdr:from>
    <xdr:ext cx="598170" cy="259080"/>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580" y="5944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141605</xdr:rowOff>
    </xdr:from>
    <xdr:to>
      <xdr:col>10</xdr:col>
      <xdr:colOff>114300</xdr:colOff>
      <xdr:row>36</xdr:row>
      <xdr:rowOff>154940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313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87630</xdr:rowOff>
    </xdr:from>
    <xdr:to>
      <xdr:col>10</xdr:col>
      <xdr:colOff>165100</xdr:colOff>
      <xdr:row>37</xdr:row>
      <xdr:rowOff>17780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34290</xdr:rowOff>
    </xdr:from>
    <xdr:ext cx="59817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580" y="6035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103505</xdr:rowOff>
    </xdr:from>
    <xdr:to>
      <xdr:col>6</xdr:col>
      <xdr:colOff>38100</xdr:colOff>
      <xdr:row>37</xdr:row>
      <xdr:rowOff>33655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24765</xdr:rowOff>
    </xdr:from>
    <xdr:ext cx="598170"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580" y="6368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137795</xdr:rowOff>
    </xdr:from>
    <xdr:ext cx="598805" cy="259080"/>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22225</xdr:rowOff>
    </xdr:from>
    <xdr:to>
      <xdr:col>20</xdr:col>
      <xdr:colOff>38100</xdr:colOff>
      <xdr:row>36</xdr:row>
      <xdr:rowOff>123825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114935</xdr:rowOff>
    </xdr:from>
    <xdr:ext cx="59817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580" y="6287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48895</xdr:rowOff>
    </xdr:from>
    <xdr:to>
      <xdr:col>15</xdr:col>
      <xdr:colOff>101600</xdr:colOff>
      <xdr:row>36</xdr:row>
      <xdr:rowOff>150495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141605</xdr:rowOff>
    </xdr:from>
    <xdr:ext cx="59817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580" y="6313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104140</xdr:rowOff>
    </xdr:from>
    <xdr:to>
      <xdr:col>10</xdr:col>
      <xdr:colOff>165100</xdr:colOff>
      <xdr:row>37</xdr:row>
      <xdr:rowOff>34290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25400</xdr:rowOff>
    </xdr:from>
    <xdr:ext cx="59817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580" y="636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90805</xdr:rowOff>
    </xdr:from>
    <xdr:to>
      <xdr:col>6</xdr:col>
      <xdr:colOff>38100</xdr:colOff>
      <xdr:row>37</xdr:row>
      <xdr:rowOff>20955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37465</xdr:rowOff>
    </xdr:from>
    <xdr:ext cx="59817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580" y="6038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58</xdr:row>
      <xdr:rowOff>128270</xdr:rowOff>
    </xdr:from>
    <xdr:ext cx="594995" cy="2590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370" y="10072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37465</xdr:rowOff>
    </xdr:from>
    <xdr:to>
      <xdr:col>24</xdr:col>
      <xdr:colOff>62865</xdr:colOff>
      <xdr:row>59</xdr:row>
      <xdr:rowOff>128270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4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132080</xdr:rowOff>
    </xdr:from>
    <xdr:ext cx="534670" cy="2584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128270</xdr:rowOff>
    </xdr:from>
    <xdr:to>
      <xdr:col>24</xdr:col>
      <xdr:colOff>152400</xdr:colOff>
      <xdr:row>59</xdr:row>
      <xdr:rowOff>128270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155575</xdr:rowOff>
    </xdr:from>
    <xdr:ext cx="598805" cy="2584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538,732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37465</xdr:rowOff>
    </xdr:from>
    <xdr:to>
      <xdr:col>24</xdr:col>
      <xdr:colOff>152400</xdr:colOff>
      <xdr:row>51</xdr:row>
      <xdr:rowOff>37465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170180</xdr:rowOff>
    </xdr:from>
    <xdr:to>
      <xdr:col>24</xdr:col>
      <xdr:colOff>63500</xdr:colOff>
      <xdr:row>58</xdr:row>
      <xdr:rowOff>17780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28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132715</xdr:rowOff>
    </xdr:from>
    <xdr:ext cx="598805" cy="2584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3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154940</xdr:rowOff>
    </xdr:from>
    <xdr:to>
      <xdr:col>24</xdr:col>
      <xdr:colOff>114300</xdr:colOff>
      <xdr:row>58</xdr:row>
      <xdr:rowOff>84455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17780</xdr:rowOff>
    </xdr:from>
    <xdr:to>
      <xdr:col>19</xdr:col>
      <xdr:colOff>177800</xdr:colOff>
      <xdr:row>58</xdr:row>
      <xdr:rowOff>27940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1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2540</xdr:rowOff>
    </xdr:from>
    <xdr:to>
      <xdr:col>20</xdr:col>
      <xdr:colOff>38100</xdr:colOff>
      <xdr:row>58</xdr:row>
      <xdr:rowOff>104140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95250</xdr:rowOff>
    </xdr:from>
    <xdr:ext cx="598170" cy="25908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580" y="1003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27940</xdr:rowOff>
    </xdr:from>
    <xdr:to>
      <xdr:col>15</xdr:col>
      <xdr:colOff>50800</xdr:colOff>
      <xdr:row>58</xdr:row>
      <xdr:rowOff>72390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20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46355</xdr:rowOff>
    </xdr:from>
    <xdr:to>
      <xdr:col>15</xdr:col>
      <xdr:colOff>101600</xdr:colOff>
      <xdr:row>58</xdr:row>
      <xdr:rowOff>147955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139065</xdr:rowOff>
    </xdr:from>
    <xdr:ext cx="598170"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580" y="10083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72390</xdr:rowOff>
    </xdr:from>
    <xdr:to>
      <xdr:col>10</xdr:col>
      <xdr:colOff>114300</xdr:colOff>
      <xdr:row>58</xdr:row>
      <xdr:rowOff>92075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64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53340</xdr:rowOff>
    </xdr:from>
    <xdr:to>
      <xdr:col>10</xdr:col>
      <xdr:colOff>165100</xdr:colOff>
      <xdr:row>58</xdr:row>
      <xdr:rowOff>154940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146050</xdr:rowOff>
    </xdr:from>
    <xdr:ext cx="598170"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580" y="10090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78740</xdr:rowOff>
    </xdr:from>
    <xdr:to>
      <xdr:col>6</xdr:col>
      <xdr:colOff>38100</xdr:colOff>
      <xdr:row>59</xdr:row>
      <xdr:rowOff>8890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171450</xdr:rowOff>
    </xdr:from>
    <xdr:ext cx="59817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580" y="10115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119380</xdr:rowOff>
    </xdr:from>
    <xdr:to>
      <xdr:col>24</xdr:col>
      <xdr:colOff>114300</xdr:colOff>
      <xdr:row>58</xdr:row>
      <xdr:rowOff>49530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142240</xdr:rowOff>
    </xdr:from>
    <xdr:ext cx="598805" cy="25908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84455</xdr:rowOff>
    </xdr:from>
    <xdr:ext cx="59817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580" y="968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148590</xdr:rowOff>
    </xdr:from>
    <xdr:to>
      <xdr:col>15</xdr:col>
      <xdr:colOff>101600</xdr:colOff>
      <xdr:row>58</xdr:row>
      <xdr:rowOff>78740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95250</xdr:rowOff>
    </xdr:from>
    <xdr:ext cx="59817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580" y="969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21590</xdr:rowOff>
    </xdr:from>
    <xdr:to>
      <xdr:col>10</xdr:col>
      <xdr:colOff>165100</xdr:colOff>
      <xdr:row>58</xdr:row>
      <xdr:rowOff>123190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139700</xdr:rowOff>
    </xdr:from>
    <xdr:ext cx="59817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580" y="9740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41275</xdr:rowOff>
    </xdr:from>
    <xdr:to>
      <xdr:col>6</xdr:col>
      <xdr:colOff>38100</xdr:colOff>
      <xdr:row>58</xdr:row>
      <xdr:rowOff>143510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159385</xdr:rowOff>
    </xdr:from>
    <xdr:ext cx="59817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580" y="9760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57150</xdr:rowOff>
    </xdr:from>
    <xdr:to>
      <xdr:col>24</xdr:col>
      <xdr:colOff>62865</xdr:colOff>
      <xdr:row>79</xdr:row>
      <xdr:rowOff>43815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1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3810</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71,326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57150</xdr:rowOff>
    </xdr:from>
    <xdr:to>
      <xdr:col>24</xdr:col>
      <xdr:colOff>152400</xdr:colOff>
      <xdr:row>71</xdr:row>
      <xdr:rowOff>57150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48895</xdr:rowOff>
    </xdr:from>
    <xdr:to>
      <xdr:col>24</xdr:col>
      <xdr:colOff>63500</xdr:colOff>
      <xdr:row>72</xdr:row>
      <xdr:rowOff>98425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3932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74930</xdr:rowOff>
    </xdr:from>
    <xdr:ext cx="534670" cy="2584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96520</xdr:rowOff>
    </xdr:from>
    <xdr:to>
      <xdr:col>24</xdr:col>
      <xdr:colOff>114300</xdr:colOff>
      <xdr:row>77</xdr:row>
      <xdr:rowOff>26670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48895</xdr:rowOff>
    </xdr:from>
    <xdr:to>
      <xdr:col>19</xdr:col>
      <xdr:colOff>177800</xdr:colOff>
      <xdr:row>72</xdr:row>
      <xdr:rowOff>93980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3932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119380</xdr:rowOff>
    </xdr:from>
    <xdr:to>
      <xdr:col>20</xdr:col>
      <xdr:colOff>38100</xdr:colOff>
      <xdr:row>77</xdr:row>
      <xdr:rowOff>49530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40640</xdr:rowOff>
    </xdr:from>
    <xdr:ext cx="534035"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29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93980</xdr:rowOff>
    </xdr:from>
    <xdr:to>
      <xdr:col>15</xdr:col>
      <xdr:colOff>50800</xdr:colOff>
      <xdr:row>75</xdr:row>
      <xdr:rowOff>48895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438380"/>
          <a:ext cx="889000" cy="469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163195</xdr:rowOff>
    </xdr:from>
    <xdr:to>
      <xdr:col>15</xdr:col>
      <xdr:colOff>101600</xdr:colOff>
      <xdr:row>77</xdr:row>
      <xdr:rowOff>93345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84455</xdr:rowOff>
    </xdr:from>
    <xdr:ext cx="53403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0965" y="1328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72</xdr:row>
      <xdr:rowOff>148590</xdr:rowOff>
    </xdr:from>
    <xdr:to>
      <xdr:col>10</xdr:col>
      <xdr:colOff>114300</xdr:colOff>
      <xdr:row>75</xdr:row>
      <xdr:rowOff>48895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492990"/>
          <a:ext cx="889000" cy="414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33655</xdr:rowOff>
    </xdr:from>
    <xdr:to>
      <xdr:col>10</xdr:col>
      <xdr:colOff>165100</xdr:colOff>
      <xdr:row>77</xdr:row>
      <xdr:rowOff>135255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126365</xdr:rowOff>
    </xdr:from>
    <xdr:ext cx="53403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1965" y="13328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124460</xdr:rowOff>
    </xdr:from>
    <xdr:ext cx="53403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2965" y="1332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47625</xdr:rowOff>
    </xdr:from>
    <xdr:to>
      <xdr:col>24</xdr:col>
      <xdr:colOff>114300</xdr:colOff>
      <xdr:row>72</xdr:row>
      <xdr:rowOff>149225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3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70485</xdr:rowOff>
    </xdr:from>
    <xdr:ext cx="53467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243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169545</xdr:rowOff>
    </xdr:from>
    <xdr:to>
      <xdr:col>20</xdr:col>
      <xdr:colOff>38100</xdr:colOff>
      <xdr:row>72</xdr:row>
      <xdr:rowOff>99695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3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116205</xdr:rowOff>
    </xdr:from>
    <xdr:ext cx="53403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29965" y="12117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43180</xdr:rowOff>
    </xdr:from>
    <xdr:to>
      <xdr:col>15</xdr:col>
      <xdr:colOff>101600</xdr:colOff>
      <xdr:row>72</xdr:row>
      <xdr:rowOff>144780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161290</xdr:rowOff>
    </xdr:from>
    <xdr:ext cx="53403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0965" y="1216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169545</xdr:rowOff>
    </xdr:from>
    <xdr:to>
      <xdr:col>10</xdr:col>
      <xdr:colOff>165100</xdr:colOff>
      <xdr:row>75</xdr:row>
      <xdr:rowOff>99695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116205</xdr:rowOff>
    </xdr:from>
    <xdr:ext cx="53403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1965" y="12632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72</xdr:row>
      <xdr:rowOff>97790</xdr:rowOff>
    </xdr:from>
    <xdr:to>
      <xdr:col>6</xdr:col>
      <xdr:colOff>38100</xdr:colOff>
      <xdr:row>73</xdr:row>
      <xdr:rowOff>27940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4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71</xdr:row>
      <xdr:rowOff>44450</xdr:rowOff>
    </xdr:from>
    <xdr:ext cx="53403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2965" y="1221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xdr:rowOff>
    </xdr:from>
    <xdr:to>
      <xdr:col>24</xdr:col>
      <xdr:colOff>62865</xdr:colOff>
      <xdr:row>98</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93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32385</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29210</xdr:rowOff>
    </xdr:from>
    <xdr:to>
      <xdr:col>24</xdr:col>
      <xdr:colOff>152400</xdr:colOff>
      <xdr:row>98</xdr:row>
      <xdr:rowOff>29210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129540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xdr:rowOff>
    </xdr:from>
    <xdr:to>
      <xdr:col>24</xdr:col>
      <xdr:colOff>152400</xdr:colOff>
      <xdr:row>90</xdr:row>
      <xdr:rowOff>11430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106045</xdr:rowOff>
    </xdr:from>
    <xdr:to>
      <xdr:col>24</xdr:col>
      <xdr:colOff>63500</xdr:colOff>
      <xdr:row>97</xdr:row>
      <xdr:rowOff>31115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524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48895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26035</xdr:rowOff>
    </xdr:from>
    <xdr:to>
      <xdr:col>24</xdr:col>
      <xdr:colOff>114300</xdr:colOff>
      <xdr:row>95</xdr:row>
      <xdr:rowOff>127635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106045</xdr:rowOff>
    </xdr:from>
    <xdr:to>
      <xdr:col>19</xdr:col>
      <xdr:colOff>177800</xdr:colOff>
      <xdr:row>98</xdr:row>
      <xdr:rowOff>66040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5245"/>
          <a:ext cx="8890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72390</xdr:rowOff>
    </xdr:from>
    <xdr:to>
      <xdr:col>20</xdr:col>
      <xdr:colOff>38100</xdr:colOff>
      <xdr:row>95</xdr:row>
      <xdr:rowOff>2540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19050</xdr:rowOff>
    </xdr:from>
    <xdr:ext cx="59817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5963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57785</xdr:rowOff>
    </xdr:from>
    <xdr:to>
      <xdr:col>15</xdr:col>
      <xdr:colOff>50800</xdr:colOff>
      <xdr:row>98</xdr:row>
      <xdr:rowOff>66040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59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56515</xdr:rowOff>
    </xdr:from>
    <xdr:to>
      <xdr:col>15</xdr:col>
      <xdr:colOff>101600</xdr:colOff>
      <xdr:row>96</xdr:row>
      <xdr:rowOff>158115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3175</xdr:rowOff>
    </xdr:from>
    <xdr:ext cx="53403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57785</xdr:rowOff>
    </xdr:from>
    <xdr:to>
      <xdr:col>10</xdr:col>
      <xdr:colOff>114300</xdr:colOff>
      <xdr:row>98</xdr:row>
      <xdr:rowOff>88900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98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69850</xdr:rowOff>
    </xdr:from>
    <xdr:to>
      <xdr:col>10</xdr:col>
      <xdr:colOff>165100</xdr:colOff>
      <xdr:row>96</xdr:row>
      <xdr:rowOff>171450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16510</xdr:rowOff>
    </xdr:from>
    <xdr:ext cx="53403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30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93345</xdr:rowOff>
    </xdr:from>
    <xdr:to>
      <xdr:col>6</xdr:col>
      <xdr:colOff>38100</xdr:colOff>
      <xdr:row>97</xdr:row>
      <xdr:rowOff>23495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40640</xdr:rowOff>
    </xdr:from>
    <xdr:ext cx="534035" cy="2584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151765</xdr:rowOff>
    </xdr:from>
    <xdr:to>
      <xdr:col>24</xdr:col>
      <xdr:colOff>114300</xdr:colOff>
      <xdr:row>97</xdr:row>
      <xdr:rowOff>81915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130175</xdr:rowOff>
    </xdr:from>
    <xdr:ext cx="5346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55245</xdr:rowOff>
    </xdr:from>
    <xdr:to>
      <xdr:col>20</xdr:col>
      <xdr:colOff>38100</xdr:colOff>
      <xdr:row>96</xdr:row>
      <xdr:rowOff>156845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147955</xdr:rowOff>
    </xdr:from>
    <xdr:ext cx="534035"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660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15240</xdr:rowOff>
    </xdr:from>
    <xdr:to>
      <xdr:col>15</xdr:col>
      <xdr:colOff>101600</xdr:colOff>
      <xdr:row>98</xdr:row>
      <xdr:rowOff>116840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107950</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6985</xdr:rowOff>
    </xdr:from>
    <xdr:to>
      <xdr:col>10</xdr:col>
      <xdr:colOff>165100</xdr:colOff>
      <xdr:row>98</xdr:row>
      <xdr:rowOff>109220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99695</xdr:rowOff>
    </xdr:from>
    <xdr:ext cx="534035"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38100</xdr:rowOff>
    </xdr:from>
    <xdr:to>
      <xdr:col>6</xdr:col>
      <xdr:colOff>38100</xdr:colOff>
      <xdr:row>98</xdr:row>
      <xdr:rowOff>139700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130810</xdr:rowOff>
    </xdr:from>
    <xdr:ext cx="53403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168910</xdr:rowOff>
    </xdr:from>
    <xdr:ext cx="594995" cy="2584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512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56515</xdr:rowOff>
    </xdr:from>
    <xdr:to>
      <xdr:col>54</xdr:col>
      <xdr:colOff>189865</xdr:colOff>
      <xdr:row>38</xdr:row>
      <xdr:rowOff>170815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4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3175</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93,226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170815</xdr:rowOff>
    </xdr:from>
    <xdr:to>
      <xdr:col>55</xdr:col>
      <xdr:colOff>88900</xdr:colOff>
      <xdr:row>38</xdr:row>
      <xdr:rowOff>170815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380,663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56515</xdr:rowOff>
    </xdr:from>
    <xdr:to>
      <xdr:col>55</xdr:col>
      <xdr:colOff>88900</xdr:colOff>
      <xdr:row>31</xdr:row>
      <xdr:rowOff>56515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158750</xdr:rowOff>
    </xdr:from>
    <xdr:to>
      <xdr:col>55</xdr:col>
      <xdr:colOff>0</xdr:colOff>
      <xdr:row>36</xdr:row>
      <xdr:rowOff>86360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8805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160020</xdr:rowOff>
    </xdr:from>
    <xdr:ext cx="598805" cy="25908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10160</xdr:rowOff>
    </xdr:from>
    <xdr:to>
      <xdr:col>55</xdr:col>
      <xdr:colOff>50800</xdr:colOff>
      <xdr:row>36</xdr:row>
      <xdr:rowOff>111760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162560</xdr:rowOff>
    </xdr:from>
    <xdr:to>
      <xdr:col>50</xdr:col>
      <xdr:colOff>114300</xdr:colOff>
      <xdr:row>36</xdr:row>
      <xdr:rowOff>86360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48960"/>
          <a:ext cx="889000" cy="609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87630</xdr:rowOff>
    </xdr:from>
    <xdr:to>
      <xdr:col>50</xdr:col>
      <xdr:colOff>165100</xdr:colOff>
      <xdr:row>37</xdr:row>
      <xdr:rowOff>17780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8890</xdr:rowOff>
    </xdr:from>
    <xdr:ext cx="598170" cy="2584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352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162560</xdr:rowOff>
    </xdr:from>
    <xdr:to>
      <xdr:col>45</xdr:col>
      <xdr:colOff>177800</xdr:colOff>
      <xdr:row>36</xdr:row>
      <xdr:rowOff>120650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48960"/>
          <a:ext cx="889000" cy="643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128905</xdr:rowOff>
    </xdr:from>
    <xdr:to>
      <xdr:col>46</xdr:col>
      <xdr:colOff>38100</xdr:colOff>
      <xdr:row>34</xdr:row>
      <xdr:rowOff>59055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50165</xdr:rowOff>
    </xdr:from>
    <xdr:ext cx="59817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580" y="587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120650</xdr:rowOff>
    </xdr:from>
    <xdr:to>
      <xdr:col>41</xdr:col>
      <xdr:colOff>50800</xdr:colOff>
      <xdr:row>37</xdr:row>
      <xdr:rowOff>40640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28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124460</xdr:rowOff>
    </xdr:from>
    <xdr:ext cx="59817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580" y="646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46355</xdr:rowOff>
    </xdr:from>
    <xdr:to>
      <xdr:col>36</xdr:col>
      <xdr:colOff>165100</xdr:colOff>
      <xdr:row>37</xdr:row>
      <xdr:rowOff>147955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139065</xdr:rowOff>
    </xdr:from>
    <xdr:ext cx="59817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580" y="6482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107950</xdr:rowOff>
    </xdr:from>
    <xdr:to>
      <xdr:col>55</xdr:col>
      <xdr:colOff>50800</xdr:colOff>
      <xdr:row>35</xdr:row>
      <xdr:rowOff>38100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130810</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88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245,790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34925</xdr:rowOff>
    </xdr:from>
    <xdr:to>
      <xdr:col>50</xdr:col>
      <xdr:colOff>165100</xdr:colOff>
      <xdr:row>36</xdr:row>
      <xdr:rowOff>136525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153035</xdr:rowOff>
    </xdr:from>
    <xdr:ext cx="59817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98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111760</xdr:rowOff>
    </xdr:from>
    <xdr:to>
      <xdr:col>46</xdr:col>
      <xdr:colOff>38100</xdr:colOff>
      <xdr:row>33</xdr:row>
      <xdr:rowOff>41910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58420</xdr:rowOff>
    </xdr:from>
    <xdr:ext cx="59817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5373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69215</xdr:rowOff>
    </xdr:from>
    <xdr:to>
      <xdr:col>41</xdr:col>
      <xdr:colOff>101600</xdr:colOff>
      <xdr:row>36</xdr:row>
      <xdr:rowOff>170815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15875</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6016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161290</xdr:rowOff>
    </xdr:from>
    <xdr:to>
      <xdr:col>36</xdr:col>
      <xdr:colOff>165100</xdr:colOff>
      <xdr:row>37</xdr:row>
      <xdr:rowOff>91440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107950</xdr:rowOff>
    </xdr:from>
    <xdr:ext cx="59817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580" y="6108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58</xdr:row>
      <xdr:rowOff>74930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7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78740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74930</xdr:rowOff>
    </xdr:from>
    <xdr:to>
      <xdr:col>55</xdr:col>
      <xdr:colOff>88900</xdr:colOff>
      <xdr:row>58</xdr:row>
      <xdr:rowOff>74930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84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170815</xdr:rowOff>
    </xdr:from>
    <xdr:to>
      <xdr:col>55</xdr:col>
      <xdr:colOff>0</xdr:colOff>
      <xdr:row>58</xdr:row>
      <xdr:rowOff>15875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434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158115</xdr:rowOff>
    </xdr:from>
    <xdr:ext cx="598805" cy="2584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204,757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135255</xdr:rowOff>
    </xdr:from>
    <xdr:to>
      <xdr:col>55</xdr:col>
      <xdr:colOff>50800</xdr:colOff>
      <xdr:row>56</xdr:row>
      <xdr:rowOff>65405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15875</xdr:rowOff>
    </xdr:from>
    <xdr:to>
      <xdr:col>50</xdr:col>
      <xdr:colOff>114300</xdr:colOff>
      <xdr:row>58</xdr:row>
      <xdr:rowOff>18415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599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153035</xdr:rowOff>
    </xdr:from>
    <xdr:to>
      <xdr:col>50</xdr:col>
      <xdr:colOff>165100</xdr:colOff>
      <xdr:row>56</xdr:row>
      <xdr:rowOff>83185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99695</xdr:rowOff>
    </xdr:from>
    <xdr:ext cx="598170" cy="2584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357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146050</xdr:rowOff>
    </xdr:from>
    <xdr:to>
      <xdr:col>45</xdr:col>
      <xdr:colOff>177800</xdr:colOff>
      <xdr:row>58</xdr:row>
      <xdr:rowOff>18415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18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145415</xdr:rowOff>
    </xdr:from>
    <xdr:to>
      <xdr:col>46</xdr:col>
      <xdr:colOff>38100</xdr:colOff>
      <xdr:row>56</xdr:row>
      <xdr:rowOff>75565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92075</xdr:rowOff>
    </xdr:from>
    <xdr:ext cx="59817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9350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146050</xdr:rowOff>
    </xdr:from>
    <xdr:to>
      <xdr:col>41</xdr:col>
      <xdr:colOff>50800</xdr:colOff>
      <xdr:row>58</xdr:row>
      <xdr:rowOff>4445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187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168275</xdr:rowOff>
    </xdr:from>
    <xdr:to>
      <xdr:col>41</xdr:col>
      <xdr:colOff>101600</xdr:colOff>
      <xdr:row>56</xdr:row>
      <xdr:rowOff>98425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114935</xdr:rowOff>
    </xdr:from>
    <xdr:ext cx="59817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9373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48895</xdr:rowOff>
    </xdr:from>
    <xdr:to>
      <xdr:col>36</xdr:col>
      <xdr:colOff>165100</xdr:colOff>
      <xdr:row>56</xdr:row>
      <xdr:rowOff>150495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167005</xdr:rowOff>
    </xdr:from>
    <xdr:ext cx="598170" cy="2584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9425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120650</xdr:rowOff>
    </xdr:from>
    <xdr:to>
      <xdr:col>55</xdr:col>
      <xdr:colOff>50800</xdr:colOff>
      <xdr:row>58</xdr:row>
      <xdr:rowOff>50165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34925</xdr:rowOff>
    </xdr:from>
    <xdr:ext cx="534670"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7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136525</xdr:rowOff>
    </xdr:from>
    <xdr:to>
      <xdr:col>50</xdr:col>
      <xdr:colOff>165100</xdr:colOff>
      <xdr:row>58</xdr:row>
      <xdr:rowOff>66675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57785</xdr:rowOff>
    </xdr:from>
    <xdr:ext cx="53403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139065</xdr:rowOff>
    </xdr:from>
    <xdr:to>
      <xdr:col>46</xdr:col>
      <xdr:colOff>38100</xdr:colOff>
      <xdr:row>58</xdr:row>
      <xdr:rowOff>69215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60325</xdr:rowOff>
    </xdr:from>
    <xdr:ext cx="53403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10004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95250</xdr:rowOff>
    </xdr:from>
    <xdr:to>
      <xdr:col>41</xdr:col>
      <xdr:colOff>101600</xdr:colOff>
      <xdr:row>58</xdr:row>
      <xdr:rowOff>25400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16510</xdr:rowOff>
    </xdr:from>
    <xdr:ext cx="53403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125095</xdr:rowOff>
    </xdr:from>
    <xdr:to>
      <xdr:col>36</xdr:col>
      <xdr:colOff>165100</xdr:colOff>
      <xdr:row>58</xdr:row>
      <xdr:rowOff>55245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46355</xdr:rowOff>
    </xdr:from>
    <xdr:ext cx="53403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99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1905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120650</xdr:rowOff>
    </xdr:from>
    <xdr:ext cx="598805" cy="2584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416,158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1905</xdr:rowOff>
    </xdr:from>
    <xdr:to>
      <xdr:col>55</xdr:col>
      <xdr:colOff>88900</xdr:colOff>
      <xdr:row>70</xdr:row>
      <xdr:rowOff>1905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156845</xdr:rowOff>
    </xdr:from>
    <xdr:to>
      <xdr:col>55</xdr:col>
      <xdr:colOff>0</xdr:colOff>
      <xdr:row>79</xdr:row>
      <xdr:rowOff>9525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299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139700</xdr:rowOff>
    </xdr:from>
    <xdr:ext cx="534670" cy="259080"/>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3810</xdr:rowOff>
    </xdr:from>
    <xdr:to>
      <xdr:col>50</xdr:col>
      <xdr:colOff>114300</xdr:colOff>
      <xdr:row>79</xdr:row>
      <xdr:rowOff>9525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483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106045</xdr:rowOff>
    </xdr:from>
    <xdr:ext cx="534035"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1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64135</xdr:rowOff>
    </xdr:from>
    <xdr:to>
      <xdr:col>45</xdr:col>
      <xdr:colOff>177800</xdr:colOff>
      <xdr:row>79</xdr:row>
      <xdr:rowOff>3810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723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160020</xdr:rowOff>
    </xdr:from>
    <xdr:to>
      <xdr:col>46</xdr:col>
      <xdr:colOff>38100</xdr:colOff>
      <xdr:row>78</xdr:row>
      <xdr:rowOff>90170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106680</xdr:rowOff>
    </xdr:from>
    <xdr:ext cx="53403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2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64135</xdr:rowOff>
    </xdr:from>
    <xdr:to>
      <xdr:col>41</xdr:col>
      <xdr:colOff>50800</xdr:colOff>
      <xdr:row>78</xdr:row>
      <xdr:rowOff>122555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723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117475</xdr:rowOff>
    </xdr:from>
    <xdr:ext cx="53403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3965" y="13147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xdr:rowOff>
    </xdr:from>
    <xdr:to>
      <xdr:col>36</xdr:col>
      <xdr:colOff>165100</xdr:colOff>
      <xdr:row>78</xdr:row>
      <xdr:rowOff>116205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132715</xdr:rowOff>
    </xdr:from>
    <xdr:ext cx="534035"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4965" y="13162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106045</xdr:rowOff>
    </xdr:from>
    <xdr:to>
      <xdr:col>55</xdr:col>
      <xdr:colOff>50800</xdr:colOff>
      <xdr:row>79</xdr:row>
      <xdr:rowOff>36195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20955</xdr:rowOff>
    </xdr:from>
    <xdr:ext cx="534670" cy="2584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94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130175</xdr:rowOff>
    </xdr:from>
    <xdr:to>
      <xdr:col>50</xdr:col>
      <xdr:colOff>165100</xdr:colOff>
      <xdr:row>79</xdr:row>
      <xdr:rowOff>60325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52070</xdr:rowOff>
    </xdr:from>
    <xdr:ext cx="469265" cy="2584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350" y="13596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124460</xdr:rowOff>
    </xdr:from>
    <xdr:to>
      <xdr:col>46</xdr:col>
      <xdr:colOff>38100</xdr:colOff>
      <xdr:row>79</xdr:row>
      <xdr:rowOff>54610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45720</xdr:rowOff>
    </xdr:from>
    <xdr:ext cx="53403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2965" y="1359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13335</xdr:rowOff>
    </xdr:from>
    <xdr:to>
      <xdr:col>41</xdr:col>
      <xdr:colOff>101600</xdr:colOff>
      <xdr:row>78</xdr:row>
      <xdr:rowOff>114935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106045</xdr:rowOff>
    </xdr:from>
    <xdr:ext cx="53403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3965" y="13479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71755</xdr:rowOff>
    </xdr:from>
    <xdr:to>
      <xdr:col>36</xdr:col>
      <xdr:colOff>165100</xdr:colOff>
      <xdr:row>79</xdr:row>
      <xdr:rowOff>1905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164465</xdr:rowOff>
    </xdr:from>
    <xdr:ext cx="53403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4965" y="1353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132080</xdr:rowOff>
    </xdr:from>
    <xdr:to>
      <xdr:col>54</xdr:col>
      <xdr:colOff>189865</xdr:colOff>
      <xdr:row>98</xdr:row>
      <xdr:rowOff>123190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403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9900" cy="25908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78105</xdr:rowOff>
    </xdr:from>
    <xdr:ext cx="598805" cy="2584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528,513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132080</xdr:rowOff>
    </xdr:from>
    <xdr:to>
      <xdr:col>55</xdr:col>
      <xdr:colOff>88900</xdr:colOff>
      <xdr:row>91</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45085</xdr:rowOff>
    </xdr:from>
    <xdr:to>
      <xdr:col>55</xdr:col>
      <xdr:colOff>0</xdr:colOff>
      <xdr:row>98</xdr:row>
      <xdr:rowOff>53975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471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27305</xdr:rowOff>
    </xdr:from>
    <xdr:ext cx="598805"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xdr:rowOff>
    </xdr:from>
    <xdr:to>
      <xdr:col>55</xdr:col>
      <xdr:colOff>50800</xdr:colOff>
      <xdr:row>97</xdr:row>
      <xdr:rowOff>106045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53340</xdr:rowOff>
    </xdr:from>
    <xdr:to>
      <xdr:col>50</xdr:col>
      <xdr:colOff>114300</xdr:colOff>
      <xdr:row>98</xdr:row>
      <xdr:rowOff>53975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5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16510</xdr:rowOff>
    </xdr:from>
    <xdr:to>
      <xdr:col>50</xdr:col>
      <xdr:colOff>165100</xdr:colOff>
      <xdr:row>97</xdr:row>
      <xdr:rowOff>118110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134620</xdr:rowOff>
    </xdr:from>
    <xdr:ext cx="598170" cy="2584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580" y="16422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53340</xdr:rowOff>
    </xdr:from>
    <xdr:to>
      <xdr:col>45</xdr:col>
      <xdr:colOff>177800</xdr:colOff>
      <xdr:row>98</xdr:row>
      <xdr:rowOff>99060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5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149225</xdr:rowOff>
    </xdr:from>
    <xdr:to>
      <xdr:col>46</xdr:col>
      <xdr:colOff>38100</xdr:colOff>
      <xdr:row>97</xdr:row>
      <xdr:rowOff>79375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95885</xdr:rowOff>
    </xdr:from>
    <xdr:ext cx="59817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580" y="16383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92075</xdr:rowOff>
    </xdr:from>
    <xdr:to>
      <xdr:col>41</xdr:col>
      <xdr:colOff>50800</xdr:colOff>
      <xdr:row>98</xdr:row>
      <xdr:rowOff>99060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41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2540</xdr:rowOff>
    </xdr:from>
    <xdr:to>
      <xdr:col>41</xdr:col>
      <xdr:colOff>101600</xdr:colOff>
      <xdr:row>97</xdr:row>
      <xdr:rowOff>104140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120650</xdr:rowOff>
    </xdr:from>
    <xdr:ext cx="598170" cy="2584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580" y="16408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34925</xdr:rowOff>
    </xdr:from>
    <xdr:to>
      <xdr:col>36</xdr:col>
      <xdr:colOff>165100</xdr:colOff>
      <xdr:row>97</xdr:row>
      <xdr:rowOff>136525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153035</xdr:rowOff>
    </xdr:from>
    <xdr:ext cx="53403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166370</xdr:rowOff>
    </xdr:from>
    <xdr:to>
      <xdr:col>55</xdr:col>
      <xdr:colOff>50800</xdr:colOff>
      <xdr:row>98</xdr:row>
      <xdr:rowOff>95885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80645</xdr:rowOff>
    </xdr:from>
    <xdr:ext cx="534670" cy="25908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3175</xdr:rowOff>
    </xdr:from>
    <xdr:to>
      <xdr:col>50</xdr:col>
      <xdr:colOff>165100</xdr:colOff>
      <xdr:row>98</xdr:row>
      <xdr:rowOff>104775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95885</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2540</xdr:rowOff>
    </xdr:from>
    <xdr:to>
      <xdr:col>46</xdr:col>
      <xdr:colOff>38100</xdr:colOff>
      <xdr:row>98</xdr:row>
      <xdr:rowOff>104140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95250</xdr:rowOff>
    </xdr:from>
    <xdr:ext cx="53403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689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48260</xdr:rowOff>
    </xdr:from>
    <xdr:to>
      <xdr:col>41</xdr:col>
      <xdr:colOff>101600</xdr:colOff>
      <xdr:row>98</xdr:row>
      <xdr:rowOff>149860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140970</xdr:rowOff>
    </xdr:from>
    <xdr:ext cx="53403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41275</xdr:rowOff>
    </xdr:from>
    <xdr:to>
      <xdr:col>36</xdr:col>
      <xdr:colOff>165100</xdr:colOff>
      <xdr:row>98</xdr:row>
      <xdr:rowOff>143510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133985</xdr:rowOff>
    </xdr:from>
    <xdr:ext cx="534035" cy="2584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936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29210</xdr:rowOff>
    </xdr:from>
    <xdr:to>
      <xdr:col>85</xdr:col>
      <xdr:colOff>126365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146685</xdr:rowOff>
    </xdr:from>
    <xdr:ext cx="598805" cy="2584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29210</xdr:rowOff>
    </xdr:from>
    <xdr:to>
      <xdr:col>86</xdr:col>
      <xdr:colOff>25400</xdr:colOff>
      <xdr:row>30</xdr:row>
      <xdr:rowOff>29210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164465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795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2540</xdr:rowOff>
    </xdr:from>
    <xdr:ext cx="534670" cy="259080"/>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163195</xdr:rowOff>
    </xdr:from>
    <xdr:to>
      <xdr:col>81</xdr:col>
      <xdr:colOff>101600</xdr:colOff>
      <xdr:row>38</xdr:row>
      <xdr:rowOff>93345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109855</xdr:rowOff>
    </xdr:from>
    <xdr:ext cx="53403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28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49530</xdr:rowOff>
    </xdr:from>
    <xdr:ext cx="53403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22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127000</xdr:rowOff>
    </xdr:from>
    <xdr:to>
      <xdr:col>72</xdr:col>
      <xdr:colOff>38100</xdr:colOff>
      <xdr:row>38</xdr:row>
      <xdr:rowOff>57150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73660</xdr:rowOff>
    </xdr:from>
    <xdr:ext cx="534035"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5965" y="624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81280</xdr:rowOff>
    </xdr:from>
    <xdr:ext cx="53403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25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113665</xdr:rowOff>
    </xdr:from>
    <xdr:to>
      <xdr:col>85</xdr:col>
      <xdr:colOff>177800</xdr:colOff>
      <xdr:row>39</xdr:row>
      <xdr:rowOff>43815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29210</xdr:rowOff>
    </xdr:from>
    <xdr:ext cx="469900" cy="2584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920" cy="2584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8285"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8285"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8285"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84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84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84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920" cy="2584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52</xdr:row>
      <xdr:rowOff>16510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840" y="893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920" cy="2584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84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8920" cy="2584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920" cy="2584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920" cy="2584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920" cy="2584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123190</xdr:rowOff>
    </xdr:from>
    <xdr:to>
      <xdr:col>85</xdr:col>
      <xdr:colOff>126365</xdr:colOff>
      <xdr:row>79</xdr:row>
      <xdr:rowOff>41275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45085</xdr:rowOff>
    </xdr:from>
    <xdr:ext cx="378460" cy="2584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41275</xdr:rowOff>
    </xdr:from>
    <xdr:to>
      <xdr:col>86</xdr:col>
      <xdr:colOff>25400</xdr:colOff>
      <xdr:row>79</xdr:row>
      <xdr:rowOff>41275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69850</xdr:rowOff>
    </xdr:from>
    <xdr:ext cx="598805" cy="259080"/>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339,284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123190</xdr:rowOff>
    </xdr:from>
    <xdr:to>
      <xdr:col>86</xdr:col>
      <xdr:colOff>25400</xdr:colOff>
      <xdr:row>71</xdr:row>
      <xdr:rowOff>123190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2540</xdr:rowOff>
    </xdr:from>
    <xdr:to>
      <xdr:col>85</xdr:col>
      <xdr:colOff>127000</xdr:colOff>
      <xdr:row>75</xdr:row>
      <xdr:rowOff>107950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612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162560</xdr:rowOff>
    </xdr:from>
    <xdr:ext cx="598805"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12700</xdr:rowOff>
    </xdr:from>
    <xdr:to>
      <xdr:col>85</xdr:col>
      <xdr:colOff>177800</xdr:colOff>
      <xdr:row>76</xdr:row>
      <xdr:rowOff>114300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71755</xdr:rowOff>
    </xdr:from>
    <xdr:to>
      <xdr:col>81</xdr:col>
      <xdr:colOff>50800</xdr:colOff>
      <xdr:row>75</xdr:row>
      <xdr:rowOff>107950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30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54610</xdr:rowOff>
    </xdr:from>
    <xdr:to>
      <xdr:col>81</xdr:col>
      <xdr:colOff>101600</xdr:colOff>
      <xdr:row>76</xdr:row>
      <xdr:rowOff>156210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147320</xdr:rowOff>
    </xdr:from>
    <xdr:ext cx="59817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580" y="13177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71755</xdr:rowOff>
    </xdr:from>
    <xdr:to>
      <xdr:col>76</xdr:col>
      <xdr:colOff>114300</xdr:colOff>
      <xdr:row>75</xdr:row>
      <xdr:rowOff>171450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3050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84455</xdr:rowOff>
    </xdr:from>
    <xdr:to>
      <xdr:col>76</xdr:col>
      <xdr:colOff>165100</xdr:colOff>
      <xdr:row>77</xdr:row>
      <xdr:rowOff>14605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6350</xdr:rowOff>
    </xdr:from>
    <xdr:ext cx="598170" cy="2584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580" y="13208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171450</xdr:rowOff>
    </xdr:from>
    <xdr:to>
      <xdr:col>71</xdr:col>
      <xdr:colOff>177800</xdr:colOff>
      <xdr:row>76</xdr:row>
      <xdr:rowOff>18415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30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83185</xdr:rowOff>
    </xdr:from>
    <xdr:to>
      <xdr:col>72</xdr:col>
      <xdr:colOff>38100</xdr:colOff>
      <xdr:row>77</xdr:row>
      <xdr:rowOff>13335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4445</xdr:rowOff>
    </xdr:from>
    <xdr:ext cx="59817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580" y="13206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77470</xdr:rowOff>
    </xdr:from>
    <xdr:to>
      <xdr:col>67</xdr:col>
      <xdr:colOff>101600</xdr:colOff>
      <xdr:row>77</xdr:row>
      <xdr:rowOff>7620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170180</xdr:rowOff>
    </xdr:from>
    <xdr:ext cx="59817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580" y="13200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123190</xdr:rowOff>
    </xdr:from>
    <xdr:to>
      <xdr:col>85</xdr:col>
      <xdr:colOff>177800</xdr:colOff>
      <xdr:row>75</xdr:row>
      <xdr:rowOff>53340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146050</xdr:rowOff>
    </xdr:from>
    <xdr:ext cx="598805" cy="2584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6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57150</xdr:rowOff>
    </xdr:from>
    <xdr:to>
      <xdr:col>81</xdr:col>
      <xdr:colOff>101600</xdr:colOff>
      <xdr:row>75</xdr:row>
      <xdr:rowOff>158750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3810</xdr:rowOff>
    </xdr:from>
    <xdr:ext cx="59817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580" y="12691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20955</xdr:rowOff>
    </xdr:from>
    <xdr:to>
      <xdr:col>76</xdr:col>
      <xdr:colOff>165100</xdr:colOff>
      <xdr:row>75</xdr:row>
      <xdr:rowOff>122555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139065</xdr:rowOff>
    </xdr:from>
    <xdr:ext cx="59817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580" y="12654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120650</xdr:rowOff>
    </xdr:from>
    <xdr:to>
      <xdr:col>72</xdr:col>
      <xdr:colOff>38100</xdr:colOff>
      <xdr:row>76</xdr:row>
      <xdr:rowOff>50800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67310</xdr:rowOff>
    </xdr:from>
    <xdr:ext cx="59817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58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139065</xdr:rowOff>
    </xdr:from>
    <xdr:to>
      <xdr:col>67</xdr:col>
      <xdr:colOff>101600</xdr:colOff>
      <xdr:row>76</xdr:row>
      <xdr:rowOff>69215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86360</xdr:rowOff>
    </xdr:from>
    <xdr:ext cx="598170" cy="2584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580" y="12773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59055</xdr:rowOff>
    </xdr:from>
    <xdr:to>
      <xdr:col>85</xdr:col>
      <xdr:colOff>126365</xdr:colOff>
      <xdr:row>99</xdr:row>
      <xdr:rowOff>88265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100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92075</xdr:rowOff>
    </xdr:from>
    <xdr:ext cx="469900" cy="25908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88265</xdr:rowOff>
    </xdr:from>
    <xdr:to>
      <xdr:col>86</xdr:col>
      <xdr:colOff>25400</xdr:colOff>
      <xdr:row>99</xdr:row>
      <xdr:rowOff>88265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6350</xdr:rowOff>
    </xdr:from>
    <xdr:ext cx="598805" cy="2584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432,234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59055</xdr:rowOff>
    </xdr:from>
    <xdr:to>
      <xdr:col>86</xdr:col>
      <xdr:colOff>25400</xdr:colOff>
      <xdr:row>91</xdr:row>
      <xdr:rowOff>59055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132080</xdr:rowOff>
    </xdr:from>
    <xdr:to>
      <xdr:col>85</xdr:col>
      <xdr:colOff>127000</xdr:colOff>
      <xdr:row>96</xdr:row>
      <xdr:rowOff>135255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912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114300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4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135890</xdr:rowOff>
    </xdr:from>
    <xdr:to>
      <xdr:col>85</xdr:col>
      <xdr:colOff>177800</xdr:colOff>
      <xdr:row>98</xdr:row>
      <xdr:rowOff>66040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135255</xdr:rowOff>
    </xdr:from>
    <xdr:to>
      <xdr:col>81</xdr:col>
      <xdr:colOff>50800</xdr:colOff>
      <xdr:row>97</xdr:row>
      <xdr:rowOff>121920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9445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xdr:rowOff>
    </xdr:from>
    <xdr:to>
      <xdr:col>81</xdr:col>
      <xdr:colOff>101600</xdr:colOff>
      <xdr:row>97</xdr:row>
      <xdr:rowOff>116840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107950</xdr:rowOff>
    </xdr:from>
    <xdr:ext cx="59817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580" y="16738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88900</xdr:rowOff>
    </xdr:from>
    <xdr:to>
      <xdr:col>76</xdr:col>
      <xdr:colOff>114300</xdr:colOff>
      <xdr:row>97</xdr:row>
      <xdr:rowOff>121920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19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63500</xdr:rowOff>
    </xdr:from>
    <xdr:ext cx="534035"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88900</xdr:rowOff>
    </xdr:from>
    <xdr:to>
      <xdr:col>71</xdr:col>
      <xdr:colOff>177800</xdr:colOff>
      <xdr:row>98</xdr:row>
      <xdr:rowOff>111760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1955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48260</xdr:rowOff>
    </xdr:from>
    <xdr:to>
      <xdr:col>72</xdr:col>
      <xdr:colOff>38100</xdr:colOff>
      <xdr:row>98</xdr:row>
      <xdr:rowOff>149860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140970</xdr:rowOff>
    </xdr:from>
    <xdr:ext cx="53403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66040</xdr:rowOff>
    </xdr:from>
    <xdr:to>
      <xdr:col>67</xdr:col>
      <xdr:colOff>101600</xdr:colOff>
      <xdr:row>98</xdr:row>
      <xdr:rowOff>167640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158750</xdr:rowOff>
    </xdr:from>
    <xdr:ext cx="53403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81280</xdr:rowOff>
    </xdr:from>
    <xdr:to>
      <xdr:col>85</xdr:col>
      <xdr:colOff>177800</xdr:colOff>
      <xdr:row>97</xdr:row>
      <xdr:rowOff>11430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104140</xdr:rowOff>
    </xdr:from>
    <xdr:ext cx="598805" cy="25908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91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147,391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84455</xdr:rowOff>
    </xdr:from>
    <xdr:to>
      <xdr:col>81</xdr:col>
      <xdr:colOff>101600</xdr:colOff>
      <xdr:row>97</xdr:row>
      <xdr:rowOff>14605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31115</xdr:rowOff>
    </xdr:from>
    <xdr:ext cx="598170"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580" y="16318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71120</xdr:rowOff>
    </xdr:from>
    <xdr:to>
      <xdr:col>76</xdr:col>
      <xdr:colOff>165100</xdr:colOff>
      <xdr:row>98</xdr:row>
      <xdr:rowOff>1270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17780</xdr:rowOff>
    </xdr:from>
    <xdr:ext cx="53403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47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38100</xdr:rowOff>
    </xdr:from>
    <xdr:to>
      <xdr:col>72</xdr:col>
      <xdr:colOff>38100</xdr:colOff>
      <xdr:row>97</xdr:row>
      <xdr:rowOff>139700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156210</xdr:rowOff>
    </xdr:from>
    <xdr:ext cx="598170"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58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60960</xdr:rowOff>
    </xdr:from>
    <xdr:to>
      <xdr:col>67</xdr:col>
      <xdr:colOff>101600</xdr:colOff>
      <xdr:row>98</xdr:row>
      <xdr:rowOff>162560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7620</xdr:rowOff>
    </xdr:from>
    <xdr:ext cx="534035" cy="2584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98425</xdr:rowOff>
    </xdr:from>
    <xdr:to>
      <xdr:col>116</xdr:col>
      <xdr:colOff>62865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45085</xdr:rowOff>
    </xdr:from>
    <xdr:ext cx="534670" cy="2584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34,576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98425</xdr:rowOff>
    </xdr:from>
    <xdr:to>
      <xdr:col>116</xdr:col>
      <xdr:colOff>152400</xdr:colOff>
      <xdr:row>31</xdr:row>
      <xdr:rowOff>98425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57785</xdr:rowOff>
    </xdr:from>
    <xdr:to>
      <xdr:col>116</xdr:col>
      <xdr:colOff>63500</xdr:colOff>
      <xdr:row>37</xdr:row>
      <xdr:rowOff>123190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0143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635</xdr:rowOff>
    </xdr:from>
    <xdr:ext cx="469900" cy="25908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22225</xdr:rowOff>
    </xdr:from>
    <xdr:to>
      <xdr:col>116</xdr:col>
      <xdr:colOff>114300</xdr:colOff>
      <xdr:row>38</xdr:row>
      <xdr:rowOff>123825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123190</xdr:rowOff>
    </xdr:from>
    <xdr:to>
      <xdr:col>111</xdr:col>
      <xdr:colOff>177800</xdr:colOff>
      <xdr:row>37</xdr:row>
      <xdr:rowOff>142240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668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69215</xdr:rowOff>
    </xdr:from>
    <xdr:ext cx="46926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584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142240</xdr:rowOff>
    </xdr:from>
    <xdr:to>
      <xdr:col>107</xdr:col>
      <xdr:colOff>50800</xdr:colOff>
      <xdr:row>37</xdr:row>
      <xdr:rowOff>149225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85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19685</xdr:rowOff>
    </xdr:from>
    <xdr:to>
      <xdr:col>107</xdr:col>
      <xdr:colOff>101600</xdr:colOff>
      <xdr:row>38</xdr:row>
      <xdr:rowOff>121285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112395</xdr:rowOff>
    </xdr:from>
    <xdr:ext cx="46926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627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149225</xdr:rowOff>
    </xdr:from>
    <xdr:to>
      <xdr:col>102</xdr:col>
      <xdr:colOff>114300</xdr:colOff>
      <xdr:row>38</xdr:row>
      <xdr:rowOff>57150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928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132080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122555</xdr:rowOff>
    </xdr:from>
    <xdr:ext cx="469265" cy="2584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350" y="6637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48895</xdr:rowOff>
    </xdr:from>
    <xdr:to>
      <xdr:col>98</xdr:col>
      <xdr:colOff>38100</xdr:colOff>
      <xdr:row>38</xdr:row>
      <xdr:rowOff>150495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142240</xdr:rowOff>
    </xdr:from>
    <xdr:ext cx="4692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657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6985</xdr:rowOff>
    </xdr:from>
    <xdr:to>
      <xdr:col>116</xdr:col>
      <xdr:colOff>114300</xdr:colOff>
      <xdr:row>37</xdr:row>
      <xdr:rowOff>109220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29845</xdr:rowOff>
    </xdr:from>
    <xdr:ext cx="469900" cy="2584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0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72390</xdr:rowOff>
    </xdr:from>
    <xdr:to>
      <xdr:col>112</xdr:col>
      <xdr:colOff>38100</xdr:colOff>
      <xdr:row>38</xdr:row>
      <xdr:rowOff>2540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19050</xdr:rowOff>
    </xdr:from>
    <xdr:ext cx="469265"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350" y="6191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91440</xdr:rowOff>
    </xdr:from>
    <xdr:to>
      <xdr:col>107</xdr:col>
      <xdr:colOff>101600</xdr:colOff>
      <xdr:row>38</xdr:row>
      <xdr:rowOff>21590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38100</xdr:rowOff>
    </xdr:from>
    <xdr:ext cx="46926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350" y="6210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98425</xdr:rowOff>
    </xdr:from>
    <xdr:to>
      <xdr:col>102</xdr:col>
      <xdr:colOff>165100</xdr:colOff>
      <xdr:row>38</xdr:row>
      <xdr:rowOff>29210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45085</xdr:rowOff>
    </xdr:from>
    <xdr:ext cx="469265" cy="2584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35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124460</xdr:rowOff>
    </xdr:from>
    <xdr:ext cx="46926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9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34290</xdr:rowOff>
    </xdr:from>
    <xdr:to>
      <xdr:col>116</xdr:col>
      <xdr:colOff>62865</xdr:colOff>
      <xdr:row>59</xdr:row>
      <xdr:rowOff>99060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152400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98,474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34290</xdr:rowOff>
    </xdr:from>
    <xdr:to>
      <xdr:col>116</xdr:col>
      <xdr:colOff>152400</xdr:colOff>
      <xdr:row>50</xdr:row>
      <xdr:rowOff>34290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40640</xdr:rowOff>
    </xdr:from>
    <xdr:to>
      <xdr:col>116</xdr:col>
      <xdr:colOff>63500</xdr:colOff>
      <xdr:row>59</xdr:row>
      <xdr:rowOff>45720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61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116205</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93345</xdr:rowOff>
    </xdr:from>
    <xdr:to>
      <xdr:col>116</xdr:col>
      <xdr:colOff>114300</xdr:colOff>
      <xdr:row>59</xdr:row>
      <xdr:rowOff>23495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45720</xdr:rowOff>
    </xdr:from>
    <xdr:to>
      <xdr:col>111</xdr:col>
      <xdr:colOff>177800</xdr:colOff>
      <xdr:row>59</xdr:row>
      <xdr:rowOff>48895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61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129540</xdr:rowOff>
    </xdr:from>
    <xdr:to>
      <xdr:col>112</xdr:col>
      <xdr:colOff>38100</xdr:colOff>
      <xdr:row>59</xdr:row>
      <xdr:rowOff>59690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76200</xdr:rowOff>
    </xdr:from>
    <xdr:ext cx="469265" cy="2584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84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48895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126365</xdr:rowOff>
    </xdr:from>
    <xdr:to>
      <xdr:col>107</xdr:col>
      <xdr:colOff>101600</xdr:colOff>
      <xdr:row>59</xdr:row>
      <xdr:rowOff>56515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73025</xdr:rowOff>
    </xdr:from>
    <xdr:ext cx="4692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845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38735</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140335</xdr:rowOff>
    </xdr:from>
    <xdr:to>
      <xdr:col>102</xdr:col>
      <xdr:colOff>165100</xdr:colOff>
      <xdr:row>59</xdr:row>
      <xdr:rowOff>70485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86995</xdr:rowOff>
    </xdr:from>
    <xdr:ext cx="469265" cy="2584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85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59055</xdr:rowOff>
    </xdr:from>
    <xdr:ext cx="46926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160655</xdr:rowOff>
    </xdr:from>
    <xdr:to>
      <xdr:col>116</xdr:col>
      <xdr:colOff>114300</xdr:colOff>
      <xdr:row>59</xdr:row>
      <xdr:rowOff>90805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75565</xdr:rowOff>
    </xdr:from>
    <xdr:ext cx="469900" cy="2584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9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166370</xdr:rowOff>
    </xdr:from>
    <xdr:to>
      <xdr:col>112</xdr:col>
      <xdr:colOff>38100</xdr:colOff>
      <xdr:row>59</xdr:row>
      <xdr:rowOff>96520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87630</xdr:rowOff>
    </xdr:from>
    <xdr:ext cx="46926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350" y="10203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169545</xdr:rowOff>
    </xdr:from>
    <xdr:to>
      <xdr:col>107</xdr:col>
      <xdr:colOff>101600</xdr:colOff>
      <xdr:row>59</xdr:row>
      <xdr:rowOff>99695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90805</xdr:rowOff>
    </xdr:from>
    <xdr:ext cx="469265" cy="2584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10206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86360</xdr:rowOff>
    </xdr:from>
    <xdr:ext cx="469265" cy="2584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10201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159385</xdr:rowOff>
    </xdr:from>
    <xdr:to>
      <xdr:col>98</xdr:col>
      <xdr:colOff>38100</xdr:colOff>
      <xdr:row>59</xdr:row>
      <xdr:rowOff>89535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80645</xdr:rowOff>
    </xdr:from>
    <xdr:ext cx="46926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1019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143510</xdr:rowOff>
    </xdr:from>
    <xdr:to>
      <xdr:col>116</xdr:col>
      <xdr:colOff>62865</xdr:colOff>
      <xdr:row>79</xdr:row>
      <xdr:rowOff>110490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50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670" cy="25908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89535</xdr:rowOff>
    </xdr:from>
    <xdr:ext cx="598805"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143,730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143510</xdr:rowOff>
    </xdr:from>
    <xdr:to>
      <xdr:col>116</xdr:col>
      <xdr:colOff>152400</xdr:colOff>
      <xdr:row>70</xdr:row>
      <xdr:rowOff>143510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145415</xdr:rowOff>
    </xdr:from>
    <xdr:to>
      <xdr:col>116</xdr:col>
      <xdr:colOff>63500</xdr:colOff>
      <xdr:row>72</xdr:row>
      <xdr:rowOff>158115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48981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154940</xdr:rowOff>
    </xdr:from>
    <xdr:ext cx="534670" cy="2584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2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xdr:rowOff>
    </xdr:from>
    <xdr:to>
      <xdr:col>116</xdr:col>
      <xdr:colOff>114300</xdr:colOff>
      <xdr:row>75</xdr:row>
      <xdr:rowOff>106045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158115</xdr:rowOff>
    </xdr:from>
    <xdr:to>
      <xdr:col>111</xdr:col>
      <xdr:colOff>177800</xdr:colOff>
      <xdr:row>73</xdr:row>
      <xdr:rowOff>15875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5025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34925</xdr:rowOff>
    </xdr:from>
    <xdr:to>
      <xdr:col>112</xdr:col>
      <xdr:colOff>38100</xdr:colOff>
      <xdr:row>75</xdr:row>
      <xdr:rowOff>136525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127635</xdr:rowOff>
    </xdr:from>
    <xdr:ext cx="53403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15875</xdr:rowOff>
    </xdr:from>
    <xdr:to>
      <xdr:col>107</xdr:col>
      <xdr:colOff>50800</xdr:colOff>
      <xdr:row>73</xdr:row>
      <xdr:rowOff>91440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5317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74930</xdr:rowOff>
    </xdr:from>
    <xdr:to>
      <xdr:col>107</xdr:col>
      <xdr:colOff>101600</xdr:colOff>
      <xdr:row>76</xdr:row>
      <xdr:rowOff>4445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167005</xdr:rowOff>
    </xdr:from>
    <xdr:ext cx="53403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91440</xdr:rowOff>
    </xdr:from>
    <xdr:to>
      <xdr:col>102</xdr:col>
      <xdr:colOff>114300</xdr:colOff>
      <xdr:row>73</xdr:row>
      <xdr:rowOff>153670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0729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40640</xdr:rowOff>
    </xdr:from>
    <xdr:to>
      <xdr:col>102</xdr:col>
      <xdr:colOff>165100</xdr:colOff>
      <xdr:row>75</xdr:row>
      <xdr:rowOff>142240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133350</xdr:rowOff>
    </xdr:from>
    <xdr:ext cx="534035" cy="2584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132080</xdr:rowOff>
    </xdr:from>
    <xdr:ext cx="534035"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94615</xdr:rowOff>
    </xdr:from>
    <xdr:to>
      <xdr:col>116</xdr:col>
      <xdr:colOff>114300</xdr:colOff>
      <xdr:row>73</xdr:row>
      <xdr:rowOff>24765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4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117475</xdr:rowOff>
    </xdr:from>
    <xdr:ext cx="598805"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290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116,571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107315</xdr:rowOff>
    </xdr:from>
    <xdr:to>
      <xdr:col>112</xdr:col>
      <xdr:colOff>38100</xdr:colOff>
      <xdr:row>73</xdr:row>
      <xdr:rowOff>37465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71</xdr:row>
      <xdr:rowOff>53975</xdr:rowOff>
    </xdr:from>
    <xdr:ext cx="598170"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580" y="12226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136525</xdr:rowOff>
    </xdr:from>
    <xdr:to>
      <xdr:col>107</xdr:col>
      <xdr:colOff>101600</xdr:colOff>
      <xdr:row>73</xdr:row>
      <xdr:rowOff>66675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71</xdr:row>
      <xdr:rowOff>83185</xdr:rowOff>
    </xdr:from>
    <xdr:ext cx="59817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580" y="12256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40640</xdr:rowOff>
    </xdr:from>
    <xdr:to>
      <xdr:col>102</xdr:col>
      <xdr:colOff>165100</xdr:colOff>
      <xdr:row>73</xdr:row>
      <xdr:rowOff>142240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71</xdr:row>
      <xdr:rowOff>158750</xdr:rowOff>
    </xdr:from>
    <xdr:ext cx="59817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580" y="12331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102870</xdr:rowOff>
    </xdr:from>
    <xdr:to>
      <xdr:col>98</xdr:col>
      <xdr:colOff>38100</xdr:colOff>
      <xdr:row>74</xdr:row>
      <xdr:rowOff>33020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49530</xdr:rowOff>
    </xdr:from>
    <xdr:ext cx="59817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580" y="12393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義務的経費（人件費・扶助費・公債費）の決算額は、対前年度比</a:t>
          </a:r>
          <a:r>
            <a:rPr kumimoji="1" lang="en-US" altLang="ja-JP" sz="1100">
              <a:solidFill>
                <a:schemeClr val="dk1"/>
              </a:solidFill>
              <a:effectLst/>
              <a:latin typeface="ＭＳ Ｐゴシック"/>
              <a:ea typeface="ＭＳ Ｐゴシック"/>
              <a:cs typeface="+mn-cs"/>
            </a:rPr>
            <a:t>+69,864</a:t>
          </a:r>
          <a:r>
            <a:rPr kumimoji="1" lang="ja-JP" altLang="ja-JP" sz="1100">
              <a:solidFill>
                <a:schemeClr val="dk1"/>
              </a:solidFill>
              <a:effectLst/>
              <a:latin typeface="ＭＳ Ｐゴシック"/>
              <a:ea typeface="ＭＳ Ｐゴシック"/>
              <a:cs typeface="+mn-cs"/>
            </a:rPr>
            <a:t>千円（</a:t>
          </a:r>
          <a:r>
            <a:rPr kumimoji="1" lang="en-US" altLang="ja-JP" sz="1100">
              <a:solidFill>
                <a:schemeClr val="dk1"/>
              </a:solidFill>
              <a:effectLst/>
              <a:latin typeface="ＭＳ Ｐゴシック"/>
              <a:ea typeface="ＭＳ Ｐゴシック"/>
              <a:cs typeface="+mn-cs"/>
            </a:rPr>
            <a:t>+3.23%</a:t>
          </a:r>
          <a:r>
            <a:rPr kumimoji="1" lang="ja-JP" altLang="ja-JP" sz="1100">
              <a:solidFill>
                <a:schemeClr val="dk1"/>
              </a:solidFill>
              <a:effectLst/>
              <a:latin typeface="ＭＳ Ｐゴシック"/>
              <a:ea typeface="ＭＳ Ｐゴシック"/>
              <a:cs typeface="+mn-cs"/>
            </a:rPr>
            <a:t>）の増となっており住民一人あたりのコストについても対前年度比</a:t>
          </a:r>
          <a:r>
            <a:rPr kumimoji="1" lang="en-US" altLang="ja-JP" sz="1100">
              <a:solidFill>
                <a:schemeClr val="dk1"/>
              </a:solidFill>
              <a:effectLst/>
              <a:latin typeface="ＭＳ Ｐゴシック"/>
              <a:ea typeface="ＭＳ Ｐゴシック"/>
              <a:cs typeface="+mn-cs"/>
            </a:rPr>
            <a:t>+24,950</a:t>
          </a:r>
          <a:r>
            <a:rPr kumimoji="1" lang="ja-JP" altLang="ja-JP" sz="1100">
              <a:solidFill>
                <a:schemeClr val="dk1"/>
              </a:solidFill>
              <a:effectLst/>
              <a:latin typeface="ＭＳ Ｐゴシック"/>
              <a:ea typeface="ＭＳ Ｐゴシック"/>
              <a:cs typeface="+mn-cs"/>
            </a:rPr>
            <a:t>円（</a:t>
          </a:r>
          <a:r>
            <a:rPr kumimoji="1" lang="en-US" altLang="ja-JP" sz="1100">
              <a:solidFill>
                <a:schemeClr val="dk1"/>
              </a:solidFill>
              <a:effectLst/>
              <a:latin typeface="ＭＳ Ｐゴシック"/>
              <a:ea typeface="ＭＳ Ｐゴシック"/>
              <a:cs typeface="+mn-cs"/>
            </a:rPr>
            <a:t>+6.37%</a:t>
          </a:r>
          <a:r>
            <a:rPr kumimoji="1" lang="ja-JP" altLang="ja-JP" sz="1100">
              <a:solidFill>
                <a:schemeClr val="dk1"/>
              </a:solidFill>
              <a:effectLst/>
              <a:latin typeface="ＭＳ Ｐゴシック"/>
              <a:ea typeface="ＭＳ Ｐゴシック"/>
              <a:cs typeface="+mn-cs"/>
            </a:rPr>
            <a:t>）となった。公債費の増が主な増加要因となっており、</a:t>
          </a:r>
          <a:r>
            <a:rPr kumimoji="1" lang="ja-JP" altLang="en-US" sz="1100">
              <a:latin typeface="ＭＳ Ｐゴシック"/>
              <a:ea typeface="ＭＳ Ｐゴシック"/>
            </a:rPr>
            <a:t>これは地方債残高抑制の取組として繰上償還（</a:t>
          </a:r>
          <a:r>
            <a:rPr kumimoji="1" lang="ja-JP" altLang="ja-JP" sz="1100">
              <a:solidFill>
                <a:schemeClr val="dk1"/>
              </a:solidFill>
              <a:effectLst/>
              <a:latin typeface="ＭＳ Ｐゴシック"/>
              <a:ea typeface="ＭＳ Ｐゴシック"/>
              <a:cs typeface="+mn-cs"/>
            </a:rPr>
            <a:t>一般単独事業債、124,014千円）を実施したことによるものである。</a:t>
          </a:r>
          <a:r>
            <a:rPr kumimoji="1" lang="ja-JP" altLang="en-US" sz="1100">
              <a:latin typeface="ＭＳ Ｐゴシック"/>
              <a:ea typeface="ＭＳ Ｐゴシック"/>
            </a:rPr>
            <a:t>今後も引き続き退職者不補充等による人件費の抑制や、計画的な事業の実施による公債費の抑制等により、義務的経費の抑制に努める必要がある。</a:t>
          </a:r>
        </a:p>
        <a:p>
          <a:r>
            <a:rPr kumimoji="1" lang="ja-JP" altLang="en-US" sz="1100">
              <a:latin typeface="ＭＳ Ｐゴシック"/>
              <a:ea typeface="ＭＳ Ｐゴシック"/>
            </a:rPr>
            <a:t>　その他経費のうち、補助費の</a:t>
          </a:r>
          <a:r>
            <a:rPr kumimoji="1" lang="ja-JP" altLang="ja-JP" sz="1100">
              <a:solidFill>
                <a:schemeClr val="dk1"/>
              </a:solidFill>
              <a:effectLst/>
              <a:latin typeface="ＭＳ Ｐゴシック"/>
              <a:ea typeface="ＭＳ Ｐゴシック"/>
              <a:cs typeface="+mn-cs"/>
            </a:rPr>
            <a:t>住民一人あたりのコスト</a:t>
          </a:r>
          <a:r>
            <a:rPr kumimoji="1" lang="ja-JP" altLang="en-US" sz="1100">
              <a:latin typeface="ＭＳ Ｐゴシック"/>
              <a:ea typeface="ＭＳ Ｐゴシック"/>
            </a:rPr>
            <a:t>が対前年度比+59,042千円（+31.62%）</a:t>
          </a:r>
          <a:r>
            <a:rPr kumimoji="1" lang="ja-JP" altLang="ja-JP" sz="1100">
              <a:solidFill>
                <a:schemeClr val="dk1"/>
              </a:solidFill>
              <a:effectLst/>
              <a:latin typeface="ＭＳ Ｐゴシック"/>
              <a:ea typeface="ＭＳ Ｐゴシック"/>
              <a:cs typeface="+mn-cs"/>
            </a:rPr>
            <a:t>の増となっている。これは、青森地域広域事務組合消防費負担金及び</a:t>
          </a:r>
          <a:r>
            <a:rPr kumimoji="1" lang="ja-JP" altLang="en-US" sz="1100">
              <a:latin typeface="ＭＳ Ｐゴシック"/>
              <a:ea typeface="ＭＳ Ｐゴシック"/>
            </a:rPr>
            <a:t>公営企業会計（病院、簡易水道事業）への繰出金の増が要因である。</a:t>
          </a:r>
        </a:p>
        <a:p>
          <a:r>
            <a:rPr kumimoji="1" lang="ja-JP" altLang="en-US" sz="1100">
              <a:latin typeface="ＭＳ Ｐゴシック"/>
              <a:ea typeface="ＭＳ Ｐゴシック"/>
            </a:rPr>
            <a:t>　また、</a:t>
          </a:r>
          <a:r>
            <a:rPr kumimoji="1" lang="ja-JP" altLang="ja-JP" sz="1100">
              <a:solidFill>
                <a:schemeClr val="dk1"/>
              </a:solidFill>
              <a:effectLst/>
              <a:latin typeface="ＭＳ Ｐゴシック"/>
              <a:ea typeface="ＭＳ Ｐゴシック"/>
              <a:cs typeface="+mn-cs"/>
            </a:rPr>
            <a:t>繰出金についても類似団体平均値と比較した際に大きく乖離しているが、</a:t>
          </a:r>
          <a:r>
            <a:rPr kumimoji="1" lang="ja-JP" altLang="ja-JP" sz="1100" b="0">
              <a:solidFill>
                <a:sysClr val="windowText" lastClr="000000"/>
              </a:solidFill>
              <a:effectLst/>
              <a:latin typeface="ＭＳ Ｐゴシック"/>
              <a:ea typeface="ＭＳ Ｐゴシック"/>
              <a:cs typeface="+mn-cs"/>
            </a:rPr>
            <a:t>これは</a:t>
          </a:r>
          <a:r>
            <a:rPr kumimoji="1" lang="ja-JP" altLang="en-US" sz="1100" b="0">
              <a:solidFill>
                <a:sysClr val="windowText" lastClr="000000"/>
              </a:solidFill>
              <a:effectLst/>
              <a:latin typeface="ＭＳ Ｐゴシック"/>
              <a:ea typeface="ＭＳ Ｐゴシック"/>
              <a:cs typeface="+mn-cs"/>
            </a:rPr>
            <a:t>介護保健特別会計をはじめとする各特別会計</a:t>
          </a:r>
          <a:r>
            <a:rPr kumimoji="1" lang="ja-JP" altLang="ja-JP" sz="1100" b="0">
              <a:solidFill>
                <a:sysClr val="windowText" lastClr="000000"/>
              </a:solidFill>
              <a:effectLst/>
              <a:latin typeface="ＭＳ Ｐゴシック"/>
              <a:ea typeface="ＭＳ Ｐゴシック"/>
              <a:cs typeface="+mn-cs"/>
            </a:rPr>
            <a:t>への繰出金の</a:t>
          </a:r>
          <a:r>
            <a:rPr kumimoji="1" lang="ja-JP" altLang="en-US" sz="1100" b="0">
              <a:solidFill>
                <a:sysClr val="windowText" lastClr="000000"/>
              </a:solidFill>
              <a:effectLst/>
              <a:latin typeface="ＭＳ Ｐゴシック"/>
              <a:ea typeface="ＭＳ Ｐゴシック"/>
              <a:cs typeface="+mn-cs"/>
            </a:rPr>
            <a:t>高止まり</a:t>
          </a:r>
          <a:r>
            <a:rPr kumimoji="1" lang="ja-JP" altLang="ja-JP" sz="1100" b="0">
              <a:solidFill>
                <a:sysClr val="windowText" lastClr="000000"/>
              </a:solidFill>
              <a:effectLst/>
              <a:latin typeface="ＭＳ Ｐゴシック"/>
              <a:ea typeface="ＭＳ Ｐゴシック"/>
              <a:cs typeface="+mn-cs"/>
            </a:rPr>
            <a:t>が要因となっている。</a:t>
          </a:r>
          <a:endParaRPr kumimoji="1" lang="ja-JP" altLang="en-US" sz="1100" b="0">
            <a:solidFill>
              <a:sysClr val="windowText" lastClr="000000"/>
            </a:solidFill>
            <a:latin typeface="ＭＳ Ｐゴシック"/>
            <a:ea typeface="ＭＳ Ｐゴシック"/>
          </a:endParaRPr>
        </a:p>
        <a:p>
          <a:r>
            <a:rPr kumimoji="1" lang="ja-JP" altLang="en-US" sz="1100">
              <a:latin typeface="ＭＳ Ｐゴシック"/>
              <a:ea typeface="ＭＳ Ｐゴシック"/>
            </a:rPr>
            <a:t>　災害復旧事業費については、</a:t>
          </a:r>
          <a:r>
            <a:rPr kumimoji="1" lang="ja-JP" altLang="ja-JP" sz="1100">
              <a:solidFill>
                <a:schemeClr val="dk1"/>
              </a:solidFill>
              <a:effectLst/>
              <a:latin typeface="ＭＳ Ｐゴシック"/>
              <a:ea typeface="ＭＳ Ｐゴシック"/>
              <a:cs typeface="+mn-cs"/>
            </a:rPr>
            <a:t>住民一人あたりのコスト</a:t>
          </a:r>
          <a:r>
            <a:rPr kumimoji="1" lang="ja-JP" altLang="en-US" sz="1100">
              <a:latin typeface="ＭＳ Ｐゴシック"/>
              <a:ea typeface="ＭＳ Ｐゴシック"/>
            </a:rPr>
            <a:t>が対前年度比+4,042千円</a:t>
          </a:r>
          <a:r>
            <a:rPr kumimoji="1" lang="ja-JP" altLang="ja-JP" sz="1100">
              <a:solidFill>
                <a:schemeClr val="dk1"/>
              </a:solidFill>
              <a:effectLst/>
              <a:latin typeface="ＭＳ Ｐゴシック"/>
              <a:ea typeface="ＭＳ Ｐゴシック"/>
              <a:cs typeface="+mn-cs"/>
            </a:rPr>
            <a:t>の増（R3年度は1千円）となっている。これは、</a:t>
          </a:r>
          <a:r>
            <a:rPr kumimoji="1" lang="ja-JP" altLang="en-US" sz="1100">
              <a:latin typeface="ＭＳ Ｐゴシック"/>
              <a:ea typeface="ＭＳ Ｐゴシック"/>
            </a:rPr>
            <a:t>令和４年８月３日からの外ヶ浜町大雨災害に係る農地農業施設災害復旧工事費及び農林水産施設災害復旧事務費の皆増によるものである。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15875</xdr:rowOff>
    </xdr:from>
    <xdr:to>
      <xdr:col>24</xdr:col>
      <xdr:colOff>62865</xdr:colOff>
      <xdr:row>38</xdr:row>
      <xdr:rowOff>137160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82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140970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137160</xdr:rowOff>
    </xdr:from>
    <xdr:to>
      <xdr:col>24</xdr:col>
      <xdr:colOff>152400</xdr:colOff>
      <xdr:row>38</xdr:row>
      <xdr:rowOff>137160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133985</xdr:rowOff>
    </xdr:from>
    <xdr:ext cx="53467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17,024</a:t>
          </a:r>
          <a:endParaRPr kumimoji="1" lang="ja-JP" altLang="en-US" sz="1000" b="1">
            <a:latin typeface="ＭＳ Ｐゴシック"/>
          </a:endParaRPr>
        </a:p>
      </xdr:txBody>
    </xdr:sp>
    <xdr:clientData/>
  </xdr:oneCellAnchor>
  <xdr:twoCellAnchor>
    <xdr:from>
      <xdr:col>23</xdr:col>
      <xdr:colOff>165100</xdr:colOff>
      <xdr:row>31</xdr:row>
      <xdr:rowOff>15875</xdr:rowOff>
    </xdr:from>
    <xdr:to>
      <xdr:col>24</xdr:col>
      <xdr:colOff>152400</xdr:colOff>
      <xdr:row>31</xdr:row>
      <xdr:rowOff>15875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35560</xdr:rowOff>
    </xdr:from>
    <xdr:to>
      <xdr:col>24</xdr:col>
      <xdr:colOff>63500</xdr:colOff>
      <xdr:row>34</xdr:row>
      <xdr:rowOff>96520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48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97790</xdr:rowOff>
    </xdr:from>
    <xdr:ext cx="53467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96520</xdr:rowOff>
    </xdr:from>
    <xdr:to>
      <xdr:col>19</xdr:col>
      <xdr:colOff>177800</xdr:colOff>
      <xdr:row>34</xdr:row>
      <xdr:rowOff>138430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58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70485</xdr:rowOff>
    </xdr:from>
    <xdr:ext cx="53403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29965" y="624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138430</xdr:rowOff>
    </xdr:from>
    <xdr:to>
      <xdr:col>15</xdr:col>
      <xdr:colOff>50800</xdr:colOff>
      <xdr:row>34</xdr:row>
      <xdr:rowOff>150495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77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80010</xdr:rowOff>
    </xdr:from>
    <xdr:ext cx="53403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0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132080</xdr:rowOff>
    </xdr:from>
    <xdr:to>
      <xdr:col>10</xdr:col>
      <xdr:colOff>114300</xdr:colOff>
      <xdr:row>34</xdr:row>
      <xdr:rowOff>150495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13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20320</xdr:rowOff>
    </xdr:from>
    <xdr:ext cx="53403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1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107315</xdr:rowOff>
    </xdr:from>
    <xdr:to>
      <xdr:col>6</xdr:col>
      <xdr:colOff>38100</xdr:colOff>
      <xdr:row>36</xdr:row>
      <xdr:rowOff>37465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29210</xdr:rowOff>
    </xdr:from>
    <xdr:ext cx="53403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2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156210</xdr:rowOff>
    </xdr:from>
    <xdr:to>
      <xdr:col>24</xdr:col>
      <xdr:colOff>114300</xdr:colOff>
      <xdr:row>34</xdr:row>
      <xdr:rowOff>86360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7620</xdr:rowOff>
    </xdr:from>
    <xdr:ext cx="53467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45720</xdr:rowOff>
    </xdr:from>
    <xdr:to>
      <xdr:col>20</xdr:col>
      <xdr:colOff>38100</xdr:colOff>
      <xdr:row>34</xdr:row>
      <xdr:rowOff>147320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163830</xdr:rowOff>
    </xdr:from>
    <xdr:ext cx="53403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29965" y="5650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87630</xdr:rowOff>
    </xdr:from>
    <xdr:to>
      <xdr:col>15</xdr:col>
      <xdr:colOff>101600</xdr:colOff>
      <xdr:row>35</xdr:row>
      <xdr:rowOff>17780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34290</xdr:rowOff>
    </xdr:from>
    <xdr:ext cx="53403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0965" y="569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99695</xdr:rowOff>
    </xdr:from>
    <xdr:to>
      <xdr:col>10</xdr:col>
      <xdr:colOff>165100</xdr:colOff>
      <xdr:row>35</xdr:row>
      <xdr:rowOff>29845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46355</xdr:rowOff>
    </xdr:from>
    <xdr:ext cx="53403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1965" y="5704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80645</xdr:rowOff>
    </xdr:from>
    <xdr:to>
      <xdr:col>6</xdr:col>
      <xdr:colOff>38100</xdr:colOff>
      <xdr:row>35</xdr:row>
      <xdr:rowOff>10795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27305</xdr:rowOff>
    </xdr:from>
    <xdr:ext cx="53403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2965" y="568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49530</xdr:rowOff>
    </xdr:from>
    <xdr:to>
      <xdr:col>24</xdr:col>
      <xdr:colOff>62865</xdr:colOff>
      <xdr:row>58</xdr:row>
      <xdr:rowOff>120650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48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84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92,046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167640</xdr:rowOff>
    </xdr:from>
    <xdr:ext cx="598805"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870,183</a:t>
          </a:r>
          <a:endParaRPr kumimoji="1" lang="ja-JP" altLang="en-US" sz="1000" b="1">
            <a:latin typeface="ＭＳ Ｐゴシック"/>
          </a:endParaRPr>
        </a:p>
      </xdr:txBody>
    </xdr:sp>
    <xdr:clientData/>
  </xdr:oneCellAnchor>
  <xdr:twoCellAnchor>
    <xdr:from>
      <xdr:col>23</xdr:col>
      <xdr:colOff>165100</xdr:colOff>
      <xdr:row>51</xdr:row>
      <xdr:rowOff>49530</xdr:rowOff>
    </xdr:from>
    <xdr:to>
      <xdr:col>24</xdr:col>
      <xdr:colOff>152400</xdr:colOff>
      <xdr:row>51</xdr:row>
      <xdr:rowOff>49530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152400</xdr:rowOff>
    </xdr:from>
    <xdr:to>
      <xdr:col>24</xdr:col>
      <xdr:colOff>63500</xdr:colOff>
      <xdr:row>57</xdr:row>
      <xdr:rowOff>19050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3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139700</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245,735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161290</xdr:rowOff>
    </xdr:from>
    <xdr:to>
      <xdr:col>24</xdr:col>
      <xdr:colOff>114300</xdr:colOff>
      <xdr:row>57</xdr:row>
      <xdr:rowOff>91440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71120</xdr:rowOff>
    </xdr:from>
    <xdr:to>
      <xdr:col>19</xdr:col>
      <xdr:colOff>177800</xdr:colOff>
      <xdr:row>57</xdr:row>
      <xdr:rowOff>19050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723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119380</xdr:rowOff>
    </xdr:from>
    <xdr:to>
      <xdr:col>20</xdr:col>
      <xdr:colOff>38100</xdr:colOff>
      <xdr:row>57</xdr:row>
      <xdr:rowOff>49530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66040</xdr:rowOff>
    </xdr:from>
    <xdr:ext cx="59817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95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71120</xdr:rowOff>
    </xdr:from>
    <xdr:to>
      <xdr:col>15</xdr:col>
      <xdr:colOff>50800</xdr:colOff>
      <xdr:row>57</xdr:row>
      <xdr:rowOff>77470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7232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xdr:rowOff>
    </xdr:from>
    <xdr:to>
      <xdr:col>15</xdr:col>
      <xdr:colOff>101600</xdr:colOff>
      <xdr:row>56</xdr:row>
      <xdr:rowOff>111760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128270</xdr:rowOff>
    </xdr:from>
    <xdr:ext cx="59817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386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77470</xdr:rowOff>
    </xdr:from>
    <xdr:to>
      <xdr:col>10</xdr:col>
      <xdr:colOff>114300</xdr:colOff>
      <xdr:row>57</xdr:row>
      <xdr:rowOff>168275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01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4445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167005</xdr:rowOff>
    </xdr:from>
    <xdr:ext cx="598170"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939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26035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42545</xdr:rowOff>
    </xdr:from>
    <xdr:ext cx="598170"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43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124460</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282,322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139700</xdr:rowOff>
    </xdr:from>
    <xdr:to>
      <xdr:col>20</xdr:col>
      <xdr:colOff>38100</xdr:colOff>
      <xdr:row>57</xdr:row>
      <xdr:rowOff>69850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60960</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833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20320</xdr:rowOff>
    </xdr:from>
    <xdr:to>
      <xdr:col>15</xdr:col>
      <xdr:colOff>101600</xdr:colOff>
      <xdr:row>56</xdr:row>
      <xdr:rowOff>121920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113030</xdr:rowOff>
    </xdr:from>
    <xdr:ext cx="59817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714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26670</xdr:rowOff>
    </xdr:from>
    <xdr:to>
      <xdr:col>10</xdr:col>
      <xdr:colOff>165100</xdr:colOff>
      <xdr:row>57</xdr:row>
      <xdr:rowOff>128270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145415</xdr:rowOff>
    </xdr:from>
    <xdr:ext cx="598170"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9575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38735</xdr:rowOff>
    </xdr:from>
    <xdr:ext cx="59817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580" y="9982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62230</xdr:rowOff>
    </xdr:from>
    <xdr:to>
      <xdr:col>24</xdr:col>
      <xdr:colOff>62865</xdr:colOff>
      <xdr:row>77</xdr:row>
      <xdr:rowOff>154940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630"/>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134,164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8890</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1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341,901</a:t>
          </a:r>
          <a:endParaRPr kumimoji="1" lang="ja-JP" altLang="en-US" sz="1000" b="1">
            <a:latin typeface="ＭＳ Ｐゴシック"/>
          </a:endParaRPr>
        </a:p>
      </xdr:txBody>
    </xdr:sp>
    <xdr:clientData/>
  </xdr:oneCellAnchor>
  <xdr:twoCellAnchor>
    <xdr:from>
      <xdr:col>23</xdr:col>
      <xdr:colOff>165100</xdr:colOff>
      <xdr:row>72</xdr:row>
      <xdr:rowOff>62230</xdr:rowOff>
    </xdr:from>
    <xdr:to>
      <xdr:col>24</xdr:col>
      <xdr:colOff>152400</xdr:colOff>
      <xdr:row>72</xdr:row>
      <xdr:rowOff>62230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112395</xdr:rowOff>
    </xdr:from>
    <xdr:to>
      <xdr:col>24</xdr:col>
      <xdr:colOff>63500</xdr:colOff>
      <xdr:row>75</xdr:row>
      <xdr:rowOff>118745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71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48895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226,261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26035</xdr:rowOff>
    </xdr:from>
    <xdr:to>
      <xdr:col>24</xdr:col>
      <xdr:colOff>114300</xdr:colOff>
      <xdr:row>75</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112395</xdr:rowOff>
    </xdr:from>
    <xdr:to>
      <xdr:col>19</xdr:col>
      <xdr:colOff>177800</xdr:colOff>
      <xdr:row>76</xdr:row>
      <xdr:rowOff>72390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114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144145</xdr:rowOff>
    </xdr:from>
    <xdr:to>
      <xdr:col>20</xdr:col>
      <xdr:colOff>38100</xdr:colOff>
      <xdr:row>75</xdr:row>
      <xdr:rowOff>74930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90805</xdr:rowOff>
    </xdr:from>
    <xdr:ext cx="598170"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0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72390</xdr:rowOff>
    </xdr:from>
    <xdr:to>
      <xdr:col>15</xdr:col>
      <xdr:colOff>50800</xdr:colOff>
      <xdr:row>76</xdr:row>
      <xdr:rowOff>97790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25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127635</xdr:rowOff>
    </xdr:from>
    <xdr:to>
      <xdr:col>15</xdr:col>
      <xdr:colOff>101600</xdr:colOff>
      <xdr:row>76</xdr:row>
      <xdr:rowOff>57785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74930</xdr:rowOff>
    </xdr:from>
    <xdr:ext cx="598170"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762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97790</xdr:rowOff>
    </xdr:from>
    <xdr:to>
      <xdr:col>10</xdr:col>
      <xdr:colOff>114300</xdr:colOff>
      <xdr:row>76</xdr:row>
      <xdr:rowOff>99695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7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xdr:rowOff>
    </xdr:from>
    <xdr:to>
      <xdr:col>10</xdr:col>
      <xdr:colOff>165100</xdr:colOff>
      <xdr:row>76</xdr:row>
      <xdr:rowOff>109220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125095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12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33020</xdr:rowOff>
    </xdr:from>
    <xdr:to>
      <xdr:col>6</xdr:col>
      <xdr:colOff>38100</xdr:colOff>
      <xdr:row>76</xdr:row>
      <xdr:rowOff>134620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151130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38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67945</xdr:rowOff>
    </xdr:from>
    <xdr:to>
      <xdr:col>24</xdr:col>
      <xdr:colOff>114300</xdr:colOff>
      <xdr:row>75</xdr:row>
      <xdr:rowOff>169545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46355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5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217,056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61595</xdr:rowOff>
    </xdr:from>
    <xdr:to>
      <xdr:col>20</xdr:col>
      <xdr:colOff>38100</xdr:colOff>
      <xdr:row>75</xdr:row>
      <xdr:rowOff>163195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154940</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21590</xdr:rowOff>
    </xdr:from>
    <xdr:to>
      <xdr:col>15</xdr:col>
      <xdr:colOff>101600</xdr:colOff>
      <xdr:row>76</xdr:row>
      <xdr:rowOff>123190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114300</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144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46990</xdr:rowOff>
    </xdr:from>
    <xdr:to>
      <xdr:col>10</xdr:col>
      <xdr:colOff>165100</xdr:colOff>
      <xdr:row>76</xdr:row>
      <xdr:rowOff>148590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139700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169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48895</xdr:rowOff>
    </xdr:from>
    <xdr:to>
      <xdr:col>6</xdr:col>
      <xdr:colOff>38100</xdr:colOff>
      <xdr:row>76</xdr:row>
      <xdr:rowOff>150495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141605</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160655</xdr:rowOff>
    </xdr:from>
    <xdr:to>
      <xdr:col>24</xdr:col>
      <xdr:colOff>62865</xdr:colOff>
      <xdr:row>97</xdr:row>
      <xdr:rowOff>133985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1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107315</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295,443</a:t>
          </a:r>
          <a:endParaRPr kumimoji="1" lang="ja-JP" altLang="en-US" sz="1000" b="1">
            <a:latin typeface="ＭＳ Ｐゴシック"/>
          </a:endParaRPr>
        </a:p>
      </xdr:txBody>
    </xdr:sp>
    <xdr:clientData/>
  </xdr:oneCellAnchor>
  <xdr:twoCellAnchor>
    <xdr:from>
      <xdr:col>23</xdr:col>
      <xdr:colOff>165100</xdr:colOff>
      <xdr:row>90</xdr:row>
      <xdr:rowOff>160655</xdr:rowOff>
    </xdr:from>
    <xdr:to>
      <xdr:col>24</xdr:col>
      <xdr:colOff>152400</xdr:colOff>
      <xdr:row>90</xdr:row>
      <xdr:rowOff>160655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83185</xdr:rowOff>
    </xdr:from>
    <xdr:to>
      <xdr:col>24</xdr:col>
      <xdr:colOff>63500</xdr:colOff>
      <xdr:row>93</xdr:row>
      <xdr:rowOff>166370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2803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91440</xdr:rowOff>
    </xdr:from>
    <xdr:ext cx="598805"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9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166370</xdr:rowOff>
    </xdr:from>
    <xdr:to>
      <xdr:col>19</xdr:col>
      <xdr:colOff>177800</xdr:colOff>
      <xdr:row>94</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11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118745</xdr:rowOff>
    </xdr:from>
    <xdr:to>
      <xdr:col>20</xdr:col>
      <xdr:colOff>38100</xdr:colOff>
      <xdr:row>96</xdr:row>
      <xdr:rowOff>48895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40640</xdr:rowOff>
    </xdr:from>
    <xdr:ext cx="598170" cy="2584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580" y="16499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25400</xdr:rowOff>
    </xdr:from>
    <xdr:to>
      <xdr:col>15</xdr:col>
      <xdr:colOff>50800</xdr:colOff>
      <xdr:row>94</xdr:row>
      <xdr:rowOff>164465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4170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xdr:rowOff>
    </xdr:from>
    <xdr:to>
      <xdr:col>15</xdr:col>
      <xdr:colOff>101600</xdr:colOff>
      <xdr:row>96</xdr:row>
      <xdr:rowOff>113030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164465</xdr:rowOff>
    </xdr:from>
    <xdr:to>
      <xdr:col>10</xdr:col>
      <xdr:colOff>114300</xdr:colOff>
      <xdr:row>95</xdr:row>
      <xdr:rowOff>29210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807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29845</xdr:rowOff>
    </xdr:from>
    <xdr:to>
      <xdr:col>10</xdr:col>
      <xdr:colOff>165100</xdr:colOff>
      <xdr:row>96</xdr:row>
      <xdr:rowOff>132080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122555</xdr:rowOff>
    </xdr:from>
    <xdr:ext cx="53403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52705</xdr:rowOff>
    </xdr:from>
    <xdr:to>
      <xdr:col>6</xdr:col>
      <xdr:colOff>38100</xdr:colOff>
      <xdr:row>96</xdr:row>
      <xdr:rowOff>154940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145415</xdr:rowOff>
    </xdr:from>
    <xdr:ext cx="534035"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32385</xdr:rowOff>
    </xdr:from>
    <xdr:to>
      <xdr:col>24</xdr:col>
      <xdr:colOff>114300</xdr:colOff>
      <xdr:row>93</xdr:row>
      <xdr:rowOff>133985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55245</xdr:rowOff>
    </xdr:from>
    <xdr:ext cx="598805" cy="2584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28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114935</xdr:rowOff>
    </xdr:from>
    <xdr:to>
      <xdr:col>20</xdr:col>
      <xdr:colOff>38100</xdr:colOff>
      <xdr:row>94</xdr:row>
      <xdr:rowOff>45085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61595</xdr:rowOff>
    </xdr:from>
    <xdr:ext cx="59817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580" y="15834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146050</xdr:rowOff>
    </xdr:from>
    <xdr:to>
      <xdr:col>15</xdr:col>
      <xdr:colOff>101600</xdr:colOff>
      <xdr:row>94</xdr:row>
      <xdr:rowOff>76200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92710</xdr:rowOff>
    </xdr:from>
    <xdr:ext cx="59817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580" y="15866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113665</xdr:rowOff>
    </xdr:from>
    <xdr:to>
      <xdr:col>10</xdr:col>
      <xdr:colOff>165100</xdr:colOff>
      <xdr:row>95</xdr:row>
      <xdr:rowOff>43815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60325</xdr:rowOff>
    </xdr:from>
    <xdr:ext cx="59817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580" y="16005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149860</xdr:rowOff>
    </xdr:from>
    <xdr:to>
      <xdr:col>6</xdr:col>
      <xdr:colOff>38100</xdr:colOff>
      <xdr:row>95</xdr:row>
      <xdr:rowOff>80010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96520</xdr:rowOff>
    </xdr:from>
    <xdr:ext cx="59817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580" y="16041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156845</xdr:rowOff>
    </xdr:from>
    <xdr:to>
      <xdr:col>54</xdr:col>
      <xdr:colOff>189865</xdr:colOff>
      <xdr:row>39</xdr:row>
      <xdr:rowOff>99060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34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103505</xdr:rowOff>
    </xdr:from>
    <xdr:ext cx="469900" cy="25908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4,548</a:t>
          </a:r>
          <a:endParaRPr kumimoji="1" lang="ja-JP" altLang="en-US" sz="1000" b="1">
            <a:latin typeface="ＭＳ Ｐゴシック"/>
          </a:endParaRPr>
        </a:p>
      </xdr:txBody>
    </xdr:sp>
    <xdr:clientData/>
  </xdr:oneCellAnchor>
  <xdr:twoCellAnchor>
    <xdr:from>
      <xdr:col>54</xdr:col>
      <xdr:colOff>101600</xdr:colOff>
      <xdr:row>30</xdr:row>
      <xdr:rowOff>156845</xdr:rowOff>
    </xdr:from>
    <xdr:to>
      <xdr:col>55</xdr:col>
      <xdr:colOff>88900</xdr:colOff>
      <xdr:row>30</xdr:row>
      <xdr:rowOff>156845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86360</xdr:rowOff>
    </xdr:from>
    <xdr:ext cx="378460" cy="2584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00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85090</xdr:rowOff>
    </xdr:from>
    <xdr:to>
      <xdr:col>50</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31750</xdr:rowOff>
    </xdr:from>
    <xdr:ext cx="378460" cy="2584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375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15875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32385</xdr:rowOff>
    </xdr:from>
    <xdr:ext cx="378460" cy="2584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70" y="6376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635</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70" y="634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48895</xdr:rowOff>
    </xdr:from>
    <xdr:to>
      <xdr:col>36</xdr:col>
      <xdr:colOff>165100</xdr:colOff>
      <xdr:row>38</xdr:row>
      <xdr:rowOff>150495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167005</xdr:rowOff>
    </xdr:from>
    <xdr:ext cx="378460" cy="2584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70" y="633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84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92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92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92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892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45085</xdr:rowOff>
    </xdr:from>
    <xdr:to>
      <xdr:col>54</xdr:col>
      <xdr:colOff>189865</xdr:colOff>
      <xdr:row>59</xdr:row>
      <xdr:rowOff>41910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58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53467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163195</xdr:rowOff>
    </xdr:from>
    <xdr:ext cx="598805"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488,891</a:t>
          </a:r>
          <a:endParaRPr kumimoji="1" lang="ja-JP" altLang="en-US" sz="1000" b="1">
            <a:latin typeface="ＭＳ Ｐゴシック"/>
          </a:endParaRPr>
        </a:p>
      </xdr:txBody>
    </xdr:sp>
    <xdr:clientData/>
  </xdr:oneCellAnchor>
  <xdr:twoCellAnchor>
    <xdr:from>
      <xdr:col>54</xdr:col>
      <xdr:colOff>101600</xdr:colOff>
      <xdr:row>50</xdr:row>
      <xdr:rowOff>45085</xdr:rowOff>
    </xdr:from>
    <xdr:to>
      <xdr:col>55</xdr:col>
      <xdr:colOff>88900</xdr:colOff>
      <xdr:row>50</xdr:row>
      <xdr:rowOff>45085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161290</xdr:rowOff>
    </xdr:from>
    <xdr:to>
      <xdr:col>55</xdr:col>
      <xdr:colOff>0</xdr:colOff>
      <xdr:row>58</xdr:row>
      <xdr:rowOff>167005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053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33020</xdr:rowOff>
    </xdr:from>
    <xdr:ext cx="598805"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2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10160</xdr:rowOff>
    </xdr:from>
    <xdr:to>
      <xdr:col>55</xdr:col>
      <xdr:colOff>50800</xdr:colOff>
      <xdr:row>57</xdr:row>
      <xdr:rowOff>111760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161290</xdr:rowOff>
    </xdr:from>
    <xdr:to>
      <xdr:col>50</xdr:col>
      <xdr:colOff>114300</xdr:colOff>
      <xdr:row>59</xdr:row>
      <xdr:rowOff>6350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53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40640</xdr:rowOff>
    </xdr:from>
    <xdr:to>
      <xdr:col>50</xdr:col>
      <xdr:colOff>165100</xdr:colOff>
      <xdr:row>57</xdr:row>
      <xdr:rowOff>142240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158750</xdr:rowOff>
    </xdr:from>
    <xdr:ext cx="59817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580" y="958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158750</xdr:rowOff>
    </xdr:from>
    <xdr:to>
      <xdr:col>45</xdr:col>
      <xdr:colOff>177800</xdr:colOff>
      <xdr:row>59</xdr:row>
      <xdr:rowOff>6350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14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164465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9525</xdr:rowOff>
    </xdr:from>
    <xdr:ext cx="598170" cy="2584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580" y="9610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158750</xdr:rowOff>
    </xdr:from>
    <xdr:to>
      <xdr:col>41</xdr:col>
      <xdr:colOff>50800</xdr:colOff>
      <xdr:row>58</xdr:row>
      <xdr:rowOff>166370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140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46990</xdr:rowOff>
    </xdr:from>
    <xdr:to>
      <xdr:col>41</xdr:col>
      <xdr:colOff>101600</xdr:colOff>
      <xdr:row>57</xdr:row>
      <xdr:rowOff>148590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165100</xdr:rowOff>
    </xdr:from>
    <xdr:ext cx="59817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580" y="9594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66040</xdr:rowOff>
    </xdr:from>
    <xdr:to>
      <xdr:col>36</xdr:col>
      <xdr:colOff>165100</xdr:colOff>
      <xdr:row>57</xdr:row>
      <xdr:rowOff>167640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12700</xdr:rowOff>
    </xdr:from>
    <xdr:ext cx="53403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61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116205</xdr:rowOff>
    </xdr:from>
    <xdr:to>
      <xdr:col>55</xdr:col>
      <xdr:colOff>50800</xdr:colOff>
      <xdr:row>59</xdr:row>
      <xdr:rowOff>46355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31115</xdr:rowOff>
    </xdr:from>
    <xdr:ext cx="534670" cy="2584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5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110490</xdr:rowOff>
    </xdr:from>
    <xdr:to>
      <xdr:col>50</xdr:col>
      <xdr:colOff>165100</xdr:colOff>
      <xdr:row>59</xdr:row>
      <xdr:rowOff>40640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31750</xdr:rowOff>
    </xdr:from>
    <xdr:ext cx="534035" cy="2584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10147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127000</xdr:rowOff>
    </xdr:from>
    <xdr:to>
      <xdr:col>46</xdr:col>
      <xdr:colOff>38100</xdr:colOff>
      <xdr:row>59</xdr:row>
      <xdr:rowOff>57150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48260</xdr:rowOff>
    </xdr:from>
    <xdr:ext cx="53403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1016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107950</xdr:rowOff>
    </xdr:from>
    <xdr:to>
      <xdr:col>41</xdr:col>
      <xdr:colOff>101600</xdr:colOff>
      <xdr:row>58</xdr:row>
      <xdr:rowOff>38100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29210</xdr:rowOff>
    </xdr:from>
    <xdr:ext cx="53403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115570</xdr:rowOff>
    </xdr:from>
    <xdr:to>
      <xdr:col>36</xdr:col>
      <xdr:colOff>165100</xdr:colOff>
      <xdr:row>59</xdr:row>
      <xdr:rowOff>45720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36830</xdr:rowOff>
    </xdr:from>
    <xdr:ext cx="53403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1015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13335</xdr:rowOff>
    </xdr:from>
    <xdr:to>
      <xdr:col>54</xdr:col>
      <xdr:colOff>189865</xdr:colOff>
      <xdr:row>78</xdr:row>
      <xdr:rowOff>109220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628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113030</xdr:rowOff>
    </xdr:from>
    <xdr:ext cx="46990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109220</xdr:rowOff>
    </xdr:from>
    <xdr:to>
      <xdr:col>55</xdr:col>
      <xdr:colOff>88900</xdr:colOff>
      <xdr:row>78</xdr:row>
      <xdr:rowOff>109220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132080</xdr:rowOff>
    </xdr:from>
    <xdr:ext cx="598805" cy="2584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290,204</a:t>
          </a:r>
          <a:endParaRPr kumimoji="1" lang="ja-JP" altLang="en-US" sz="1000" b="1">
            <a:latin typeface="ＭＳ Ｐゴシック"/>
          </a:endParaRPr>
        </a:p>
      </xdr:txBody>
    </xdr:sp>
    <xdr:clientData/>
  </xdr:oneCellAnchor>
  <xdr:twoCellAnchor>
    <xdr:from>
      <xdr:col>54</xdr:col>
      <xdr:colOff>101600</xdr:colOff>
      <xdr:row>71</xdr:row>
      <xdr:rowOff>13335</xdr:rowOff>
    </xdr:from>
    <xdr:to>
      <xdr:col>55</xdr:col>
      <xdr:colOff>88900</xdr:colOff>
      <xdr:row>71</xdr:row>
      <xdr:rowOff>13335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113665</xdr:rowOff>
    </xdr:from>
    <xdr:to>
      <xdr:col>55</xdr:col>
      <xdr:colOff>0</xdr:colOff>
      <xdr:row>78</xdr:row>
      <xdr:rowOff>38100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153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64770</xdr:rowOff>
    </xdr:from>
    <xdr:ext cx="534670" cy="2584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4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132080</xdr:rowOff>
    </xdr:from>
    <xdr:to>
      <xdr:col>50</xdr:col>
      <xdr:colOff>114300</xdr:colOff>
      <xdr:row>78</xdr:row>
      <xdr:rowOff>38100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37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65405</xdr:rowOff>
    </xdr:from>
    <xdr:to>
      <xdr:col>50</xdr:col>
      <xdr:colOff>165100</xdr:colOff>
      <xdr:row>77</xdr:row>
      <xdr:rowOff>167005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12065</xdr:rowOff>
    </xdr:from>
    <xdr:ext cx="53403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042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132080</xdr:rowOff>
    </xdr:from>
    <xdr:to>
      <xdr:col>45</xdr:col>
      <xdr:colOff>177800</xdr:colOff>
      <xdr:row>78</xdr:row>
      <xdr:rowOff>73660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3373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45720</xdr:rowOff>
    </xdr:from>
    <xdr:to>
      <xdr:col>46</xdr:col>
      <xdr:colOff>38100</xdr:colOff>
      <xdr:row>77</xdr:row>
      <xdr:rowOff>147320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163830</xdr:rowOff>
    </xdr:from>
    <xdr:ext cx="53403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02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73660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39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132080</xdr:rowOff>
    </xdr:from>
    <xdr:to>
      <xdr:col>41</xdr:col>
      <xdr:colOff>101600</xdr:colOff>
      <xdr:row>78</xdr:row>
      <xdr:rowOff>62230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78740</xdr:rowOff>
    </xdr:from>
    <xdr:ext cx="53403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133985</xdr:rowOff>
    </xdr:from>
    <xdr:to>
      <xdr:col>36</xdr:col>
      <xdr:colOff>165100</xdr:colOff>
      <xdr:row>78</xdr:row>
      <xdr:rowOff>64135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80645</xdr:rowOff>
    </xdr:from>
    <xdr:ext cx="53403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11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164465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41275</xdr:rowOff>
    </xdr:from>
    <xdr:ext cx="534670" cy="2584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2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80010</xdr:rowOff>
    </xdr:from>
    <xdr:ext cx="53403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345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80645</xdr:rowOff>
    </xdr:from>
    <xdr:to>
      <xdr:col>46</xdr:col>
      <xdr:colOff>38100</xdr:colOff>
      <xdr:row>78</xdr:row>
      <xdr:rowOff>10795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1905</xdr:rowOff>
    </xdr:from>
    <xdr:ext cx="53403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3375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22860</xdr:rowOff>
    </xdr:from>
    <xdr:to>
      <xdr:col>41</xdr:col>
      <xdr:colOff>101600</xdr:colOff>
      <xdr:row>78</xdr:row>
      <xdr:rowOff>124460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115570</xdr:rowOff>
    </xdr:from>
    <xdr:ext cx="53403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3965" y="1348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xdr:rowOff>
    </xdr:from>
    <xdr:to>
      <xdr:col>36</xdr:col>
      <xdr:colOff>165100</xdr:colOff>
      <xdr:row>78</xdr:row>
      <xdr:rowOff>117475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109220</xdr:rowOff>
    </xdr:from>
    <xdr:ext cx="534035" cy="2584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4965" y="1348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99</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141605</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137795</xdr:rowOff>
    </xdr:from>
    <xdr:to>
      <xdr:col>55</xdr:col>
      <xdr:colOff>88900</xdr:colOff>
      <xdr:row>99</xdr:row>
      <xdr:rowOff>137795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216,531</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141605</xdr:rowOff>
    </xdr:from>
    <xdr:to>
      <xdr:col>55</xdr:col>
      <xdr:colOff>0</xdr:colOff>
      <xdr:row>96</xdr:row>
      <xdr:rowOff>4445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293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40640</xdr:rowOff>
    </xdr:from>
    <xdr:ext cx="598805" cy="2584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998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62230</xdr:rowOff>
    </xdr:from>
    <xdr:to>
      <xdr:col>55</xdr:col>
      <xdr:colOff>50800</xdr:colOff>
      <xdr:row>96</xdr:row>
      <xdr:rowOff>163830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4445</xdr:rowOff>
    </xdr:from>
    <xdr:to>
      <xdr:col>50</xdr:col>
      <xdr:colOff>114300</xdr:colOff>
      <xdr:row>96</xdr:row>
      <xdr:rowOff>137795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6364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88900</xdr:rowOff>
    </xdr:from>
    <xdr:to>
      <xdr:col>50</xdr:col>
      <xdr:colOff>165100</xdr:colOff>
      <xdr:row>97</xdr:row>
      <xdr:rowOff>19050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10160</xdr:rowOff>
    </xdr:from>
    <xdr:ext cx="59817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580" y="16640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137795</xdr:rowOff>
    </xdr:from>
    <xdr:to>
      <xdr:col>45</xdr:col>
      <xdr:colOff>177800</xdr:colOff>
      <xdr:row>97</xdr:row>
      <xdr:rowOff>149860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9699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128270</xdr:rowOff>
    </xdr:from>
    <xdr:to>
      <xdr:col>46</xdr:col>
      <xdr:colOff>38100</xdr:colOff>
      <xdr:row>97</xdr:row>
      <xdr:rowOff>58420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49530</xdr:rowOff>
    </xdr:from>
    <xdr:ext cx="5340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120650</xdr:rowOff>
    </xdr:from>
    <xdr:to>
      <xdr:col>41</xdr:col>
      <xdr:colOff>50800</xdr:colOff>
      <xdr:row>97</xdr:row>
      <xdr:rowOff>149860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7985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140335</xdr:rowOff>
    </xdr:from>
    <xdr:to>
      <xdr:col>41</xdr:col>
      <xdr:colOff>101600</xdr:colOff>
      <xdr:row>97</xdr:row>
      <xdr:rowOff>70485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86995</xdr:rowOff>
    </xdr:from>
    <xdr:ext cx="534035"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158750</xdr:rowOff>
    </xdr:from>
    <xdr:to>
      <xdr:col>36</xdr:col>
      <xdr:colOff>165100</xdr:colOff>
      <xdr:row>97</xdr:row>
      <xdr:rowOff>88900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80010</xdr:rowOff>
    </xdr:from>
    <xdr:ext cx="53403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90805</xdr:rowOff>
    </xdr:from>
    <xdr:to>
      <xdr:col>55</xdr:col>
      <xdr:colOff>50800</xdr:colOff>
      <xdr:row>96</xdr:row>
      <xdr:rowOff>20955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113665</xdr:rowOff>
    </xdr:from>
    <xdr:ext cx="598805" cy="2584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29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127,212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125095</xdr:rowOff>
    </xdr:from>
    <xdr:to>
      <xdr:col>50</xdr:col>
      <xdr:colOff>165100</xdr:colOff>
      <xdr:row>96</xdr:row>
      <xdr:rowOff>55245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71755</xdr:rowOff>
    </xdr:from>
    <xdr:ext cx="59817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58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86995</xdr:rowOff>
    </xdr:from>
    <xdr:to>
      <xdr:col>46</xdr:col>
      <xdr:colOff>38100</xdr:colOff>
      <xdr:row>97</xdr:row>
      <xdr:rowOff>17780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33655</xdr:rowOff>
    </xdr:from>
    <xdr:ext cx="598170" cy="2584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580" y="16321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99060</xdr:rowOff>
    </xdr:from>
    <xdr:to>
      <xdr:col>41</xdr:col>
      <xdr:colOff>101600</xdr:colOff>
      <xdr:row>98</xdr:row>
      <xdr:rowOff>29210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20320</xdr:rowOff>
    </xdr:from>
    <xdr:ext cx="534035" cy="2584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3965" y="16822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69215</xdr:rowOff>
    </xdr:from>
    <xdr:to>
      <xdr:col>36</xdr:col>
      <xdr:colOff>165100</xdr:colOff>
      <xdr:row>96</xdr:row>
      <xdr:rowOff>170815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15875</xdr:rowOff>
    </xdr:from>
    <xdr:ext cx="59817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580" y="16303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73660</xdr:rowOff>
    </xdr:from>
    <xdr:to>
      <xdr:col>85</xdr:col>
      <xdr:colOff>126365</xdr:colOff>
      <xdr:row>39</xdr:row>
      <xdr:rowOff>80645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16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84455</xdr:rowOff>
    </xdr:from>
    <xdr:ext cx="534670" cy="259080"/>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80645</xdr:rowOff>
    </xdr:from>
    <xdr:to>
      <xdr:col>86</xdr:col>
      <xdr:colOff>25400</xdr:colOff>
      <xdr:row>39</xdr:row>
      <xdr:rowOff>80645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20320</xdr:rowOff>
    </xdr:from>
    <xdr:ext cx="598805" cy="2584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116,035</a:t>
          </a:r>
          <a:endParaRPr kumimoji="1" lang="ja-JP" altLang="en-US" sz="1000" b="1">
            <a:latin typeface="ＭＳ Ｐゴシック"/>
          </a:endParaRPr>
        </a:p>
      </xdr:txBody>
    </xdr:sp>
    <xdr:clientData/>
  </xdr:oneCellAnchor>
  <xdr:twoCellAnchor>
    <xdr:from>
      <xdr:col>85</xdr:col>
      <xdr:colOff>38100</xdr:colOff>
      <xdr:row>30</xdr:row>
      <xdr:rowOff>73660</xdr:rowOff>
    </xdr:from>
    <xdr:to>
      <xdr:col>86</xdr:col>
      <xdr:colOff>25400</xdr:colOff>
      <xdr:row>30</xdr:row>
      <xdr:rowOff>73660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91440</xdr:rowOff>
    </xdr:from>
    <xdr:to>
      <xdr:col>85</xdr:col>
      <xdr:colOff>127000</xdr:colOff>
      <xdr:row>36</xdr:row>
      <xdr:rowOff>52070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921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119380</xdr:rowOff>
    </xdr:from>
    <xdr:ext cx="534670" cy="259080"/>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140970</xdr:rowOff>
    </xdr:from>
    <xdr:to>
      <xdr:col>85</xdr:col>
      <xdr:colOff>177800</xdr:colOff>
      <xdr:row>37</xdr:row>
      <xdr:rowOff>71120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52070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817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99695</xdr:rowOff>
    </xdr:from>
    <xdr:to>
      <xdr:col>81</xdr:col>
      <xdr:colOff>101600</xdr:colOff>
      <xdr:row>37</xdr:row>
      <xdr:rowOff>29845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20955</xdr:rowOff>
    </xdr:from>
    <xdr:ext cx="534035"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9525</xdr:rowOff>
    </xdr:from>
    <xdr:to>
      <xdr:col>76</xdr:col>
      <xdr:colOff>114300</xdr:colOff>
      <xdr:row>37</xdr:row>
      <xdr:rowOff>14605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8172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36195</xdr:rowOff>
    </xdr:from>
    <xdr:to>
      <xdr:col>76</xdr:col>
      <xdr:colOff>165100</xdr:colOff>
      <xdr:row>36</xdr:row>
      <xdr:rowOff>137795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128905</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47625</xdr:rowOff>
    </xdr:from>
    <xdr:to>
      <xdr:col>71</xdr:col>
      <xdr:colOff>177800</xdr:colOff>
      <xdr:row>37</xdr:row>
      <xdr:rowOff>14605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1982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73025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64135</xdr:rowOff>
    </xdr:from>
    <xdr:ext cx="534035"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38100</xdr:rowOff>
    </xdr:from>
    <xdr:to>
      <xdr:col>67</xdr:col>
      <xdr:colOff>101600</xdr:colOff>
      <xdr:row>37</xdr:row>
      <xdr:rowOff>139700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130810</xdr:rowOff>
    </xdr:from>
    <xdr:ext cx="53403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647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63500</xdr:rowOff>
    </xdr:from>
    <xdr:ext cx="534670" cy="2584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92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118745</xdr:rowOff>
    </xdr:from>
    <xdr:ext cx="53403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594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130175</xdr:rowOff>
    </xdr:from>
    <xdr:to>
      <xdr:col>76</xdr:col>
      <xdr:colOff>165100</xdr:colOff>
      <xdr:row>36</xdr:row>
      <xdr:rowOff>60325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76835</xdr:rowOff>
    </xdr:from>
    <xdr:ext cx="534035" cy="2584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135255</xdr:rowOff>
    </xdr:from>
    <xdr:to>
      <xdr:col>72</xdr:col>
      <xdr:colOff>38100</xdr:colOff>
      <xdr:row>37</xdr:row>
      <xdr:rowOff>65405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81915</xdr:rowOff>
    </xdr:from>
    <xdr:ext cx="53403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608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168275</xdr:rowOff>
    </xdr:from>
    <xdr:to>
      <xdr:col>67</xdr:col>
      <xdr:colOff>101600</xdr:colOff>
      <xdr:row>36</xdr:row>
      <xdr:rowOff>98425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114935</xdr:rowOff>
    </xdr:from>
    <xdr:ext cx="53403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828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4995" cy="2584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49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995"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144780</xdr:rowOff>
    </xdr:from>
    <xdr:to>
      <xdr:col>85</xdr:col>
      <xdr:colOff>126365</xdr:colOff>
      <xdr:row>58</xdr:row>
      <xdr:rowOff>134620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2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138430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134620</xdr:rowOff>
    </xdr:from>
    <xdr:to>
      <xdr:col>86</xdr:col>
      <xdr:colOff>25400</xdr:colOff>
      <xdr:row>58</xdr:row>
      <xdr:rowOff>134620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91440</xdr:rowOff>
    </xdr:from>
    <xdr:ext cx="598805" cy="25908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458,429</a:t>
          </a:r>
          <a:endParaRPr kumimoji="1" lang="ja-JP" altLang="en-US" sz="1000" b="1">
            <a:latin typeface="ＭＳ Ｐゴシック"/>
          </a:endParaRPr>
        </a:p>
      </xdr:txBody>
    </xdr:sp>
    <xdr:clientData/>
  </xdr:oneCellAnchor>
  <xdr:twoCellAnchor>
    <xdr:from>
      <xdr:col>85</xdr:col>
      <xdr:colOff>38100</xdr:colOff>
      <xdr:row>50</xdr:row>
      <xdr:rowOff>144780</xdr:rowOff>
    </xdr:from>
    <xdr:to>
      <xdr:col>86</xdr:col>
      <xdr:colOff>25400</xdr:colOff>
      <xdr:row>50</xdr:row>
      <xdr:rowOff>144780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19050</xdr:rowOff>
    </xdr:from>
    <xdr:to>
      <xdr:col>85</xdr:col>
      <xdr:colOff>127000</xdr:colOff>
      <xdr:row>58</xdr:row>
      <xdr:rowOff>23495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631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34925</xdr:rowOff>
    </xdr:from>
    <xdr:ext cx="598805"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6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12065</xdr:rowOff>
    </xdr:from>
    <xdr:to>
      <xdr:col>85</xdr:col>
      <xdr:colOff>177800</xdr:colOff>
      <xdr:row>57</xdr:row>
      <xdr:rowOff>113665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161925</xdr:rowOff>
    </xdr:from>
    <xdr:to>
      <xdr:col>81</xdr:col>
      <xdr:colOff>50800</xdr:colOff>
      <xdr:row>58</xdr:row>
      <xdr:rowOff>19050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345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43815</xdr:rowOff>
    </xdr:from>
    <xdr:to>
      <xdr:col>81</xdr:col>
      <xdr:colOff>101600</xdr:colOff>
      <xdr:row>57</xdr:row>
      <xdr:rowOff>145415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161925</xdr:rowOff>
    </xdr:from>
    <xdr:ext cx="59817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580" y="9591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161925</xdr:rowOff>
    </xdr:from>
    <xdr:to>
      <xdr:col>76</xdr:col>
      <xdr:colOff>114300</xdr:colOff>
      <xdr:row>58</xdr:row>
      <xdr:rowOff>48895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345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60325</xdr:rowOff>
    </xdr:from>
    <xdr:to>
      <xdr:col>76</xdr:col>
      <xdr:colOff>165100</xdr:colOff>
      <xdr:row>57</xdr:row>
      <xdr:rowOff>161925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6985</xdr:rowOff>
    </xdr:from>
    <xdr:ext cx="598170"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580" y="960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48895</xdr:rowOff>
    </xdr:from>
    <xdr:to>
      <xdr:col>71</xdr:col>
      <xdr:colOff>177800</xdr:colOff>
      <xdr:row>58</xdr:row>
      <xdr:rowOff>56515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929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66675</xdr:rowOff>
    </xdr:from>
    <xdr:to>
      <xdr:col>72</xdr:col>
      <xdr:colOff>38100</xdr:colOff>
      <xdr:row>57</xdr:row>
      <xdr:rowOff>168275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13335</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83185</xdr:rowOff>
    </xdr:from>
    <xdr:to>
      <xdr:col>67</xdr:col>
      <xdr:colOff>101600</xdr:colOff>
      <xdr:row>58</xdr:row>
      <xdr:rowOff>13335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29845</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631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144145</xdr:rowOff>
    </xdr:from>
    <xdr:to>
      <xdr:col>85</xdr:col>
      <xdr:colOff>177800</xdr:colOff>
      <xdr:row>58</xdr:row>
      <xdr:rowOff>74930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59055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31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60960</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1000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111125</xdr:rowOff>
    </xdr:from>
    <xdr:to>
      <xdr:col>76</xdr:col>
      <xdr:colOff>165100</xdr:colOff>
      <xdr:row>58</xdr:row>
      <xdr:rowOff>41275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32385</xdr:rowOff>
    </xdr:from>
    <xdr:ext cx="534035" cy="2584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169545</xdr:rowOff>
    </xdr:from>
    <xdr:to>
      <xdr:col>72</xdr:col>
      <xdr:colOff>38100</xdr:colOff>
      <xdr:row>58</xdr:row>
      <xdr:rowOff>99695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90805</xdr:rowOff>
    </xdr:from>
    <xdr:ext cx="53403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6350</xdr:rowOff>
    </xdr:from>
    <xdr:to>
      <xdr:col>67</xdr:col>
      <xdr:colOff>101600</xdr:colOff>
      <xdr:row>58</xdr:row>
      <xdr:rowOff>107315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98425</xdr:rowOff>
    </xdr:from>
    <xdr:ext cx="53403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042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29210</xdr:rowOff>
    </xdr:from>
    <xdr:to>
      <xdr:col>85</xdr:col>
      <xdr:colOff>126365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146685</xdr:rowOff>
    </xdr:from>
    <xdr:ext cx="598805" cy="2584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122,755</a:t>
          </a:r>
          <a:endParaRPr kumimoji="1" lang="ja-JP" altLang="en-US" sz="1000" b="1">
            <a:latin typeface="ＭＳ Ｐゴシック"/>
          </a:endParaRPr>
        </a:p>
      </xdr:txBody>
    </xdr:sp>
    <xdr:clientData/>
  </xdr:oneCellAnchor>
  <xdr:twoCellAnchor>
    <xdr:from>
      <xdr:col>85</xdr:col>
      <xdr:colOff>38100</xdr:colOff>
      <xdr:row>70</xdr:row>
      <xdr:rowOff>29210</xdr:rowOff>
    </xdr:from>
    <xdr:to>
      <xdr:col>86</xdr:col>
      <xdr:colOff>25400</xdr:colOff>
      <xdr:row>70</xdr:row>
      <xdr:rowOff>29210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164465</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375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2540</xdr:rowOff>
    </xdr:from>
    <xdr:ext cx="534670" cy="259080"/>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151130</xdr:rowOff>
    </xdr:from>
    <xdr:to>
      <xdr:col>85</xdr:col>
      <xdr:colOff>177800</xdr:colOff>
      <xdr:row>78</xdr:row>
      <xdr:rowOff>81280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34035" cy="2584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3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102870</xdr:rowOff>
    </xdr:from>
    <xdr:to>
      <xdr:col>76</xdr:col>
      <xdr:colOff>165100</xdr:colOff>
      <xdr:row>78</xdr:row>
      <xdr:rowOff>33020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49530</xdr:rowOff>
    </xdr:from>
    <xdr:ext cx="53403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4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127000</xdr:rowOff>
    </xdr:from>
    <xdr:to>
      <xdr:col>72</xdr:col>
      <xdr:colOff>38100</xdr:colOff>
      <xdr:row>78</xdr:row>
      <xdr:rowOff>57150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73660</xdr:rowOff>
    </xdr:from>
    <xdr:ext cx="53403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5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134620</xdr:rowOff>
    </xdr:from>
    <xdr:to>
      <xdr:col>67</xdr:col>
      <xdr:colOff>101600</xdr:colOff>
      <xdr:row>78</xdr:row>
      <xdr:rowOff>64770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81280</xdr:rowOff>
    </xdr:from>
    <xdr:ext cx="53403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6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113665</xdr:rowOff>
    </xdr:from>
    <xdr:to>
      <xdr:col>85</xdr:col>
      <xdr:colOff>177800</xdr:colOff>
      <xdr:row>79</xdr:row>
      <xdr:rowOff>43815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29210</xdr:rowOff>
    </xdr:from>
    <xdr:ext cx="469900" cy="2584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02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123190</xdr:rowOff>
    </xdr:from>
    <xdr:to>
      <xdr:col>85</xdr:col>
      <xdr:colOff>126365</xdr:colOff>
      <xdr:row>99</xdr:row>
      <xdr:rowOff>41275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378460" cy="2584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69850</xdr:rowOff>
    </xdr:from>
    <xdr:ext cx="598805" cy="259080"/>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339,284</a:t>
          </a:r>
          <a:endParaRPr kumimoji="1" lang="ja-JP" altLang="en-US" sz="1000" b="1">
            <a:latin typeface="ＭＳ Ｐゴシック"/>
          </a:endParaRPr>
        </a:p>
      </xdr:txBody>
    </xdr:sp>
    <xdr:clientData/>
  </xdr:oneCellAnchor>
  <xdr:twoCellAnchor>
    <xdr:from>
      <xdr:col>85</xdr:col>
      <xdr:colOff>38100</xdr:colOff>
      <xdr:row>91</xdr:row>
      <xdr:rowOff>123190</xdr:rowOff>
    </xdr:from>
    <xdr:to>
      <xdr:col>86</xdr:col>
      <xdr:colOff>25400</xdr:colOff>
      <xdr:row>91</xdr:row>
      <xdr:rowOff>123190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2540</xdr:rowOff>
    </xdr:from>
    <xdr:to>
      <xdr:col>85</xdr:col>
      <xdr:colOff>127000</xdr:colOff>
      <xdr:row>95</xdr:row>
      <xdr:rowOff>107950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902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162560</xdr:rowOff>
    </xdr:from>
    <xdr:ext cx="598805" cy="25908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12700</xdr:rowOff>
    </xdr:from>
    <xdr:to>
      <xdr:col>85</xdr:col>
      <xdr:colOff>177800</xdr:colOff>
      <xdr:row>96</xdr:row>
      <xdr:rowOff>114300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71755</xdr:rowOff>
    </xdr:from>
    <xdr:to>
      <xdr:col>81</xdr:col>
      <xdr:colOff>50800</xdr:colOff>
      <xdr:row>95</xdr:row>
      <xdr:rowOff>107950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59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54610</xdr:rowOff>
    </xdr:from>
    <xdr:to>
      <xdr:col>81</xdr:col>
      <xdr:colOff>101600</xdr:colOff>
      <xdr:row>96</xdr:row>
      <xdr:rowOff>156210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147320</xdr:rowOff>
    </xdr:from>
    <xdr:ext cx="59817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580" y="16606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71755</xdr:rowOff>
    </xdr:from>
    <xdr:to>
      <xdr:col>76</xdr:col>
      <xdr:colOff>114300</xdr:colOff>
      <xdr:row>95</xdr:row>
      <xdr:rowOff>171450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5950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84455</xdr:rowOff>
    </xdr:from>
    <xdr:to>
      <xdr:col>76</xdr:col>
      <xdr:colOff>165100</xdr:colOff>
      <xdr:row>97</xdr:row>
      <xdr:rowOff>14605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6350</xdr:rowOff>
    </xdr:from>
    <xdr:ext cx="598170"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580" y="16637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171450</xdr:rowOff>
    </xdr:from>
    <xdr:to>
      <xdr:col>71</xdr:col>
      <xdr:colOff>177800</xdr:colOff>
      <xdr:row>96</xdr:row>
      <xdr:rowOff>18415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59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83185</xdr:rowOff>
    </xdr:from>
    <xdr:to>
      <xdr:col>72</xdr:col>
      <xdr:colOff>38100</xdr:colOff>
      <xdr:row>97</xdr:row>
      <xdr:rowOff>13335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4445</xdr:rowOff>
    </xdr:from>
    <xdr:ext cx="59817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580" y="16635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77470</xdr:rowOff>
    </xdr:from>
    <xdr:to>
      <xdr:col>67</xdr:col>
      <xdr:colOff>101600</xdr:colOff>
      <xdr:row>97</xdr:row>
      <xdr:rowOff>7620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170180</xdr:rowOff>
    </xdr:from>
    <xdr:ext cx="59817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580" y="16629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123190</xdr:rowOff>
    </xdr:from>
    <xdr:to>
      <xdr:col>85</xdr:col>
      <xdr:colOff>177800</xdr:colOff>
      <xdr:row>95</xdr:row>
      <xdr:rowOff>53340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146050</xdr:rowOff>
    </xdr:from>
    <xdr:ext cx="598805" cy="2584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90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57150</xdr:rowOff>
    </xdr:from>
    <xdr:to>
      <xdr:col>81</xdr:col>
      <xdr:colOff>101600</xdr:colOff>
      <xdr:row>95</xdr:row>
      <xdr:rowOff>158750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3810</xdr:rowOff>
    </xdr:from>
    <xdr:ext cx="59817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580" y="16120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20955</xdr:rowOff>
    </xdr:from>
    <xdr:to>
      <xdr:col>76</xdr:col>
      <xdr:colOff>165100</xdr:colOff>
      <xdr:row>95</xdr:row>
      <xdr:rowOff>122555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139065</xdr:rowOff>
    </xdr:from>
    <xdr:ext cx="59817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580" y="16083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120650</xdr:rowOff>
    </xdr:from>
    <xdr:to>
      <xdr:col>72</xdr:col>
      <xdr:colOff>38100</xdr:colOff>
      <xdr:row>96</xdr:row>
      <xdr:rowOff>50800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67310</xdr:rowOff>
    </xdr:from>
    <xdr:ext cx="59817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580" y="16183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139065</xdr:rowOff>
    </xdr:from>
    <xdr:to>
      <xdr:col>67</xdr:col>
      <xdr:colOff>101600</xdr:colOff>
      <xdr:row>96</xdr:row>
      <xdr:rowOff>69215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86360</xdr:rowOff>
    </xdr:from>
    <xdr:ext cx="598170" cy="2584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580" y="16202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70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84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170180</xdr:rowOff>
    </xdr:from>
    <xdr:ext cx="53467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56,341</a:t>
          </a:r>
          <a:endParaRPr kumimoji="1" lang="ja-JP" altLang="en-US" sz="1000" b="1">
            <a:latin typeface="ＭＳ Ｐゴシック"/>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7846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31750</xdr:rowOff>
    </xdr:from>
    <xdr:ext cx="378460" cy="2584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70" y="6375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80645</xdr:rowOff>
    </xdr:from>
    <xdr:to>
      <xdr:col>107</xdr:col>
      <xdr:colOff>101600</xdr:colOff>
      <xdr:row>39</xdr:row>
      <xdr:rowOff>10795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27305</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68580</xdr:rowOff>
    </xdr:from>
    <xdr:to>
      <xdr:col>102</xdr:col>
      <xdr:colOff>165100</xdr:colOff>
      <xdr:row>38</xdr:row>
      <xdr:rowOff>170180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15240</xdr:rowOff>
    </xdr:from>
    <xdr:ext cx="378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29845</xdr:rowOff>
    </xdr:from>
    <xdr:ext cx="37846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令和4年度の歳出総額における住民一人あたりのコストは1,247,327円となり、対前年度比</a:t>
          </a:r>
          <a:r>
            <a:rPr kumimoji="1" lang="en-US" altLang="ja-JP" sz="1100">
              <a:latin typeface="ＭＳ Ｐゴシック"/>
              <a:ea typeface="ＭＳ Ｐゴシック"/>
            </a:rPr>
            <a:t>+102,449</a:t>
          </a:r>
          <a:r>
            <a:rPr kumimoji="1" lang="ja-JP" altLang="en-US" sz="1100">
              <a:latin typeface="ＭＳ Ｐゴシック"/>
              <a:ea typeface="ＭＳ Ｐゴシック"/>
            </a:rPr>
            <a:t>円（</a:t>
          </a:r>
          <a:r>
            <a:rPr kumimoji="1" lang="en-US" altLang="ja-JP" sz="1100">
              <a:latin typeface="ＭＳ Ｐゴシック"/>
              <a:ea typeface="ＭＳ Ｐゴシック"/>
            </a:rPr>
            <a:t>+8.95%</a:t>
          </a:r>
          <a:r>
            <a:rPr kumimoji="1" lang="ja-JP" altLang="en-US" sz="1100">
              <a:latin typeface="ＭＳ Ｐゴシック"/>
              <a:ea typeface="ＭＳ Ｐゴシック"/>
            </a:rPr>
            <a:t>）の増となった。</a:t>
          </a:r>
        </a:p>
        <a:p>
          <a:r>
            <a:rPr kumimoji="1" lang="ja-JP" altLang="en-US" sz="1100">
              <a:latin typeface="ＭＳ Ｐゴシック"/>
              <a:ea typeface="ＭＳ Ｐゴシック"/>
            </a:rPr>
            <a:t>　各目的別で住民一人当たりのコストの増加幅の大きい項目としては、商工費において対前年度比+94.42%となっており、新型コロナウイルス感染症対策に係る地域経済支援事業の増（前年度比+94,676千円）等が主な要因となっている。</a:t>
          </a:r>
        </a:p>
        <a:p>
          <a:r>
            <a:rPr kumimoji="1" lang="ja-JP" altLang="en-US" sz="1100">
              <a:latin typeface="ＭＳ Ｐゴシック"/>
              <a:ea typeface="ＭＳ Ｐゴシック"/>
            </a:rPr>
            <a:t>　災害復旧費においては、令和４年８月３日からの外ヶ浜町大雨災害の影響により対前年度比+4,042千円となっている。</a:t>
          </a:r>
        </a:p>
        <a:p>
          <a:r>
            <a:rPr kumimoji="1" lang="ja-JP" altLang="en-US" sz="1100">
              <a:latin typeface="ＭＳ Ｐゴシック"/>
              <a:ea typeface="ＭＳ Ｐゴシック"/>
            </a:rPr>
            <a:t>　また、衛生費における住民一人当たりのコストが対前年度比約</a:t>
          </a:r>
          <a:r>
            <a:rPr kumimoji="1" lang="en-US" altLang="ja-JP" sz="1100">
              <a:latin typeface="ＭＳ Ｐゴシック"/>
              <a:ea typeface="ＭＳ Ｐゴシック"/>
            </a:rPr>
            <a:t>+9.93%</a:t>
          </a:r>
          <a:r>
            <a:rPr kumimoji="1" lang="ja-JP" altLang="en-US" sz="1100">
              <a:latin typeface="ＭＳ Ｐゴシック"/>
              <a:ea typeface="ＭＳ Ｐゴシック"/>
            </a:rPr>
            <a:t>の増となっており、</a:t>
          </a:r>
          <a:r>
            <a:rPr kumimoji="1" lang="en-US" altLang="ja-JP" sz="1100">
              <a:latin typeface="ＭＳ Ｐゴシック"/>
              <a:ea typeface="ＭＳ Ｐゴシック"/>
            </a:rPr>
            <a:t>5</a:t>
          </a:r>
          <a:r>
            <a:rPr kumimoji="1" lang="ja-JP" altLang="en-US" sz="1100">
              <a:latin typeface="ＭＳ Ｐゴシック"/>
              <a:ea typeface="ＭＳ Ｐゴシック"/>
            </a:rPr>
            <a:t>ヶ年の推移を見ても類似団体平均から大きく乖離した数値となっている。町単独で運営しているごみ処理施設に関する委託経費や病院事業会計への繰出金が高止まりの要因となっている。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公債費について、令和4年度は地方債残高抑制の取組として繰上償還（</a:t>
          </a:r>
          <a:r>
            <a:rPr kumimoji="1" lang="ja-JP" altLang="ja-JP" sz="1100">
              <a:solidFill>
                <a:schemeClr val="dk1"/>
              </a:solidFill>
              <a:effectLst/>
              <a:latin typeface="ＭＳ Ｐゴシック"/>
              <a:ea typeface="ＭＳ Ｐゴシック"/>
              <a:cs typeface="+mn-cs"/>
            </a:rPr>
            <a:t>一般単独事業債、124,014千円）</a:t>
          </a:r>
          <a:r>
            <a:rPr kumimoji="1" lang="ja-JP" altLang="en-US" sz="1100">
              <a:latin typeface="ＭＳ Ｐゴシック"/>
              <a:ea typeface="ＭＳ Ｐゴシック"/>
            </a:rPr>
            <a:t>を実施したため、対前年度比</a:t>
          </a:r>
          <a:r>
            <a:rPr kumimoji="1" lang="en-US" altLang="ja-JP" sz="1100">
              <a:latin typeface="ＭＳ Ｐゴシック"/>
              <a:ea typeface="ＭＳ Ｐゴシック"/>
            </a:rPr>
            <a:t>+17.02%</a:t>
          </a:r>
          <a:r>
            <a:rPr kumimoji="1" lang="ja-JP" altLang="en-US" sz="1100">
              <a:latin typeface="ＭＳ Ｐゴシック"/>
              <a:ea typeface="ＭＳ Ｐゴシック"/>
            </a:rPr>
            <a:t>の増となった。今後も新発債を極力抑制するために、計画的な事業実施に努める。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質収支額は121,620千円の黒字であるため、実質赤字比率は算定されていない。また、単年度における収支は4,312千円の黒字となっている。歳入では、県支出金で青森県市町村元気事業費補助金等の増により128,133千円増となっており、諸収入で青森地域広域事務組合振興基金出資金返還金等の増により106,883千円増加している。また歳出では、新型コロナウイルス感染症対策関係補助金等の増加により362,316千円増となっており、実質単年度収支額は85,507千円の黒字となっており、前年度の3,760千円の黒字から大幅に増加している。</a:t>
          </a:r>
        </a:p>
        <a:p>
          <a:r>
            <a:rPr kumimoji="1" lang="ja-JP" altLang="en-US" sz="1000">
              <a:latin typeface="ＭＳ ゴシック"/>
              <a:ea typeface="ＭＳ ゴシック"/>
            </a:rPr>
            <a:t>　今後の見通しとして、令和2年度以降継続して基金への積戻しが可能となったが、普通交付税の追加交付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収支額は704,504千円の黒字で対前年度41,447千円の増となっており、連結実質赤字比率は算定されていない。一般会計において、固定資産税の増加等により4,312千円増加している。また、病院事業会計が資金剰余金で41,472千円増加しており、実情として赤字補てん等のための一般会計繰入金が増加傾向にあり、表面上は健全といえるが、実際は厳しい経営状況となっている。一方、簡易水道事業会計では、建設改良費の増加等により15,695千円減少している。</a:t>
          </a:r>
        </a:p>
        <a:p>
          <a:r>
            <a:rPr kumimoji="1" lang="ja-JP" altLang="en-US" sz="1400">
              <a:latin typeface="ＭＳ ゴシック"/>
              <a:ea typeface="ＭＳ ゴシック"/>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29年度から令和元年度までは、取り崩した基金を積み戻しできない状況であったため、各特別会計等で独立採算制に基づく収支改善が求められることは必須となり、早期に改善策等を検討してく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136</v>
      </c>
      <c r="C2" s="3"/>
      <c r="D2" s="10"/>
    </row>
    <row r="3" spans="1:119" ht="18.75" customHeight="1" x14ac:dyDescent="0.15">
      <c r="A3" s="2"/>
      <c r="B3" s="460" t="s">
        <v>138</v>
      </c>
      <c r="C3" s="461"/>
      <c r="D3" s="461"/>
      <c r="E3" s="462"/>
      <c r="F3" s="462"/>
      <c r="G3" s="462"/>
      <c r="H3" s="462"/>
      <c r="I3" s="462"/>
      <c r="J3" s="462"/>
      <c r="K3" s="462"/>
      <c r="L3" s="462" t="s">
        <v>141</v>
      </c>
      <c r="M3" s="462"/>
      <c r="N3" s="462"/>
      <c r="O3" s="462"/>
      <c r="P3" s="462"/>
      <c r="Q3" s="462"/>
      <c r="R3" s="469"/>
      <c r="S3" s="469"/>
      <c r="T3" s="469"/>
      <c r="U3" s="469"/>
      <c r="V3" s="470"/>
      <c r="W3" s="320" t="s">
        <v>143</v>
      </c>
      <c r="X3" s="321"/>
      <c r="Y3" s="321"/>
      <c r="Z3" s="321"/>
      <c r="AA3" s="321"/>
      <c r="AB3" s="461"/>
      <c r="AC3" s="469" t="s">
        <v>144</v>
      </c>
      <c r="AD3" s="321"/>
      <c r="AE3" s="321"/>
      <c r="AF3" s="321"/>
      <c r="AG3" s="321"/>
      <c r="AH3" s="321"/>
      <c r="AI3" s="321"/>
      <c r="AJ3" s="321"/>
      <c r="AK3" s="321"/>
      <c r="AL3" s="322"/>
      <c r="AM3" s="320" t="s">
        <v>146</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150</v>
      </c>
      <c r="BO3" s="321"/>
      <c r="BP3" s="321"/>
      <c r="BQ3" s="321"/>
      <c r="BR3" s="321"/>
      <c r="BS3" s="321"/>
      <c r="BT3" s="321"/>
      <c r="BU3" s="322"/>
      <c r="BV3" s="320" t="s">
        <v>151</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154</v>
      </c>
      <c r="CU3" s="321"/>
      <c r="CV3" s="321"/>
      <c r="CW3" s="321"/>
      <c r="CX3" s="321"/>
      <c r="CY3" s="321"/>
      <c r="CZ3" s="321"/>
      <c r="DA3" s="322"/>
      <c r="DB3" s="320" t="s">
        <v>129</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155</v>
      </c>
      <c r="AZ4" s="324"/>
      <c r="BA4" s="324"/>
      <c r="BB4" s="324"/>
      <c r="BC4" s="324"/>
      <c r="BD4" s="324"/>
      <c r="BE4" s="324"/>
      <c r="BF4" s="324"/>
      <c r="BG4" s="324"/>
      <c r="BH4" s="324"/>
      <c r="BI4" s="324"/>
      <c r="BJ4" s="324"/>
      <c r="BK4" s="324"/>
      <c r="BL4" s="324"/>
      <c r="BM4" s="325"/>
      <c r="BN4" s="326">
        <v>6849135</v>
      </c>
      <c r="BO4" s="327"/>
      <c r="BP4" s="327"/>
      <c r="BQ4" s="327"/>
      <c r="BR4" s="327"/>
      <c r="BS4" s="327"/>
      <c r="BT4" s="327"/>
      <c r="BU4" s="328"/>
      <c r="BV4" s="326">
        <v>6449179</v>
      </c>
      <c r="BW4" s="327"/>
      <c r="BX4" s="327"/>
      <c r="BY4" s="327"/>
      <c r="BZ4" s="327"/>
      <c r="CA4" s="327"/>
      <c r="CB4" s="327"/>
      <c r="CC4" s="328"/>
      <c r="CD4" s="329" t="s">
        <v>153</v>
      </c>
      <c r="CE4" s="330"/>
      <c r="CF4" s="330"/>
      <c r="CG4" s="330"/>
      <c r="CH4" s="330"/>
      <c r="CI4" s="330"/>
      <c r="CJ4" s="330"/>
      <c r="CK4" s="330"/>
      <c r="CL4" s="330"/>
      <c r="CM4" s="330"/>
      <c r="CN4" s="330"/>
      <c r="CO4" s="330"/>
      <c r="CP4" s="330"/>
      <c r="CQ4" s="330"/>
      <c r="CR4" s="330"/>
      <c r="CS4" s="331"/>
      <c r="CT4" s="332">
        <v>3</v>
      </c>
      <c r="CU4" s="333"/>
      <c r="CV4" s="333"/>
      <c r="CW4" s="333"/>
      <c r="CX4" s="333"/>
      <c r="CY4" s="333"/>
      <c r="CZ4" s="333"/>
      <c r="DA4" s="334"/>
      <c r="DB4" s="332">
        <v>2.9</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156</v>
      </c>
      <c r="AN5" s="336"/>
      <c r="AO5" s="336"/>
      <c r="AP5" s="336"/>
      <c r="AQ5" s="336"/>
      <c r="AR5" s="336"/>
      <c r="AS5" s="336"/>
      <c r="AT5" s="337"/>
      <c r="AU5" s="338" t="s">
        <v>74</v>
      </c>
      <c r="AV5" s="339"/>
      <c r="AW5" s="339"/>
      <c r="AX5" s="339"/>
      <c r="AY5" s="340" t="s">
        <v>147</v>
      </c>
      <c r="AZ5" s="341"/>
      <c r="BA5" s="341"/>
      <c r="BB5" s="341"/>
      <c r="BC5" s="341"/>
      <c r="BD5" s="341"/>
      <c r="BE5" s="341"/>
      <c r="BF5" s="341"/>
      <c r="BG5" s="341"/>
      <c r="BH5" s="341"/>
      <c r="BI5" s="341"/>
      <c r="BJ5" s="341"/>
      <c r="BK5" s="341"/>
      <c r="BL5" s="341"/>
      <c r="BM5" s="342"/>
      <c r="BN5" s="343">
        <v>6683186</v>
      </c>
      <c r="BO5" s="344"/>
      <c r="BP5" s="344"/>
      <c r="BQ5" s="344"/>
      <c r="BR5" s="344"/>
      <c r="BS5" s="344"/>
      <c r="BT5" s="344"/>
      <c r="BU5" s="345"/>
      <c r="BV5" s="343">
        <v>6320870</v>
      </c>
      <c r="BW5" s="344"/>
      <c r="BX5" s="344"/>
      <c r="BY5" s="344"/>
      <c r="BZ5" s="344"/>
      <c r="CA5" s="344"/>
      <c r="CB5" s="344"/>
      <c r="CC5" s="345"/>
      <c r="CD5" s="346" t="s">
        <v>158</v>
      </c>
      <c r="CE5" s="347"/>
      <c r="CF5" s="347"/>
      <c r="CG5" s="347"/>
      <c r="CH5" s="347"/>
      <c r="CI5" s="347"/>
      <c r="CJ5" s="347"/>
      <c r="CK5" s="347"/>
      <c r="CL5" s="347"/>
      <c r="CM5" s="347"/>
      <c r="CN5" s="347"/>
      <c r="CO5" s="347"/>
      <c r="CP5" s="347"/>
      <c r="CQ5" s="347"/>
      <c r="CR5" s="347"/>
      <c r="CS5" s="348"/>
      <c r="CT5" s="349">
        <v>96.2</v>
      </c>
      <c r="CU5" s="350"/>
      <c r="CV5" s="350"/>
      <c r="CW5" s="350"/>
      <c r="CX5" s="350"/>
      <c r="CY5" s="350"/>
      <c r="CZ5" s="350"/>
      <c r="DA5" s="351"/>
      <c r="DB5" s="349">
        <v>94.8</v>
      </c>
      <c r="DC5" s="350"/>
      <c r="DD5" s="350"/>
      <c r="DE5" s="350"/>
      <c r="DF5" s="350"/>
      <c r="DG5" s="350"/>
      <c r="DH5" s="350"/>
      <c r="DI5" s="351"/>
    </row>
    <row r="6" spans="1:119" ht="18.75" customHeight="1" x14ac:dyDescent="0.15">
      <c r="A6" s="2"/>
      <c r="B6" s="480" t="s">
        <v>159</v>
      </c>
      <c r="C6" s="481"/>
      <c r="D6" s="481"/>
      <c r="E6" s="482"/>
      <c r="F6" s="482"/>
      <c r="G6" s="482"/>
      <c r="H6" s="482"/>
      <c r="I6" s="482"/>
      <c r="J6" s="482"/>
      <c r="K6" s="482"/>
      <c r="L6" s="482" t="s">
        <v>163</v>
      </c>
      <c r="M6" s="482"/>
      <c r="N6" s="482"/>
      <c r="O6" s="482"/>
      <c r="P6" s="482"/>
      <c r="Q6" s="482"/>
      <c r="R6" s="486"/>
      <c r="S6" s="486"/>
      <c r="T6" s="486"/>
      <c r="U6" s="486"/>
      <c r="V6" s="487"/>
      <c r="W6" s="490" t="s">
        <v>165</v>
      </c>
      <c r="X6" s="491"/>
      <c r="Y6" s="491"/>
      <c r="Z6" s="491"/>
      <c r="AA6" s="491"/>
      <c r="AB6" s="481"/>
      <c r="AC6" s="494" t="s">
        <v>166</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169</v>
      </c>
      <c r="AZ6" s="341"/>
      <c r="BA6" s="341"/>
      <c r="BB6" s="341"/>
      <c r="BC6" s="341"/>
      <c r="BD6" s="341"/>
      <c r="BE6" s="341"/>
      <c r="BF6" s="341"/>
      <c r="BG6" s="341"/>
      <c r="BH6" s="341"/>
      <c r="BI6" s="341"/>
      <c r="BJ6" s="341"/>
      <c r="BK6" s="341"/>
      <c r="BL6" s="341"/>
      <c r="BM6" s="342"/>
      <c r="BN6" s="343">
        <v>165949</v>
      </c>
      <c r="BO6" s="344"/>
      <c r="BP6" s="344"/>
      <c r="BQ6" s="344"/>
      <c r="BR6" s="344"/>
      <c r="BS6" s="344"/>
      <c r="BT6" s="344"/>
      <c r="BU6" s="345"/>
      <c r="BV6" s="343">
        <v>128309</v>
      </c>
      <c r="BW6" s="344"/>
      <c r="BX6" s="344"/>
      <c r="BY6" s="344"/>
      <c r="BZ6" s="344"/>
      <c r="CA6" s="344"/>
      <c r="CB6" s="344"/>
      <c r="CC6" s="345"/>
      <c r="CD6" s="346" t="s">
        <v>170</v>
      </c>
      <c r="CE6" s="347"/>
      <c r="CF6" s="347"/>
      <c r="CG6" s="347"/>
      <c r="CH6" s="347"/>
      <c r="CI6" s="347"/>
      <c r="CJ6" s="347"/>
      <c r="CK6" s="347"/>
      <c r="CL6" s="347"/>
      <c r="CM6" s="347"/>
      <c r="CN6" s="347"/>
      <c r="CO6" s="347"/>
      <c r="CP6" s="347"/>
      <c r="CQ6" s="347"/>
      <c r="CR6" s="347"/>
      <c r="CS6" s="348"/>
      <c r="CT6" s="352">
        <v>96.2</v>
      </c>
      <c r="CU6" s="353"/>
      <c r="CV6" s="353"/>
      <c r="CW6" s="353"/>
      <c r="CX6" s="353"/>
      <c r="CY6" s="353"/>
      <c r="CZ6" s="353"/>
      <c r="DA6" s="354"/>
      <c r="DB6" s="352">
        <v>94.8</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171</v>
      </c>
      <c r="AN7" s="336"/>
      <c r="AO7" s="336"/>
      <c r="AP7" s="336"/>
      <c r="AQ7" s="336"/>
      <c r="AR7" s="336"/>
      <c r="AS7" s="336"/>
      <c r="AT7" s="337"/>
      <c r="AU7" s="338" t="s">
        <v>74</v>
      </c>
      <c r="AV7" s="339"/>
      <c r="AW7" s="339"/>
      <c r="AX7" s="339"/>
      <c r="AY7" s="340" t="s">
        <v>172</v>
      </c>
      <c r="AZ7" s="341"/>
      <c r="BA7" s="341"/>
      <c r="BB7" s="341"/>
      <c r="BC7" s="341"/>
      <c r="BD7" s="341"/>
      <c r="BE7" s="341"/>
      <c r="BF7" s="341"/>
      <c r="BG7" s="341"/>
      <c r="BH7" s="341"/>
      <c r="BI7" s="341"/>
      <c r="BJ7" s="341"/>
      <c r="BK7" s="341"/>
      <c r="BL7" s="341"/>
      <c r="BM7" s="342"/>
      <c r="BN7" s="343">
        <v>44329</v>
      </c>
      <c r="BO7" s="344"/>
      <c r="BP7" s="344"/>
      <c r="BQ7" s="344"/>
      <c r="BR7" s="344"/>
      <c r="BS7" s="344"/>
      <c r="BT7" s="344"/>
      <c r="BU7" s="345"/>
      <c r="BV7" s="343">
        <v>11001</v>
      </c>
      <c r="BW7" s="344"/>
      <c r="BX7" s="344"/>
      <c r="BY7" s="344"/>
      <c r="BZ7" s="344"/>
      <c r="CA7" s="344"/>
      <c r="CB7" s="344"/>
      <c r="CC7" s="345"/>
      <c r="CD7" s="346" t="s">
        <v>173</v>
      </c>
      <c r="CE7" s="347"/>
      <c r="CF7" s="347"/>
      <c r="CG7" s="347"/>
      <c r="CH7" s="347"/>
      <c r="CI7" s="347"/>
      <c r="CJ7" s="347"/>
      <c r="CK7" s="347"/>
      <c r="CL7" s="347"/>
      <c r="CM7" s="347"/>
      <c r="CN7" s="347"/>
      <c r="CO7" s="347"/>
      <c r="CP7" s="347"/>
      <c r="CQ7" s="347"/>
      <c r="CR7" s="347"/>
      <c r="CS7" s="348"/>
      <c r="CT7" s="343">
        <v>4005342</v>
      </c>
      <c r="CU7" s="344"/>
      <c r="CV7" s="344"/>
      <c r="CW7" s="344"/>
      <c r="CX7" s="344"/>
      <c r="CY7" s="344"/>
      <c r="CZ7" s="344"/>
      <c r="DA7" s="345"/>
      <c r="DB7" s="343">
        <v>4075926</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74</v>
      </c>
      <c r="AV8" s="339"/>
      <c r="AW8" s="339"/>
      <c r="AX8" s="339"/>
      <c r="AY8" s="340" t="s">
        <v>177</v>
      </c>
      <c r="AZ8" s="341"/>
      <c r="BA8" s="341"/>
      <c r="BB8" s="341"/>
      <c r="BC8" s="341"/>
      <c r="BD8" s="341"/>
      <c r="BE8" s="341"/>
      <c r="BF8" s="341"/>
      <c r="BG8" s="341"/>
      <c r="BH8" s="341"/>
      <c r="BI8" s="341"/>
      <c r="BJ8" s="341"/>
      <c r="BK8" s="341"/>
      <c r="BL8" s="341"/>
      <c r="BM8" s="342"/>
      <c r="BN8" s="343">
        <v>121620</v>
      </c>
      <c r="BO8" s="344"/>
      <c r="BP8" s="344"/>
      <c r="BQ8" s="344"/>
      <c r="BR8" s="344"/>
      <c r="BS8" s="344"/>
      <c r="BT8" s="344"/>
      <c r="BU8" s="345"/>
      <c r="BV8" s="343">
        <v>117308</v>
      </c>
      <c r="BW8" s="344"/>
      <c r="BX8" s="344"/>
      <c r="BY8" s="344"/>
      <c r="BZ8" s="344"/>
      <c r="CA8" s="344"/>
      <c r="CB8" s="344"/>
      <c r="CC8" s="345"/>
      <c r="CD8" s="346" t="s">
        <v>178</v>
      </c>
      <c r="CE8" s="347"/>
      <c r="CF8" s="347"/>
      <c r="CG8" s="347"/>
      <c r="CH8" s="347"/>
      <c r="CI8" s="347"/>
      <c r="CJ8" s="347"/>
      <c r="CK8" s="347"/>
      <c r="CL8" s="347"/>
      <c r="CM8" s="347"/>
      <c r="CN8" s="347"/>
      <c r="CO8" s="347"/>
      <c r="CP8" s="347"/>
      <c r="CQ8" s="347"/>
      <c r="CR8" s="347"/>
      <c r="CS8" s="348"/>
      <c r="CT8" s="355">
        <v>0.18</v>
      </c>
      <c r="CU8" s="356"/>
      <c r="CV8" s="356"/>
      <c r="CW8" s="356"/>
      <c r="CX8" s="356"/>
      <c r="CY8" s="356"/>
      <c r="CZ8" s="356"/>
      <c r="DA8" s="357"/>
      <c r="DB8" s="355">
        <v>0.18</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58" t="s">
        <v>14</v>
      </c>
      <c r="M9" s="359"/>
      <c r="N9" s="359"/>
      <c r="O9" s="359"/>
      <c r="P9" s="359"/>
      <c r="Q9" s="360"/>
      <c r="R9" s="361">
        <v>5401</v>
      </c>
      <c r="S9" s="362"/>
      <c r="T9" s="362"/>
      <c r="U9" s="362"/>
      <c r="V9" s="363"/>
      <c r="W9" s="320" t="s">
        <v>180</v>
      </c>
      <c r="X9" s="321"/>
      <c r="Y9" s="321"/>
      <c r="Z9" s="321"/>
      <c r="AA9" s="321"/>
      <c r="AB9" s="321"/>
      <c r="AC9" s="321"/>
      <c r="AD9" s="321"/>
      <c r="AE9" s="321"/>
      <c r="AF9" s="321"/>
      <c r="AG9" s="321"/>
      <c r="AH9" s="321"/>
      <c r="AI9" s="321"/>
      <c r="AJ9" s="321"/>
      <c r="AK9" s="321"/>
      <c r="AL9" s="322"/>
      <c r="AM9" s="335" t="s">
        <v>181</v>
      </c>
      <c r="AN9" s="336"/>
      <c r="AO9" s="336"/>
      <c r="AP9" s="336"/>
      <c r="AQ9" s="336"/>
      <c r="AR9" s="336"/>
      <c r="AS9" s="336"/>
      <c r="AT9" s="337"/>
      <c r="AU9" s="338" t="s">
        <v>74</v>
      </c>
      <c r="AV9" s="339"/>
      <c r="AW9" s="339"/>
      <c r="AX9" s="339"/>
      <c r="AY9" s="340" t="s">
        <v>75</v>
      </c>
      <c r="AZ9" s="341"/>
      <c r="BA9" s="341"/>
      <c r="BB9" s="341"/>
      <c r="BC9" s="341"/>
      <c r="BD9" s="341"/>
      <c r="BE9" s="341"/>
      <c r="BF9" s="341"/>
      <c r="BG9" s="341"/>
      <c r="BH9" s="341"/>
      <c r="BI9" s="341"/>
      <c r="BJ9" s="341"/>
      <c r="BK9" s="341"/>
      <c r="BL9" s="341"/>
      <c r="BM9" s="342"/>
      <c r="BN9" s="343">
        <v>4312</v>
      </c>
      <c r="BO9" s="344"/>
      <c r="BP9" s="344"/>
      <c r="BQ9" s="344"/>
      <c r="BR9" s="344"/>
      <c r="BS9" s="344"/>
      <c r="BT9" s="344"/>
      <c r="BU9" s="345"/>
      <c r="BV9" s="343">
        <v>26322</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17.600000000000001</v>
      </c>
      <c r="CU9" s="350"/>
      <c r="CV9" s="350"/>
      <c r="CW9" s="350"/>
      <c r="CX9" s="350"/>
      <c r="CY9" s="350"/>
      <c r="CZ9" s="350"/>
      <c r="DA9" s="351"/>
      <c r="DB9" s="349">
        <v>16.399999999999999</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184</v>
      </c>
      <c r="M10" s="336"/>
      <c r="N10" s="336"/>
      <c r="O10" s="336"/>
      <c r="P10" s="336"/>
      <c r="Q10" s="337"/>
      <c r="R10" s="365">
        <v>6198</v>
      </c>
      <c r="S10" s="366"/>
      <c r="T10" s="366"/>
      <c r="U10" s="366"/>
      <c r="V10" s="367"/>
      <c r="W10" s="475"/>
      <c r="X10" s="454"/>
      <c r="Y10" s="454"/>
      <c r="Z10" s="454"/>
      <c r="AA10" s="454"/>
      <c r="AB10" s="454"/>
      <c r="AC10" s="454"/>
      <c r="AD10" s="454"/>
      <c r="AE10" s="454"/>
      <c r="AF10" s="454"/>
      <c r="AG10" s="454"/>
      <c r="AH10" s="454"/>
      <c r="AI10" s="454"/>
      <c r="AJ10" s="454"/>
      <c r="AK10" s="454"/>
      <c r="AL10" s="478"/>
      <c r="AM10" s="335" t="s">
        <v>185</v>
      </c>
      <c r="AN10" s="336"/>
      <c r="AO10" s="336"/>
      <c r="AP10" s="336"/>
      <c r="AQ10" s="336"/>
      <c r="AR10" s="336"/>
      <c r="AS10" s="336"/>
      <c r="AT10" s="337"/>
      <c r="AU10" s="338" t="s">
        <v>188</v>
      </c>
      <c r="AV10" s="339"/>
      <c r="AW10" s="339"/>
      <c r="AX10" s="339"/>
      <c r="AY10" s="340" t="s">
        <v>189</v>
      </c>
      <c r="AZ10" s="341"/>
      <c r="BA10" s="341"/>
      <c r="BB10" s="341"/>
      <c r="BC10" s="341"/>
      <c r="BD10" s="341"/>
      <c r="BE10" s="341"/>
      <c r="BF10" s="341"/>
      <c r="BG10" s="341"/>
      <c r="BH10" s="341"/>
      <c r="BI10" s="341"/>
      <c r="BJ10" s="341"/>
      <c r="BK10" s="341"/>
      <c r="BL10" s="341"/>
      <c r="BM10" s="342"/>
      <c r="BN10" s="343">
        <v>417131</v>
      </c>
      <c r="BO10" s="344"/>
      <c r="BP10" s="344"/>
      <c r="BQ10" s="344"/>
      <c r="BR10" s="344"/>
      <c r="BS10" s="344"/>
      <c r="BT10" s="344"/>
      <c r="BU10" s="345"/>
      <c r="BV10" s="343">
        <v>446295</v>
      </c>
      <c r="BW10" s="344"/>
      <c r="BX10" s="344"/>
      <c r="BY10" s="344"/>
      <c r="BZ10" s="344"/>
      <c r="CA10" s="344"/>
      <c r="CB10" s="344"/>
      <c r="CC10" s="345"/>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194</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199</v>
      </c>
      <c r="AN11" s="336"/>
      <c r="AO11" s="336"/>
      <c r="AP11" s="336"/>
      <c r="AQ11" s="336"/>
      <c r="AR11" s="336"/>
      <c r="AS11" s="336"/>
      <c r="AT11" s="337"/>
      <c r="AU11" s="338" t="s">
        <v>188</v>
      </c>
      <c r="AV11" s="339"/>
      <c r="AW11" s="339"/>
      <c r="AX11" s="339"/>
      <c r="AY11" s="340" t="s">
        <v>200</v>
      </c>
      <c r="AZ11" s="341"/>
      <c r="BA11" s="341"/>
      <c r="BB11" s="341"/>
      <c r="BC11" s="341"/>
      <c r="BD11" s="341"/>
      <c r="BE11" s="341"/>
      <c r="BF11" s="341"/>
      <c r="BG11" s="341"/>
      <c r="BH11" s="341"/>
      <c r="BI11" s="341"/>
      <c r="BJ11" s="341"/>
      <c r="BK11" s="341"/>
      <c r="BL11" s="341"/>
      <c r="BM11" s="342"/>
      <c r="BN11" s="343">
        <v>124014</v>
      </c>
      <c r="BO11" s="344"/>
      <c r="BP11" s="344"/>
      <c r="BQ11" s="344"/>
      <c r="BR11" s="344"/>
      <c r="BS11" s="344"/>
      <c r="BT11" s="344"/>
      <c r="BU11" s="345"/>
      <c r="BV11" s="343">
        <v>0</v>
      </c>
      <c r="BW11" s="344"/>
      <c r="BX11" s="344"/>
      <c r="BY11" s="344"/>
      <c r="BZ11" s="344"/>
      <c r="CA11" s="344"/>
      <c r="CB11" s="344"/>
      <c r="CC11" s="345"/>
      <c r="CD11" s="346" t="s">
        <v>203</v>
      </c>
      <c r="CE11" s="347"/>
      <c r="CF11" s="347"/>
      <c r="CG11" s="347"/>
      <c r="CH11" s="347"/>
      <c r="CI11" s="347"/>
      <c r="CJ11" s="347"/>
      <c r="CK11" s="347"/>
      <c r="CL11" s="347"/>
      <c r="CM11" s="347"/>
      <c r="CN11" s="347"/>
      <c r="CO11" s="347"/>
      <c r="CP11" s="347"/>
      <c r="CQ11" s="347"/>
      <c r="CR11" s="347"/>
      <c r="CS11" s="348"/>
      <c r="CT11" s="355" t="s">
        <v>204</v>
      </c>
      <c r="CU11" s="356"/>
      <c r="CV11" s="356"/>
      <c r="CW11" s="356"/>
      <c r="CX11" s="356"/>
      <c r="CY11" s="356"/>
      <c r="CZ11" s="356"/>
      <c r="DA11" s="357"/>
      <c r="DB11" s="355" t="s">
        <v>204</v>
      </c>
      <c r="DC11" s="356"/>
      <c r="DD11" s="356"/>
      <c r="DE11" s="356"/>
      <c r="DF11" s="356"/>
      <c r="DG11" s="356"/>
      <c r="DH11" s="356"/>
      <c r="DI11" s="357"/>
    </row>
    <row r="12" spans="1:119" ht="18.75" customHeight="1" x14ac:dyDescent="0.15">
      <c r="A12" s="2"/>
      <c r="B12" s="502" t="s">
        <v>206</v>
      </c>
      <c r="C12" s="503"/>
      <c r="D12" s="503"/>
      <c r="E12" s="503"/>
      <c r="F12" s="503"/>
      <c r="G12" s="503"/>
      <c r="H12" s="503"/>
      <c r="I12" s="503"/>
      <c r="J12" s="503"/>
      <c r="K12" s="504"/>
      <c r="L12" s="374" t="s">
        <v>207</v>
      </c>
      <c r="M12" s="375"/>
      <c r="N12" s="375"/>
      <c r="O12" s="375"/>
      <c r="P12" s="375"/>
      <c r="Q12" s="376"/>
      <c r="R12" s="377">
        <v>5358</v>
      </c>
      <c r="S12" s="378"/>
      <c r="T12" s="378"/>
      <c r="U12" s="378"/>
      <c r="V12" s="379"/>
      <c r="W12" s="380" t="s">
        <v>8</v>
      </c>
      <c r="X12" s="339"/>
      <c r="Y12" s="339"/>
      <c r="Z12" s="339"/>
      <c r="AA12" s="339"/>
      <c r="AB12" s="381"/>
      <c r="AC12" s="382" t="s">
        <v>108</v>
      </c>
      <c r="AD12" s="383"/>
      <c r="AE12" s="383"/>
      <c r="AF12" s="383"/>
      <c r="AG12" s="384"/>
      <c r="AH12" s="382" t="s">
        <v>164</v>
      </c>
      <c r="AI12" s="383"/>
      <c r="AJ12" s="383"/>
      <c r="AK12" s="383"/>
      <c r="AL12" s="385"/>
      <c r="AM12" s="335" t="s">
        <v>208</v>
      </c>
      <c r="AN12" s="336"/>
      <c r="AO12" s="336"/>
      <c r="AP12" s="336"/>
      <c r="AQ12" s="336"/>
      <c r="AR12" s="336"/>
      <c r="AS12" s="336"/>
      <c r="AT12" s="337"/>
      <c r="AU12" s="338" t="s">
        <v>74</v>
      </c>
      <c r="AV12" s="339"/>
      <c r="AW12" s="339"/>
      <c r="AX12" s="339"/>
      <c r="AY12" s="340" t="s">
        <v>211</v>
      </c>
      <c r="AZ12" s="341"/>
      <c r="BA12" s="341"/>
      <c r="BB12" s="341"/>
      <c r="BC12" s="341"/>
      <c r="BD12" s="341"/>
      <c r="BE12" s="341"/>
      <c r="BF12" s="341"/>
      <c r="BG12" s="341"/>
      <c r="BH12" s="341"/>
      <c r="BI12" s="341"/>
      <c r="BJ12" s="341"/>
      <c r="BK12" s="341"/>
      <c r="BL12" s="341"/>
      <c r="BM12" s="342"/>
      <c r="BN12" s="343">
        <v>459950</v>
      </c>
      <c r="BO12" s="344"/>
      <c r="BP12" s="344"/>
      <c r="BQ12" s="344"/>
      <c r="BR12" s="344"/>
      <c r="BS12" s="344"/>
      <c r="BT12" s="344"/>
      <c r="BU12" s="345"/>
      <c r="BV12" s="343">
        <v>468857</v>
      </c>
      <c r="BW12" s="344"/>
      <c r="BX12" s="344"/>
      <c r="BY12" s="344"/>
      <c r="BZ12" s="344"/>
      <c r="CA12" s="344"/>
      <c r="CB12" s="344"/>
      <c r="CC12" s="345"/>
      <c r="CD12" s="346" t="s">
        <v>212</v>
      </c>
      <c r="CE12" s="347"/>
      <c r="CF12" s="347"/>
      <c r="CG12" s="347"/>
      <c r="CH12" s="347"/>
      <c r="CI12" s="347"/>
      <c r="CJ12" s="347"/>
      <c r="CK12" s="347"/>
      <c r="CL12" s="347"/>
      <c r="CM12" s="347"/>
      <c r="CN12" s="347"/>
      <c r="CO12" s="347"/>
      <c r="CP12" s="347"/>
      <c r="CQ12" s="347"/>
      <c r="CR12" s="347"/>
      <c r="CS12" s="348"/>
      <c r="CT12" s="355" t="s">
        <v>204</v>
      </c>
      <c r="CU12" s="356"/>
      <c r="CV12" s="356"/>
      <c r="CW12" s="356"/>
      <c r="CX12" s="356"/>
      <c r="CY12" s="356"/>
      <c r="CZ12" s="356"/>
      <c r="DA12" s="357"/>
      <c r="DB12" s="355" t="s">
        <v>204</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214</v>
      </c>
      <c r="N13" s="387"/>
      <c r="O13" s="387"/>
      <c r="P13" s="387"/>
      <c r="Q13" s="388"/>
      <c r="R13" s="389">
        <v>5306</v>
      </c>
      <c r="S13" s="390"/>
      <c r="T13" s="390"/>
      <c r="U13" s="390"/>
      <c r="V13" s="391"/>
      <c r="W13" s="490" t="s">
        <v>215</v>
      </c>
      <c r="X13" s="491"/>
      <c r="Y13" s="491"/>
      <c r="Z13" s="491"/>
      <c r="AA13" s="491"/>
      <c r="AB13" s="481"/>
      <c r="AC13" s="365">
        <v>539</v>
      </c>
      <c r="AD13" s="366"/>
      <c r="AE13" s="366"/>
      <c r="AF13" s="366"/>
      <c r="AG13" s="392"/>
      <c r="AH13" s="365">
        <v>599</v>
      </c>
      <c r="AI13" s="366"/>
      <c r="AJ13" s="366"/>
      <c r="AK13" s="366"/>
      <c r="AL13" s="367"/>
      <c r="AM13" s="335" t="s">
        <v>217</v>
      </c>
      <c r="AN13" s="336"/>
      <c r="AO13" s="336"/>
      <c r="AP13" s="336"/>
      <c r="AQ13" s="336"/>
      <c r="AR13" s="336"/>
      <c r="AS13" s="336"/>
      <c r="AT13" s="337"/>
      <c r="AU13" s="338" t="s">
        <v>188</v>
      </c>
      <c r="AV13" s="339"/>
      <c r="AW13" s="339"/>
      <c r="AX13" s="339"/>
      <c r="AY13" s="340" t="s">
        <v>219</v>
      </c>
      <c r="AZ13" s="341"/>
      <c r="BA13" s="341"/>
      <c r="BB13" s="341"/>
      <c r="BC13" s="341"/>
      <c r="BD13" s="341"/>
      <c r="BE13" s="341"/>
      <c r="BF13" s="341"/>
      <c r="BG13" s="341"/>
      <c r="BH13" s="341"/>
      <c r="BI13" s="341"/>
      <c r="BJ13" s="341"/>
      <c r="BK13" s="341"/>
      <c r="BL13" s="341"/>
      <c r="BM13" s="342"/>
      <c r="BN13" s="343">
        <v>85507</v>
      </c>
      <c r="BO13" s="344"/>
      <c r="BP13" s="344"/>
      <c r="BQ13" s="344"/>
      <c r="BR13" s="344"/>
      <c r="BS13" s="344"/>
      <c r="BT13" s="344"/>
      <c r="BU13" s="345"/>
      <c r="BV13" s="343">
        <v>3760</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11.5</v>
      </c>
      <c r="CU13" s="350"/>
      <c r="CV13" s="350"/>
      <c r="CW13" s="350"/>
      <c r="CX13" s="350"/>
      <c r="CY13" s="350"/>
      <c r="CZ13" s="350"/>
      <c r="DA13" s="351"/>
      <c r="DB13" s="349">
        <v>11.2</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221</v>
      </c>
      <c r="M14" s="394"/>
      <c r="N14" s="394"/>
      <c r="O14" s="394"/>
      <c r="P14" s="394"/>
      <c r="Q14" s="395"/>
      <c r="R14" s="389">
        <v>5521</v>
      </c>
      <c r="S14" s="390"/>
      <c r="T14" s="390"/>
      <c r="U14" s="390"/>
      <c r="V14" s="391"/>
      <c r="W14" s="476"/>
      <c r="X14" s="477"/>
      <c r="Y14" s="477"/>
      <c r="Z14" s="477"/>
      <c r="AA14" s="477"/>
      <c r="AB14" s="467"/>
      <c r="AC14" s="396">
        <v>23.1</v>
      </c>
      <c r="AD14" s="397"/>
      <c r="AE14" s="397"/>
      <c r="AF14" s="397"/>
      <c r="AG14" s="398"/>
      <c r="AH14" s="396">
        <v>23.2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198</v>
      </c>
      <c r="CE14" s="401"/>
      <c r="CF14" s="401"/>
      <c r="CG14" s="401"/>
      <c r="CH14" s="401"/>
      <c r="CI14" s="401"/>
      <c r="CJ14" s="401"/>
      <c r="CK14" s="401"/>
      <c r="CL14" s="401"/>
      <c r="CM14" s="401"/>
      <c r="CN14" s="401"/>
      <c r="CO14" s="401"/>
      <c r="CP14" s="401"/>
      <c r="CQ14" s="401"/>
      <c r="CR14" s="401"/>
      <c r="CS14" s="402"/>
      <c r="CT14" s="403">
        <v>17.100000000000001</v>
      </c>
      <c r="CU14" s="404"/>
      <c r="CV14" s="404"/>
      <c r="CW14" s="404"/>
      <c r="CX14" s="404"/>
      <c r="CY14" s="404"/>
      <c r="CZ14" s="404"/>
      <c r="DA14" s="405"/>
      <c r="DB14" s="403">
        <v>30.5</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214</v>
      </c>
      <c r="N15" s="387"/>
      <c r="O15" s="387"/>
      <c r="P15" s="387"/>
      <c r="Q15" s="388"/>
      <c r="R15" s="389">
        <v>5472</v>
      </c>
      <c r="S15" s="390"/>
      <c r="T15" s="390"/>
      <c r="U15" s="390"/>
      <c r="V15" s="391"/>
      <c r="W15" s="490" t="s">
        <v>6</v>
      </c>
      <c r="X15" s="491"/>
      <c r="Y15" s="491"/>
      <c r="Z15" s="491"/>
      <c r="AA15" s="491"/>
      <c r="AB15" s="481"/>
      <c r="AC15" s="365">
        <v>486</v>
      </c>
      <c r="AD15" s="366"/>
      <c r="AE15" s="366"/>
      <c r="AF15" s="366"/>
      <c r="AG15" s="392"/>
      <c r="AH15" s="365">
        <v>533</v>
      </c>
      <c r="AI15" s="366"/>
      <c r="AJ15" s="366"/>
      <c r="AK15" s="366"/>
      <c r="AL15" s="367"/>
      <c r="AM15" s="335"/>
      <c r="AN15" s="336"/>
      <c r="AO15" s="336"/>
      <c r="AP15" s="336"/>
      <c r="AQ15" s="336"/>
      <c r="AR15" s="336"/>
      <c r="AS15" s="336"/>
      <c r="AT15" s="337"/>
      <c r="AU15" s="338"/>
      <c r="AV15" s="339"/>
      <c r="AW15" s="339"/>
      <c r="AX15" s="339"/>
      <c r="AY15" s="323" t="s">
        <v>223</v>
      </c>
      <c r="AZ15" s="324"/>
      <c r="BA15" s="324"/>
      <c r="BB15" s="324"/>
      <c r="BC15" s="324"/>
      <c r="BD15" s="324"/>
      <c r="BE15" s="324"/>
      <c r="BF15" s="324"/>
      <c r="BG15" s="324"/>
      <c r="BH15" s="324"/>
      <c r="BI15" s="324"/>
      <c r="BJ15" s="324"/>
      <c r="BK15" s="324"/>
      <c r="BL15" s="324"/>
      <c r="BM15" s="325"/>
      <c r="BN15" s="326">
        <v>689564</v>
      </c>
      <c r="BO15" s="327"/>
      <c r="BP15" s="327"/>
      <c r="BQ15" s="327"/>
      <c r="BR15" s="327"/>
      <c r="BS15" s="327"/>
      <c r="BT15" s="327"/>
      <c r="BU15" s="328"/>
      <c r="BV15" s="326">
        <v>655304</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225</v>
      </c>
      <c r="M16" s="406"/>
      <c r="N16" s="406"/>
      <c r="O16" s="406"/>
      <c r="P16" s="406"/>
      <c r="Q16" s="407"/>
      <c r="R16" s="408" t="s">
        <v>227</v>
      </c>
      <c r="S16" s="409"/>
      <c r="T16" s="409"/>
      <c r="U16" s="409"/>
      <c r="V16" s="410"/>
      <c r="W16" s="476"/>
      <c r="X16" s="477"/>
      <c r="Y16" s="477"/>
      <c r="Z16" s="477"/>
      <c r="AA16" s="477"/>
      <c r="AB16" s="467"/>
      <c r="AC16" s="396">
        <v>20.8</v>
      </c>
      <c r="AD16" s="397"/>
      <c r="AE16" s="397"/>
      <c r="AF16" s="397"/>
      <c r="AG16" s="398"/>
      <c r="AH16" s="396">
        <v>20.6</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3793320</v>
      </c>
      <c r="BO16" s="344"/>
      <c r="BP16" s="344"/>
      <c r="BQ16" s="344"/>
      <c r="BR16" s="344"/>
      <c r="BS16" s="344"/>
      <c r="BT16" s="344"/>
      <c r="BU16" s="345"/>
      <c r="BV16" s="343">
        <v>3778785</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100</v>
      </c>
      <c r="N17" s="412"/>
      <c r="O17" s="412"/>
      <c r="P17" s="412"/>
      <c r="Q17" s="413"/>
      <c r="R17" s="408" t="s">
        <v>227</v>
      </c>
      <c r="S17" s="409"/>
      <c r="T17" s="409"/>
      <c r="U17" s="409"/>
      <c r="V17" s="410"/>
      <c r="W17" s="490" t="s">
        <v>94</v>
      </c>
      <c r="X17" s="491"/>
      <c r="Y17" s="491"/>
      <c r="Z17" s="491"/>
      <c r="AA17" s="491"/>
      <c r="AB17" s="481"/>
      <c r="AC17" s="365">
        <v>1312</v>
      </c>
      <c r="AD17" s="366"/>
      <c r="AE17" s="366"/>
      <c r="AF17" s="366"/>
      <c r="AG17" s="392"/>
      <c r="AH17" s="365">
        <v>1455</v>
      </c>
      <c r="AI17" s="366"/>
      <c r="AJ17" s="366"/>
      <c r="AK17" s="366"/>
      <c r="AL17" s="367"/>
      <c r="AM17" s="335"/>
      <c r="AN17" s="336"/>
      <c r="AO17" s="336"/>
      <c r="AP17" s="336"/>
      <c r="AQ17" s="336"/>
      <c r="AR17" s="336"/>
      <c r="AS17" s="336"/>
      <c r="AT17" s="337"/>
      <c r="AU17" s="338"/>
      <c r="AV17" s="339"/>
      <c r="AW17" s="339"/>
      <c r="AX17" s="339"/>
      <c r="AY17" s="340" t="s">
        <v>228</v>
      </c>
      <c r="AZ17" s="341"/>
      <c r="BA17" s="341"/>
      <c r="BB17" s="341"/>
      <c r="BC17" s="341"/>
      <c r="BD17" s="341"/>
      <c r="BE17" s="341"/>
      <c r="BF17" s="341"/>
      <c r="BG17" s="341"/>
      <c r="BH17" s="341"/>
      <c r="BI17" s="341"/>
      <c r="BJ17" s="341"/>
      <c r="BK17" s="341"/>
      <c r="BL17" s="341"/>
      <c r="BM17" s="342"/>
      <c r="BN17" s="343">
        <v>867847</v>
      </c>
      <c r="BO17" s="344"/>
      <c r="BP17" s="344"/>
      <c r="BQ17" s="344"/>
      <c r="BR17" s="344"/>
      <c r="BS17" s="344"/>
      <c r="BT17" s="344"/>
      <c r="BU17" s="345"/>
      <c r="BV17" s="343">
        <v>822555</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229</v>
      </c>
      <c r="C18" s="415"/>
      <c r="D18" s="415"/>
      <c r="E18" s="416"/>
      <c r="F18" s="416"/>
      <c r="G18" s="416"/>
      <c r="H18" s="416"/>
      <c r="I18" s="416"/>
      <c r="J18" s="416"/>
      <c r="K18" s="416"/>
      <c r="L18" s="417">
        <v>230.3</v>
      </c>
      <c r="M18" s="417"/>
      <c r="N18" s="417"/>
      <c r="O18" s="417"/>
      <c r="P18" s="417"/>
      <c r="Q18" s="417"/>
      <c r="R18" s="418"/>
      <c r="S18" s="418"/>
      <c r="T18" s="418"/>
      <c r="U18" s="418"/>
      <c r="V18" s="419"/>
      <c r="W18" s="492"/>
      <c r="X18" s="493"/>
      <c r="Y18" s="493"/>
      <c r="Z18" s="493"/>
      <c r="AA18" s="493"/>
      <c r="AB18" s="484"/>
      <c r="AC18" s="420">
        <v>56.1</v>
      </c>
      <c r="AD18" s="421"/>
      <c r="AE18" s="421"/>
      <c r="AF18" s="421"/>
      <c r="AG18" s="422"/>
      <c r="AH18" s="420">
        <v>56.2</v>
      </c>
      <c r="AI18" s="421"/>
      <c r="AJ18" s="421"/>
      <c r="AK18" s="421"/>
      <c r="AL18" s="423"/>
      <c r="AM18" s="335"/>
      <c r="AN18" s="336"/>
      <c r="AO18" s="336"/>
      <c r="AP18" s="336"/>
      <c r="AQ18" s="336"/>
      <c r="AR18" s="336"/>
      <c r="AS18" s="336"/>
      <c r="AT18" s="337"/>
      <c r="AU18" s="338"/>
      <c r="AV18" s="339"/>
      <c r="AW18" s="339"/>
      <c r="AX18" s="339"/>
      <c r="AY18" s="340" t="s">
        <v>230</v>
      </c>
      <c r="AZ18" s="341"/>
      <c r="BA18" s="341"/>
      <c r="BB18" s="341"/>
      <c r="BC18" s="341"/>
      <c r="BD18" s="341"/>
      <c r="BE18" s="341"/>
      <c r="BF18" s="341"/>
      <c r="BG18" s="341"/>
      <c r="BH18" s="341"/>
      <c r="BI18" s="341"/>
      <c r="BJ18" s="341"/>
      <c r="BK18" s="341"/>
      <c r="BL18" s="341"/>
      <c r="BM18" s="342"/>
      <c r="BN18" s="343">
        <v>3843201</v>
      </c>
      <c r="BO18" s="344"/>
      <c r="BP18" s="344"/>
      <c r="BQ18" s="344"/>
      <c r="BR18" s="344"/>
      <c r="BS18" s="344"/>
      <c r="BT18" s="344"/>
      <c r="BU18" s="345"/>
      <c r="BV18" s="343">
        <v>3767964</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23</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231</v>
      </c>
      <c r="AZ19" s="341"/>
      <c r="BA19" s="341"/>
      <c r="BB19" s="341"/>
      <c r="BC19" s="341"/>
      <c r="BD19" s="341"/>
      <c r="BE19" s="341"/>
      <c r="BF19" s="341"/>
      <c r="BG19" s="341"/>
      <c r="BH19" s="341"/>
      <c r="BI19" s="341"/>
      <c r="BJ19" s="341"/>
      <c r="BK19" s="341"/>
      <c r="BL19" s="341"/>
      <c r="BM19" s="342"/>
      <c r="BN19" s="343">
        <v>5584177</v>
      </c>
      <c r="BO19" s="344"/>
      <c r="BP19" s="344"/>
      <c r="BQ19" s="344"/>
      <c r="BR19" s="344"/>
      <c r="BS19" s="344"/>
      <c r="BT19" s="344"/>
      <c r="BU19" s="345"/>
      <c r="BV19" s="343">
        <v>5224940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235</v>
      </c>
      <c r="C20" s="415"/>
      <c r="D20" s="415"/>
      <c r="E20" s="416"/>
      <c r="F20" s="416"/>
      <c r="G20" s="416"/>
      <c r="H20" s="416"/>
      <c r="I20" s="416"/>
      <c r="J20" s="416"/>
      <c r="K20" s="416"/>
      <c r="L20" s="424">
        <v>2358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145</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236</v>
      </c>
      <c r="C22" s="537"/>
      <c r="D22" s="538"/>
      <c r="E22" s="486" t="s">
        <v>8</v>
      </c>
      <c r="F22" s="491"/>
      <c r="G22" s="491"/>
      <c r="H22" s="491"/>
      <c r="I22" s="491"/>
      <c r="J22" s="491"/>
      <c r="K22" s="481"/>
      <c r="L22" s="486" t="s">
        <v>238</v>
      </c>
      <c r="M22" s="491"/>
      <c r="N22" s="491"/>
      <c r="O22" s="491"/>
      <c r="P22" s="481"/>
      <c r="Q22" s="513" t="s">
        <v>240</v>
      </c>
      <c r="R22" s="514"/>
      <c r="S22" s="514"/>
      <c r="T22" s="514"/>
      <c r="U22" s="514"/>
      <c r="V22" s="515"/>
      <c r="W22" s="545" t="s">
        <v>241</v>
      </c>
      <c r="X22" s="537"/>
      <c r="Y22" s="538"/>
      <c r="Z22" s="486" t="s">
        <v>8</v>
      </c>
      <c r="AA22" s="491"/>
      <c r="AB22" s="491"/>
      <c r="AC22" s="491"/>
      <c r="AD22" s="491"/>
      <c r="AE22" s="491"/>
      <c r="AF22" s="491"/>
      <c r="AG22" s="481"/>
      <c r="AH22" s="519" t="s">
        <v>182</v>
      </c>
      <c r="AI22" s="491"/>
      <c r="AJ22" s="491"/>
      <c r="AK22" s="491"/>
      <c r="AL22" s="481"/>
      <c r="AM22" s="519" t="s">
        <v>242</v>
      </c>
      <c r="AN22" s="520"/>
      <c r="AO22" s="520"/>
      <c r="AP22" s="520"/>
      <c r="AQ22" s="520"/>
      <c r="AR22" s="521"/>
      <c r="AS22" s="513" t="s">
        <v>240</v>
      </c>
      <c r="AT22" s="514"/>
      <c r="AU22" s="514"/>
      <c r="AV22" s="514"/>
      <c r="AW22" s="514"/>
      <c r="AX22" s="525"/>
      <c r="AY22" s="323" t="s">
        <v>244</v>
      </c>
      <c r="AZ22" s="324"/>
      <c r="BA22" s="324"/>
      <c r="BB22" s="324"/>
      <c r="BC22" s="324"/>
      <c r="BD22" s="324"/>
      <c r="BE22" s="324"/>
      <c r="BF22" s="324"/>
      <c r="BG22" s="324"/>
      <c r="BH22" s="324"/>
      <c r="BI22" s="324"/>
      <c r="BJ22" s="324"/>
      <c r="BK22" s="324"/>
      <c r="BL22" s="324"/>
      <c r="BM22" s="325"/>
      <c r="BN22" s="326">
        <v>5104377</v>
      </c>
      <c r="BO22" s="327"/>
      <c r="BP22" s="327"/>
      <c r="BQ22" s="327"/>
      <c r="BR22" s="327"/>
      <c r="BS22" s="327"/>
      <c r="BT22" s="327"/>
      <c r="BU22" s="328"/>
      <c r="BV22" s="326">
        <v>5814891</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246</v>
      </c>
      <c r="AZ23" s="341"/>
      <c r="BA23" s="341"/>
      <c r="BB23" s="341"/>
      <c r="BC23" s="341"/>
      <c r="BD23" s="341"/>
      <c r="BE23" s="341"/>
      <c r="BF23" s="341"/>
      <c r="BG23" s="341"/>
      <c r="BH23" s="341"/>
      <c r="BI23" s="341"/>
      <c r="BJ23" s="341"/>
      <c r="BK23" s="341"/>
      <c r="BL23" s="341"/>
      <c r="BM23" s="342"/>
      <c r="BN23" s="343">
        <v>1647768</v>
      </c>
      <c r="BO23" s="344"/>
      <c r="BP23" s="344"/>
      <c r="BQ23" s="344"/>
      <c r="BR23" s="344"/>
      <c r="BS23" s="344"/>
      <c r="BT23" s="344"/>
      <c r="BU23" s="345"/>
      <c r="BV23" s="343">
        <v>1838314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248</v>
      </c>
      <c r="F24" s="336"/>
      <c r="G24" s="336"/>
      <c r="H24" s="336"/>
      <c r="I24" s="336"/>
      <c r="J24" s="336"/>
      <c r="K24" s="337"/>
      <c r="L24" s="365">
        <v>1</v>
      </c>
      <c r="M24" s="366"/>
      <c r="N24" s="366"/>
      <c r="O24" s="366"/>
      <c r="P24" s="392"/>
      <c r="Q24" s="365">
        <v>7500</v>
      </c>
      <c r="R24" s="366"/>
      <c r="S24" s="366"/>
      <c r="T24" s="366"/>
      <c r="U24" s="366"/>
      <c r="V24" s="392"/>
      <c r="W24" s="546"/>
      <c r="X24" s="540"/>
      <c r="Y24" s="541"/>
      <c r="Z24" s="364" t="s">
        <v>249</v>
      </c>
      <c r="AA24" s="336"/>
      <c r="AB24" s="336"/>
      <c r="AC24" s="336"/>
      <c r="AD24" s="336"/>
      <c r="AE24" s="336"/>
      <c r="AF24" s="336"/>
      <c r="AG24" s="337"/>
      <c r="AH24" s="365">
        <v>89</v>
      </c>
      <c r="AI24" s="366"/>
      <c r="AJ24" s="366"/>
      <c r="AK24" s="366"/>
      <c r="AL24" s="392"/>
      <c r="AM24" s="365">
        <v>279193</v>
      </c>
      <c r="AN24" s="366"/>
      <c r="AO24" s="366"/>
      <c r="AP24" s="366"/>
      <c r="AQ24" s="366"/>
      <c r="AR24" s="392"/>
      <c r="AS24" s="365">
        <v>3137</v>
      </c>
      <c r="AT24" s="366"/>
      <c r="AU24" s="366"/>
      <c r="AV24" s="366"/>
      <c r="AW24" s="366"/>
      <c r="AX24" s="367"/>
      <c r="AY24" s="438" t="s">
        <v>252</v>
      </c>
      <c r="AZ24" s="439"/>
      <c r="BA24" s="439"/>
      <c r="BB24" s="439"/>
      <c r="BC24" s="439"/>
      <c r="BD24" s="439"/>
      <c r="BE24" s="439"/>
      <c r="BF24" s="439"/>
      <c r="BG24" s="439"/>
      <c r="BH24" s="439"/>
      <c r="BI24" s="439"/>
      <c r="BJ24" s="439"/>
      <c r="BK24" s="439"/>
      <c r="BL24" s="439"/>
      <c r="BM24" s="440"/>
      <c r="BN24" s="343">
        <v>3275936</v>
      </c>
      <c r="BO24" s="344"/>
      <c r="BP24" s="344"/>
      <c r="BQ24" s="344"/>
      <c r="BR24" s="344"/>
      <c r="BS24" s="344"/>
      <c r="BT24" s="344"/>
      <c r="BU24" s="345"/>
      <c r="BV24" s="343">
        <v>3744876</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254</v>
      </c>
      <c r="F25" s="336"/>
      <c r="G25" s="336"/>
      <c r="H25" s="336"/>
      <c r="I25" s="336"/>
      <c r="J25" s="336"/>
      <c r="K25" s="337"/>
      <c r="L25" s="365">
        <v>1</v>
      </c>
      <c r="M25" s="366"/>
      <c r="N25" s="366"/>
      <c r="O25" s="366"/>
      <c r="P25" s="392"/>
      <c r="Q25" s="365">
        <v>5960</v>
      </c>
      <c r="R25" s="366"/>
      <c r="S25" s="366"/>
      <c r="T25" s="366"/>
      <c r="U25" s="366"/>
      <c r="V25" s="392"/>
      <c r="W25" s="546"/>
      <c r="X25" s="540"/>
      <c r="Y25" s="541"/>
      <c r="Z25" s="364" t="s">
        <v>255</v>
      </c>
      <c r="AA25" s="336"/>
      <c r="AB25" s="336"/>
      <c r="AC25" s="336"/>
      <c r="AD25" s="336"/>
      <c r="AE25" s="336"/>
      <c r="AF25" s="336"/>
      <c r="AG25" s="337"/>
      <c r="AH25" s="365" t="s">
        <v>204</v>
      </c>
      <c r="AI25" s="366"/>
      <c r="AJ25" s="366"/>
      <c r="AK25" s="366"/>
      <c r="AL25" s="392"/>
      <c r="AM25" s="365" t="s">
        <v>204</v>
      </c>
      <c r="AN25" s="366"/>
      <c r="AO25" s="366"/>
      <c r="AP25" s="366"/>
      <c r="AQ25" s="366"/>
      <c r="AR25" s="392"/>
      <c r="AS25" s="365" t="s">
        <v>204</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1156048</v>
      </c>
      <c r="BO25" s="327"/>
      <c r="BP25" s="327"/>
      <c r="BQ25" s="327"/>
      <c r="BR25" s="327"/>
      <c r="BS25" s="327"/>
      <c r="BT25" s="327"/>
      <c r="BU25" s="328"/>
      <c r="BV25" s="326">
        <v>1346925</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256</v>
      </c>
      <c r="F26" s="336"/>
      <c r="G26" s="336"/>
      <c r="H26" s="336"/>
      <c r="I26" s="336"/>
      <c r="J26" s="336"/>
      <c r="K26" s="337"/>
      <c r="L26" s="365">
        <v>1</v>
      </c>
      <c r="M26" s="366"/>
      <c r="N26" s="366"/>
      <c r="O26" s="366"/>
      <c r="P26" s="392"/>
      <c r="Q26" s="365">
        <v>5250</v>
      </c>
      <c r="R26" s="366"/>
      <c r="S26" s="366"/>
      <c r="T26" s="366"/>
      <c r="U26" s="366"/>
      <c r="V26" s="392"/>
      <c r="W26" s="546"/>
      <c r="X26" s="540"/>
      <c r="Y26" s="541"/>
      <c r="Z26" s="364" t="s">
        <v>257</v>
      </c>
      <c r="AA26" s="444"/>
      <c r="AB26" s="444"/>
      <c r="AC26" s="444"/>
      <c r="AD26" s="444"/>
      <c r="AE26" s="444"/>
      <c r="AF26" s="444"/>
      <c r="AG26" s="445"/>
      <c r="AH26" s="365">
        <v>5</v>
      </c>
      <c r="AI26" s="366"/>
      <c r="AJ26" s="366"/>
      <c r="AK26" s="366"/>
      <c r="AL26" s="392"/>
      <c r="AM26" s="365">
        <v>13885</v>
      </c>
      <c r="AN26" s="366"/>
      <c r="AO26" s="366"/>
      <c r="AP26" s="366"/>
      <c r="AQ26" s="366"/>
      <c r="AR26" s="392"/>
      <c r="AS26" s="365">
        <v>2777</v>
      </c>
      <c r="AT26" s="366"/>
      <c r="AU26" s="366"/>
      <c r="AV26" s="366"/>
      <c r="AW26" s="366"/>
      <c r="AX26" s="367"/>
      <c r="AY26" s="346" t="s">
        <v>258</v>
      </c>
      <c r="AZ26" s="347"/>
      <c r="BA26" s="347"/>
      <c r="BB26" s="347"/>
      <c r="BC26" s="347"/>
      <c r="BD26" s="347"/>
      <c r="BE26" s="347"/>
      <c r="BF26" s="347"/>
      <c r="BG26" s="347"/>
      <c r="BH26" s="347"/>
      <c r="BI26" s="347"/>
      <c r="BJ26" s="347"/>
      <c r="BK26" s="347"/>
      <c r="BL26" s="347"/>
      <c r="BM26" s="348"/>
      <c r="BN26" s="343" t="s">
        <v>204</v>
      </c>
      <c r="BO26" s="344"/>
      <c r="BP26" s="344"/>
      <c r="BQ26" s="344"/>
      <c r="BR26" s="344"/>
      <c r="BS26" s="344"/>
      <c r="BT26" s="344"/>
      <c r="BU26" s="345"/>
      <c r="BV26" s="343" t="s">
        <v>204</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259</v>
      </c>
      <c r="F27" s="336"/>
      <c r="G27" s="336"/>
      <c r="H27" s="336"/>
      <c r="I27" s="336"/>
      <c r="J27" s="336"/>
      <c r="K27" s="337"/>
      <c r="L27" s="365">
        <v>1</v>
      </c>
      <c r="M27" s="366"/>
      <c r="N27" s="366"/>
      <c r="O27" s="366"/>
      <c r="P27" s="392"/>
      <c r="Q27" s="365">
        <v>2630</v>
      </c>
      <c r="R27" s="366"/>
      <c r="S27" s="366"/>
      <c r="T27" s="366"/>
      <c r="U27" s="366"/>
      <c r="V27" s="392"/>
      <c r="W27" s="546"/>
      <c r="X27" s="540"/>
      <c r="Y27" s="541"/>
      <c r="Z27" s="364" t="s">
        <v>261</v>
      </c>
      <c r="AA27" s="336"/>
      <c r="AB27" s="336"/>
      <c r="AC27" s="336"/>
      <c r="AD27" s="336"/>
      <c r="AE27" s="336"/>
      <c r="AF27" s="336"/>
      <c r="AG27" s="337"/>
      <c r="AH27" s="365">
        <v>1</v>
      </c>
      <c r="AI27" s="366"/>
      <c r="AJ27" s="366"/>
      <c r="AK27" s="366"/>
      <c r="AL27" s="392"/>
      <c r="AM27" s="365" t="s">
        <v>265</v>
      </c>
      <c r="AN27" s="366"/>
      <c r="AO27" s="366"/>
      <c r="AP27" s="366"/>
      <c r="AQ27" s="366"/>
      <c r="AR27" s="392"/>
      <c r="AS27" s="365" t="s">
        <v>265</v>
      </c>
      <c r="AT27" s="366"/>
      <c r="AU27" s="366"/>
      <c r="AV27" s="366"/>
      <c r="AW27" s="366"/>
      <c r="AX27" s="367"/>
      <c r="AY27" s="400" t="s">
        <v>266</v>
      </c>
      <c r="AZ27" s="401"/>
      <c r="BA27" s="401"/>
      <c r="BB27" s="401"/>
      <c r="BC27" s="401"/>
      <c r="BD27" s="401"/>
      <c r="BE27" s="401"/>
      <c r="BF27" s="401"/>
      <c r="BG27" s="401"/>
      <c r="BH27" s="401"/>
      <c r="BI27" s="401"/>
      <c r="BJ27" s="401"/>
      <c r="BK27" s="401"/>
      <c r="BL27" s="401"/>
      <c r="BM27" s="402"/>
      <c r="BN27" s="441" t="s">
        <v>204</v>
      </c>
      <c r="BO27" s="442"/>
      <c r="BP27" s="442"/>
      <c r="BQ27" s="442"/>
      <c r="BR27" s="442"/>
      <c r="BS27" s="442"/>
      <c r="BT27" s="442"/>
      <c r="BU27" s="443"/>
      <c r="BV27" s="441" t="s">
        <v>204</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267</v>
      </c>
      <c r="F28" s="336"/>
      <c r="G28" s="336"/>
      <c r="H28" s="336"/>
      <c r="I28" s="336"/>
      <c r="J28" s="336"/>
      <c r="K28" s="337"/>
      <c r="L28" s="365">
        <v>1</v>
      </c>
      <c r="M28" s="366"/>
      <c r="N28" s="366"/>
      <c r="O28" s="366"/>
      <c r="P28" s="392"/>
      <c r="Q28" s="365">
        <v>2250</v>
      </c>
      <c r="R28" s="366"/>
      <c r="S28" s="366"/>
      <c r="T28" s="366"/>
      <c r="U28" s="366"/>
      <c r="V28" s="392"/>
      <c r="W28" s="546"/>
      <c r="X28" s="540"/>
      <c r="Y28" s="541"/>
      <c r="Z28" s="364" t="s">
        <v>37</v>
      </c>
      <c r="AA28" s="336"/>
      <c r="AB28" s="336"/>
      <c r="AC28" s="336"/>
      <c r="AD28" s="336"/>
      <c r="AE28" s="336"/>
      <c r="AF28" s="336"/>
      <c r="AG28" s="337"/>
      <c r="AH28" s="365" t="s">
        <v>204</v>
      </c>
      <c r="AI28" s="366"/>
      <c r="AJ28" s="366"/>
      <c r="AK28" s="366"/>
      <c r="AL28" s="392"/>
      <c r="AM28" s="365" t="s">
        <v>204</v>
      </c>
      <c r="AN28" s="366"/>
      <c r="AO28" s="366"/>
      <c r="AP28" s="366"/>
      <c r="AQ28" s="366"/>
      <c r="AR28" s="392"/>
      <c r="AS28" s="365" t="s">
        <v>204</v>
      </c>
      <c r="AT28" s="366"/>
      <c r="AU28" s="366"/>
      <c r="AV28" s="366"/>
      <c r="AW28" s="366"/>
      <c r="AX28" s="367"/>
      <c r="AY28" s="527" t="s">
        <v>270</v>
      </c>
      <c r="AZ28" s="528"/>
      <c r="BA28" s="528"/>
      <c r="BB28" s="529"/>
      <c r="BC28" s="323" t="s">
        <v>99</v>
      </c>
      <c r="BD28" s="324"/>
      <c r="BE28" s="324"/>
      <c r="BF28" s="324"/>
      <c r="BG28" s="324"/>
      <c r="BH28" s="324"/>
      <c r="BI28" s="324"/>
      <c r="BJ28" s="324"/>
      <c r="BK28" s="324"/>
      <c r="BL28" s="324"/>
      <c r="BM28" s="325"/>
      <c r="BN28" s="326">
        <v>1450320</v>
      </c>
      <c r="BO28" s="327"/>
      <c r="BP28" s="327"/>
      <c r="BQ28" s="327"/>
      <c r="BR28" s="327"/>
      <c r="BS28" s="327"/>
      <c r="BT28" s="327"/>
      <c r="BU28" s="328"/>
      <c r="BV28" s="326">
        <v>1433138</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271</v>
      </c>
      <c r="F29" s="336"/>
      <c r="G29" s="336"/>
      <c r="H29" s="336"/>
      <c r="I29" s="336"/>
      <c r="J29" s="336"/>
      <c r="K29" s="337"/>
      <c r="L29" s="365">
        <v>9</v>
      </c>
      <c r="M29" s="366"/>
      <c r="N29" s="366"/>
      <c r="O29" s="366"/>
      <c r="P29" s="392"/>
      <c r="Q29" s="365">
        <v>2150</v>
      </c>
      <c r="R29" s="366"/>
      <c r="S29" s="366"/>
      <c r="T29" s="366"/>
      <c r="U29" s="366"/>
      <c r="V29" s="392"/>
      <c r="W29" s="547"/>
      <c r="X29" s="548"/>
      <c r="Y29" s="549"/>
      <c r="Z29" s="364" t="s">
        <v>273</v>
      </c>
      <c r="AA29" s="336"/>
      <c r="AB29" s="336"/>
      <c r="AC29" s="336"/>
      <c r="AD29" s="336"/>
      <c r="AE29" s="336"/>
      <c r="AF29" s="336"/>
      <c r="AG29" s="337"/>
      <c r="AH29" s="365">
        <v>90</v>
      </c>
      <c r="AI29" s="366"/>
      <c r="AJ29" s="366"/>
      <c r="AK29" s="366"/>
      <c r="AL29" s="392"/>
      <c r="AM29" s="365">
        <v>283067</v>
      </c>
      <c r="AN29" s="366"/>
      <c r="AO29" s="366"/>
      <c r="AP29" s="366"/>
      <c r="AQ29" s="366"/>
      <c r="AR29" s="392"/>
      <c r="AS29" s="365">
        <v>3145</v>
      </c>
      <c r="AT29" s="366"/>
      <c r="AU29" s="366"/>
      <c r="AV29" s="366"/>
      <c r="AW29" s="366"/>
      <c r="AX29" s="367"/>
      <c r="AY29" s="530"/>
      <c r="AZ29" s="531"/>
      <c r="BA29" s="531"/>
      <c r="BB29" s="532"/>
      <c r="BC29" s="340" t="s">
        <v>274</v>
      </c>
      <c r="BD29" s="341"/>
      <c r="BE29" s="341"/>
      <c r="BF29" s="341"/>
      <c r="BG29" s="341"/>
      <c r="BH29" s="341"/>
      <c r="BI29" s="341"/>
      <c r="BJ29" s="341"/>
      <c r="BK29" s="341"/>
      <c r="BL29" s="341"/>
      <c r="BM29" s="342"/>
      <c r="BN29" s="343">
        <v>877928</v>
      </c>
      <c r="BO29" s="344"/>
      <c r="BP29" s="344"/>
      <c r="BQ29" s="344"/>
      <c r="BR29" s="344"/>
      <c r="BS29" s="344"/>
      <c r="BT29" s="344"/>
      <c r="BU29" s="345"/>
      <c r="BV29" s="343">
        <v>790531</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276</v>
      </c>
      <c r="X30" s="450"/>
      <c r="Y30" s="450"/>
      <c r="Z30" s="450"/>
      <c r="AA30" s="450"/>
      <c r="AB30" s="450"/>
      <c r="AC30" s="450"/>
      <c r="AD30" s="450"/>
      <c r="AE30" s="450"/>
      <c r="AF30" s="450"/>
      <c r="AG30" s="451"/>
      <c r="AH30" s="420">
        <v>95.7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2351506</v>
      </c>
      <c r="BO30" s="442"/>
      <c r="BP30" s="442"/>
      <c r="BQ30" s="442"/>
      <c r="BR30" s="442"/>
      <c r="BS30" s="442"/>
      <c r="BT30" s="442"/>
      <c r="BU30" s="443"/>
      <c r="BV30" s="441">
        <v>2199273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186</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278</v>
      </c>
      <c r="AN32" s="347"/>
      <c r="AO32" s="347"/>
      <c r="AP32" s="347"/>
      <c r="AQ32" s="347"/>
      <c r="AR32" s="347"/>
      <c r="AS32" s="347"/>
      <c r="AT32" s="347"/>
      <c r="AU32" s="347"/>
      <c r="AV32" s="347"/>
      <c r="AW32" s="347"/>
      <c r="AX32" s="347"/>
      <c r="AY32" s="347"/>
      <c r="AZ32" s="347"/>
      <c r="BA32" s="347"/>
      <c r="BB32" s="347"/>
      <c r="BC32" s="347"/>
      <c r="BE32" s="347" t="s">
        <v>279</v>
      </c>
      <c r="BF32" s="347"/>
      <c r="BG32" s="347"/>
      <c r="BH32" s="347"/>
      <c r="BI32" s="347"/>
      <c r="BJ32" s="347"/>
      <c r="BK32" s="347"/>
      <c r="BL32" s="347"/>
      <c r="BM32" s="347"/>
      <c r="BN32" s="347"/>
      <c r="BO32" s="347"/>
      <c r="BP32" s="347"/>
      <c r="BQ32" s="347"/>
      <c r="BR32" s="347"/>
      <c r="BS32" s="347"/>
      <c r="BT32" s="347"/>
      <c r="BU32" s="347"/>
      <c r="BW32" s="347" t="s">
        <v>281</v>
      </c>
      <c r="BX32" s="347"/>
      <c r="BY32" s="347"/>
      <c r="BZ32" s="347"/>
      <c r="CA32" s="347"/>
      <c r="CB32" s="347"/>
      <c r="CC32" s="347"/>
      <c r="CD32" s="347"/>
      <c r="CE32" s="347"/>
      <c r="CF32" s="347"/>
      <c r="CG32" s="347"/>
      <c r="CH32" s="347"/>
      <c r="CI32" s="347"/>
      <c r="CJ32" s="347"/>
      <c r="CK32" s="347"/>
      <c r="CL32" s="347"/>
      <c r="CM32" s="347"/>
      <c r="CO32" s="347" t="s">
        <v>282</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119</v>
      </c>
      <c r="D33" s="453"/>
      <c r="E33" s="454" t="s">
        <v>283</v>
      </c>
      <c r="F33" s="454"/>
      <c r="G33" s="454"/>
      <c r="H33" s="454"/>
      <c r="I33" s="454"/>
      <c r="J33" s="454"/>
      <c r="K33" s="454"/>
      <c r="L33" s="454"/>
      <c r="M33" s="454"/>
      <c r="N33" s="454"/>
      <c r="O33" s="454"/>
      <c r="P33" s="454"/>
      <c r="Q33" s="454"/>
      <c r="R33" s="454"/>
      <c r="S33" s="454"/>
      <c r="T33" s="12"/>
      <c r="U33" s="453" t="s">
        <v>119</v>
      </c>
      <c r="V33" s="453"/>
      <c r="W33" s="454" t="s">
        <v>283</v>
      </c>
      <c r="X33" s="454"/>
      <c r="Y33" s="454"/>
      <c r="Z33" s="454"/>
      <c r="AA33" s="454"/>
      <c r="AB33" s="454"/>
      <c r="AC33" s="454"/>
      <c r="AD33" s="454"/>
      <c r="AE33" s="454"/>
      <c r="AF33" s="454"/>
      <c r="AG33" s="454"/>
      <c r="AH33" s="454"/>
      <c r="AI33" s="454"/>
      <c r="AJ33" s="454"/>
      <c r="AK33" s="454"/>
      <c r="AL33" s="12"/>
      <c r="AM33" s="453" t="s">
        <v>119</v>
      </c>
      <c r="AN33" s="453"/>
      <c r="AO33" s="454" t="s">
        <v>283</v>
      </c>
      <c r="AP33" s="454"/>
      <c r="AQ33" s="454"/>
      <c r="AR33" s="454"/>
      <c r="AS33" s="454"/>
      <c r="AT33" s="454"/>
      <c r="AU33" s="454"/>
      <c r="AV33" s="454"/>
      <c r="AW33" s="454"/>
      <c r="AX33" s="454"/>
      <c r="AY33" s="454"/>
      <c r="AZ33" s="454"/>
      <c r="BA33" s="454"/>
      <c r="BB33" s="454"/>
      <c r="BC33" s="454"/>
      <c r="BD33" s="8"/>
      <c r="BE33" s="454" t="s">
        <v>285</v>
      </c>
      <c r="BF33" s="454"/>
      <c r="BG33" s="454" t="s">
        <v>167</v>
      </c>
      <c r="BH33" s="454"/>
      <c r="BI33" s="454"/>
      <c r="BJ33" s="454"/>
      <c r="BK33" s="454"/>
      <c r="BL33" s="454"/>
      <c r="BM33" s="454"/>
      <c r="BN33" s="454"/>
      <c r="BO33" s="454"/>
      <c r="BP33" s="454"/>
      <c r="BQ33" s="454"/>
      <c r="BR33" s="454"/>
      <c r="BS33" s="454"/>
      <c r="BT33" s="454"/>
      <c r="BU33" s="454"/>
      <c r="BV33" s="8"/>
      <c r="BW33" s="453" t="s">
        <v>285</v>
      </c>
      <c r="BX33" s="453"/>
      <c r="BY33" s="454" t="s">
        <v>107</v>
      </c>
      <c r="BZ33" s="454"/>
      <c r="CA33" s="454"/>
      <c r="CB33" s="454"/>
      <c r="CC33" s="454"/>
      <c r="CD33" s="454"/>
      <c r="CE33" s="454"/>
      <c r="CF33" s="454"/>
      <c r="CG33" s="454"/>
      <c r="CH33" s="454"/>
      <c r="CI33" s="454"/>
      <c r="CJ33" s="454"/>
      <c r="CK33" s="454"/>
      <c r="CL33" s="454"/>
      <c r="CM33" s="454"/>
      <c r="CN33" s="12"/>
      <c r="CO33" s="453" t="s">
        <v>119</v>
      </c>
      <c r="CP33" s="453"/>
      <c r="CQ33" s="454" t="s">
        <v>286</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5</v>
      </c>
      <c r="AN34" s="456"/>
      <c r="AO34" s="457" t="str">
        <f>IF('各会計、関係団体の財政状況及び健全化判断比率'!B31="","",'各会計、関係団体の財政状況及び健全化判断比率'!B31)</f>
        <v>簡易水道事業会計</v>
      </c>
      <c r="AP34" s="457"/>
      <c r="AQ34" s="457"/>
      <c r="AR34" s="457"/>
      <c r="AS34" s="457"/>
      <c r="AT34" s="457"/>
      <c r="AU34" s="457"/>
      <c r="AV34" s="457"/>
      <c r="AW34" s="457"/>
      <c r="AX34" s="457"/>
      <c r="AY34" s="457"/>
      <c r="AZ34" s="457"/>
      <c r="BA34" s="457"/>
      <c r="BB34" s="457"/>
      <c r="BC34" s="457"/>
      <c r="BD34" s="2"/>
      <c r="BE34" s="456">
        <f>IF(BG34="","",MAX(C34:D43,U34:V43,AM34:AN43)+1)</f>
        <v>7</v>
      </c>
      <c r="BF34" s="456"/>
      <c r="BG34" s="457" t="str">
        <f>IF('各会計、関係団体の財政状況及び健全化判断比率'!B33="","",'各会計、関係団体の財政状況及び健全化判断比率'!B33)</f>
        <v>下水道特別会計</v>
      </c>
      <c r="BH34" s="457"/>
      <c r="BI34" s="457"/>
      <c r="BJ34" s="457"/>
      <c r="BK34" s="457"/>
      <c r="BL34" s="457"/>
      <c r="BM34" s="457"/>
      <c r="BN34" s="457"/>
      <c r="BO34" s="457"/>
      <c r="BP34" s="457"/>
      <c r="BQ34" s="457"/>
      <c r="BR34" s="457"/>
      <c r="BS34" s="457"/>
      <c r="BT34" s="457"/>
      <c r="BU34" s="457"/>
      <c r="BV34" s="2"/>
      <c r="BW34" s="456">
        <f>IF(BY34="","",MAX(C34:D43,U34:V43,AM34:AN43,BE34:BF43)+1)</f>
        <v>8</v>
      </c>
      <c r="BX34" s="456"/>
      <c r="BY34" s="457" t="str">
        <f>IF('各会計、関係団体の財政状況及び健全化判断比率'!B68="","",'各会計、関係団体の財政状況及び健全化判断比率'!B68)</f>
        <v>青森地域広域事務組合</v>
      </c>
      <c r="BZ34" s="457"/>
      <c r="CA34" s="457"/>
      <c r="CB34" s="457"/>
      <c r="CC34" s="457"/>
      <c r="CD34" s="457"/>
      <c r="CE34" s="457"/>
      <c r="CF34" s="457"/>
      <c r="CG34" s="457"/>
      <c r="CH34" s="457"/>
      <c r="CI34" s="457"/>
      <c r="CJ34" s="457"/>
      <c r="CK34" s="457"/>
      <c r="CL34" s="457"/>
      <c r="CM34" s="457"/>
      <c r="CN34" s="2"/>
      <c r="CO34" s="456">
        <f>IF(CQ34="","",MAX(C34:D43,U34:V43,AM34:AN43,BE34:BF43,BW34:BX43)+1)</f>
        <v>14</v>
      </c>
      <c r="CP34" s="456"/>
      <c r="CQ34" s="457" t="str">
        <f>IF('各会計、関係団体の財政状況及び健全化判断比率'!BS7="","",'各会計、関係団体の財政状況及び健全化判断比率'!BS7)</f>
        <v>青函トンネル記念館</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2"/>
      <c r="AM35" s="456">
        <f t="shared" ref="AM35:AM43" si="2">IF(AO35="","",AM34+1)</f>
        <v>6</v>
      </c>
      <c r="AN35" s="456"/>
      <c r="AO35" s="457" t="str">
        <f>IF('各会計、関係団体の財政状況及び健全化判断比率'!B32="","",'各会計、関係団体の財政状況及び健全化判断比率'!B32)</f>
        <v>病院事業会計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9</v>
      </c>
      <c r="BX35" s="456"/>
      <c r="BY35" s="457" t="str">
        <f>IF('各会計、関係団体の財政状況及び健全化判断比率'!B69="","",'各会計、関係団体の財政状況及び健全化判断比率'!B69)</f>
        <v>青森県市町村総合事務組合</v>
      </c>
      <c r="BZ35" s="457"/>
      <c r="CA35" s="457"/>
      <c r="CB35" s="457"/>
      <c r="CC35" s="457"/>
      <c r="CD35" s="457"/>
      <c r="CE35" s="457"/>
      <c r="CF35" s="457"/>
      <c r="CG35" s="457"/>
      <c r="CH35" s="457"/>
      <c r="CI35" s="457"/>
      <c r="CJ35" s="457"/>
      <c r="CK35" s="457"/>
      <c r="CL35" s="457"/>
      <c r="CM35" s="457"/>
      <c r="CN35" s="2"/>
      <c r="CO35" s="456">
        <f t="shared" ref="CO35:CO43" si="5">IF(CQ35="","",CO34+1)</f>
        <v>15</v>
      </c>
      <c r="CP35" s="456"/>
      <c r="CQ35" s="457" t="str">
        <f>IF('各会計、関係団体の財政状況及び健全化判断比率'!BS8="","",'各会計、関係団体の財政状況及び健全化判断比率'!BS8)</f>
        <v>津軽半島エコエネ</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10</v>
      </c>
      <c r="BX36" s="456"/>
      <c r="BY36" s="457" t="str">
        <f>IF('各会計、関係団体の財政状況及び健全化判断比率'!B70="","",'各会計、関係団体の財政状況及び健全化判断比率'!B70)</f>
        <v>青森県後期高齢者医療広域連合(一般会計)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11</v>
      </c>
      <c r="BX37" s="456"/>
      <c r="BY37" s="457" t="str">
        <f>IF('各会計、関係団体の財政状況及び健全化判断比率'!B71="","",'各会計、関係団体の財政状況及び健全化判断比率'!B71)</f>
        <v>青森県後期高齢者医療広域連合(後期高齢者医療特別会計)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12</v>
      </c>
      <c r="BX38" s="456"/>
      <c r="BY38" s="457" t="str">
        <f>IF('各会計、関係団体の財政状況及び健全化判断比率'!B72="","",'各会計、関係団体の財政状況及び健全化判断比率'!B72)</f>
        <v>青森県市町村職員退職手当組合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13</v>
      </c>
      <c r="BX39" s="456"/>
      <c r="BY39" s="457" t="str">
        <f>IF('各会計、関係団体の財政状況及び健全化判断比率'!B73="","",'各会計、関係団体の財政状況及び健全化判断比率'!B73)</f>
        <v>青森県交通災害共済組合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459" t="s">
        <v>291</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293</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295</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296</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201</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299</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192</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lErsF07/PU1vtnpa2ZWpXYExGtRmAM3cOqoDz3dMGaYebpVmEakCQ1bgBxxJx+6PS9cTrlegBALtWLgBgFGH1A==" saltValue="3QiVMXC1jfT8ksOj0PFIZ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525</v>
      </c>
      <c r="G33" s="201" t="s">
        <v>526</v>
      </c>
      <c r="H33" s="201" t="s">
        <v>527</v>
      </c>
      <c r="I33" s="201" t="s">
        <v>528</v>
      </c>
      <c r="J33" s="205" t="s">
        <v>529</v>
      </c>
      <c r="K33" s="186"/>
      <c r="L33" s="186"/>
      <c r="M33" s="186"/>
      <c r="N33" s="186"/>
      <c r="O33" s="186"/>
      <c r="P33" s="186"/>
    </row>
    <row r="34" spans="1:16" ht="39" customHeight="1" x14ac:dyDescent="0.15">
      <c r="A34" s="186"/>
      <c r="B34" s="188"/>
      <c r="C34" s="1021" t="s">
        <v>463</v>
      </c>
      <c r="D34" s="1021"/>
      <c r="E34" s="1022"/>
      <c r="F34" s="197">
        <v>9.11</v>
      </c>
      <c r="G34" s="202">
        <v>9.33</v>
      </c>
      <c r="H34" s="202">
        <v>10.24</v>
      </c>
      <c r="I34" s="202">
        <v>10.62</v>
      </c>
      <c r="J34" s="206">
        <v>11.84</v>
      </c>
      <c r="K34" s="186"/>
      <c r="L34" s="186"/>
      <c r="M34" s="186"/>
      <c r="N34" s="186"/>
      <c r="O34" s="186"/>
      <c r="P34" s="186"/>
    </row>
    <row r="35" spans="1:16" ht="39" customHeight="1" x14ac:dyDescent="0.15">
      <c r="A35" s="186"/>
      <c r="B35" s="189"/>
      <c r="C35" s="1023" t="s">
        <v>263</v>
      </c>
      <c r="D35" s="1023"/>
      <c r="E35" s="1024"/>
      <c r="F35" s="198">
        <v>2.69</v>
      </c>
      <c r="G35" s="203">
        <v>3.84</v>
      </c>
      <c r="H35" s="203">
        <v>2.34</v>
      </c>
      <c r="I35" s="203">
        <v>2.87</v>
      </c>
      <c r="J35" s="207">
        <v>3.03</v>
      </c>
      <c r="K35" s="186"/>
      <c r="L35" s="186"/>
      <c r="M35" s="186"/>
      <c r="N35" s="186"/>
      <c r="O35" s="186"/>
      <c r="P35" s="186"/>
    </row>
    <row r="36" spans="1:16" ht="39" customHeight="1" x14ac:dyDescent="0.15">
      <c r="A36" s="186"/>
      <c r="B36" s="189"/>
      <c r="C36" s="1023" t="s">
        <v>461</v>
      </c>
      <c r="D36" s="1023"/>
      <c r="E36" s="1024"/>
      <c r="F36" s="198">
        <v>2.4300000000000002</v>
      </c>
      <c r="G36" s="203">
        <v>2.63</v>
      </c>
      <c r="H36" s="203">
        <v>2.71</v>
      </c>
      <c r="I36" s="203">
        <v>2.38</v>
      </c>
      <c r="J36" s="207">
        <v>2.0299999999999998</v>
      </c>
      <c r="K36" s="186"/>
      <c r="L36" s="186"/>
      <c r="M36" s="186"/>
      <c r="N36" s="186"/>
      <c r="O36" s="186"/>
      <c r="P36" s="186"/>
    </row>
    <row r="37" spans="1:16" ht="39" customHeight="1" x14ac:dyDescent="0.15">
      <c r="A37" s="186"/>
      <c r="B37" s="189"/>
      <c r="C37" s="1023" t="s">
        <v>29</v>
      </c>
      <c r="D37" s="1023"/>
      <c r="E37" s="1024"/>
      <c r="F37" s="198">
        <v>0.31</v>
      </c>
      <c r="G37" s="203">
        <v>0.45</v>
      </c>
      <c r="H37" s="203">
        <v>0.33</v>
      </c>
      <c r="I37" s="203">
        <v>0.31</v>
      </c>
      <c r="J37" s="207">
        <v>0.41</v>
      </c>
      <c r="K37" s="186"/>
      <c r="L37" s="186"/>
      <c r="M37" s="186"/>
      <c r="N37" s="186"/>
      <c r="O37" s="186"/>
      <c r="P37" s="186"/>
    </row>
    <row r="38" spans="1:16" ht="39" customHeight="1" x14ac:dyDescent="0.15">
      <c r="A38" s="186"/>
      <c r="B38" s="189"/>
      <c r="C38" s="1023" t="s">
        <v>460</v>
      </c>
      <c r="D38" s="1023"/>
      <c r="E38" s="1024"/>
      <c r="F38" s="198">
        <v>0.3</v>
      </c>
      <c r="G38" s="203">
        <v>0.08</v>
      </c>
      <c r="H38" s="203">
        <v>0.05</v>
      </c>
      <c r="I38" s="203">
        <v>0.04</v>
      </c>
      <c r="J38" s="207">
        <v>0.12</v>
      </c>
      <c r="K38" s="186"/>
      <c r="L38" s="186"/>
      <c r="M38" s="186"/>
      <c r="N38" s="186"/>
      <c r="O38" s="186"/>
      <c r="P38" s="186"/>
    </row>
    <row r="39" spans="1:16" ht="39" customHeight="1" x14ac:dyDescent="0.15">
      <c r="A39" s="186"/>
      <c r="B39" s="189"/>
      <c r="C39" s="1023" t="s">
        <v>377</v>
      </c>
      <c r="D39" s="1023"/>
      <c r="E39" s="1024"/>
      <c r="F39" s="198">
        <v>0.01</v>
      </c>
      <c r="G39" s="203">
        <v>0.01</v>
      </c>
      <c r="H39" s="203">
        <v>0.01</v>
      </c>
      <c r="I39" s="203">
        <v>0</v>
      </c>
      <c r="J39" s="207">
        <v>0.05</v>
      </c>
      <c r="K39" s="186"/>
      <c r="L39" s="186"/>
      <c r="M39" s="186"/>
      <c r="N39" s="186"/>
      <c r="O39" s="186"/>
      <c r="P39" s="186"/>
    </row>
    <row r="40" spans="1:16" ht="39" customHeight="1" x14ac:dyDescent="0.15">
      <c r="A40" s="186"/>
      <c r="B40" s="189"/>
      <c r="C40" s="1023" t="s">
        <v>222</v>
      </c>
      <c r="D40" s="1023"/>
      <c r="E40" s="1024"/>
      <c r="F40" s="198" t="s">
        <v>386</v>
      </c>
      <c r="G40" s="203">
        <v>0.01</v>
      </c>
      <c r="H40" s="203">
        <v>0.01</v>
      </c>
      <c r="I40" s="203">
        <v>0.01</v>
      </c>
      <c r="J40" s="207">
        <v>0.05</v>
      </c>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531</v>
      </c>
      <c r="D42" s="1023"/>
      <c r="E42" s="1024"/>
      <c r="F42" s="198" t="s">
        <v>204</v>
      </c>
      <c r="G42" s="203" t="s">
        <v>204</v>
      </c>
      <c r="H42" s="203" t="s">
        <v>204</v>
      </c>
      <c r="I42" s="203" t="s">
        <v>204</v>
      </c>
      <c r="J42" s="207" t="s">
        <v>204</v>
      </c>
      <c r="K42" s="186"/>
      <c r="L42" s="186"/>
      <c r="M42" s="186"/>
      <c r="N42" s="186"/>
      <c r="O42" s="186"/>
      <c r="P42" s="186"/>
    </row>
    <row r="43" spans="1:16" ht="39" customHeight="1" x14ac:dyDescent="0.15">
      <c r="A43" s="186"/>
      <c r="B43" s="191"/>
      <c r="C43" s="1025" t="s">
        <v>486</v>
      </c>
      <c r="D43" s="1025"/>
      <c r="E43" s="1026"/>
      <c r="F43" s="199" t="s">
        <v>204</v>
      </c>
      <c r="G43" s="204" t="s">
        <v>204</v>
      </c>
      <c r="H43" s="204" t="s">
        <v>204</v>
      </c>
      <c r="I43" s="204" t="s">
        <v>204</v>
      </c>
      <c r="J43" s="208" t="s">
        <v>204</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KUvMD4+VPPkxnzruaR9clcCx/6veKLjjorVVRGA9u3iOSHfQxko5T4Dv69mXRPBZTwGhTxcSKJEh1LzrAX9gHw==" saltValue="93wuZpoCJ6gultWs0hPVK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27</v>
      </c>
      <c r="C44" s="215"/>
      <c r="D44" s="215"/>
      <c r="E44" s="223"/>
      <c r="F44" s="223"/>
      <c r="G44" s="223"/>
      <c r="H44" s="223"/>
      <c r="I44" s="223"/>
      <c r="J44" s="226" t="s">
        <v>16</v>
      </c>
      <c r="K44" s="228" t="s">
        <v>525</v>
      </c>
      <c r="L44" s="237" t="s">
        <v>526</v>
      </c>
      <c r="M44" s="237" t="s">
        <v>527</v>
      </c>
      <c r="N44" s="237" t="s">
        <v>528</v>
      </c>
      <c r="O44" s="246" t="s">
        <v>529</v>
      </c>
      <c r="P44" s="85"/>
      <c r="Q44" s="85"/>
      <c r="R44" s="85"/>
      <c r="S44" s="85"/>
      <c r="T44" s="85"/>
      <c r="U44" s="85"/>
    </row>
    <row r="45" spans="1:21" ht="30.75" customHeight="1" x14ac:dyDescent="0.15">
      <c r="A45" s="85"/>
      <c r="B45" s="1052" t="s">
        <v>28</v>
      </c>
      <c r="C45" s="1053"/>
      <c r="D45" s="218"/>
      <c r="E45" s="1027" t="s">
        <v>26</v>
      </c>
      <c r="F45" s="1027"/>
      <c r="G45" s="1027"/>
      <c r="H45" s="1027"/>
      <c r="I45" s="1027"/>
      <c r="J45" s="1028"/>
      <c r="K45" s="229">
        <v>861</v>
      </c>
      <c r="L45" s="238">
        <v>866</v>
      </c>
      <c r="M45" s="238">
        <v>897</v>
      </c>
      <c r="N45" s="238">
        <v>901</v>
      </c>
      <c r="O45" s="247">
        <v>900</v>
      </c>
      <c r="P45" s="85"/>
      <c r="Q45" s="85"/>
      <c r="R45" s="85"/>
      <c r="S45" s="85"/>
      <c r="T45" s="85"/>
      <c r="U45" s="85"/>
    </row>
    <row r="46" spans="1:21" ht="30.75" customHeight="1" x14ac:dyDescent="0.15">
      <c r="A46" s="85"/>
      <c r="B46" s="1054"/>
      <c r="C46" s="1055"/>
      <c r="D46" s="219"/>
      <c r="E46" s="1029" t="s">
        <v>30</v>
      </c>
      <c r="F46" s="1029"/>
      <c r="G46" s="1029"/>
      <c r="H46" s="1029"/>
      <c r="I46" s="1029"/>
      <c r="J46" s="1030"/>
      <c r="K46" s="230" t="s">
        <v>204</v>
      </c>
      <c r="L46" s="239" t="s">
        <v>204</v>
      </c>
      <c r="M46" s="239" t="s">
        <v>204</v>
      </c>
      <c r="N46" s="239" t="s">
        <v>204</v>
      </c>
      <c r="O46" s="248" t="s">
        <v>204</v>
      </c>
      <c r="P46" s="85"/>
      <c r="Q46" s="85"/>
      <c r="R46" s="85"/>
      <c r="S46" s="85"/>
      <c r="T46" s="85"/>
      <c r="U46" s="85"/>
    </row>
    <row r="47" spans="1:21" ht="30.75" customHeight="1" x14ac:dyDescent="0.15">
      <c r="A47" s="85"/>
      <c r="B47" s="1054"/>
      <c r="C47" s="1055"/>
      <c r="D47" s="219"/>
      <c r="E47" s="1029" t="s">
        <v>33</v>
      </c>
      <c r="F47" s="1029"/>
      <c r="G47" s="1029"/>
      <c r="H47" s="1029"/>
      <c r="I47" s="1029"/>
      <c r="J47" s="1030"/>
      <c r="K47" s="230" t="s">
        <v>204</v>
      </c>
      <c r="L47" s="239" t="s">
        <v>204</v>
      </c>
      <c r="M47" s="239" t="s">
        <v>204</v>
      </c>
      <c r="N47" s="239" t="s">
        <v>204</v>
      </c>
      <c r="O47" s="248" t="s">
        <v>204</v>
      </c>
      <c r="P47" s="85"/>
      <c r="Q47" s="85"/>
      <c r="R47" s="85"/>
      <c r="S47" s="85"/>
      <c r="T47" s="85"/>
      <c r="U47" s="85"/>
    </row>
    <row r="48" spans="1:21" ht="30.75" customHeight="1" x14ac:dyDescent="0.15">
      <c r="A48" s="85"/>
      <c r="B48" s="1054"/>
      <c r="C48" s="1055"/>
      <c r="D48" s="219"/>
      <c r="E48" s="1029" t="s">
        <v>39</v>
      </c>
      <c r="F48" s="1029"/>
      <c r="G48" s="1029"/>
      <c r="H48" s="1029"/>
      <c r="I48" s="1029"/>
      <c r="J48" s="1030"/>
      <c r="K48" s="230">
        <v>183</v>
      </c>
      <c r="L48" s="239">
        <v>183</v>
      </c>
      <c r="M48" s="239">
        <v>213</v>
      </c>
      <c r="N48" s="239">
        <v>218</v>
      </c>
      <c r="O48" s="248">
        <v>209</v>
      </c>
      <c r="P48" s="85"/>
      <c r="Q48" s="85"/>
      <c r="R48" s="85"/>
      <c r="S48" s="85"/>
      <c r="T48" s="85"/>
      <c r="U48" s="85"/>
    </row>
    <row r="49" spans="1:21" ht="30.75" customHeight="1" x14ac:dyDescent="0.15">
      <c r="A49" s="85"/>
      <c r="B49" s="1054"/>
      <c r="C49" s="1055"/>
      <c r="D49" s="219"/>
      <c r="E49" s="1029" t="s">
        <v>0</v>
      </c>
      <c r="F49" s="1029"/>
      <c r="G49" s="1029"/>
      <c r="H49" s="1029"/>
      <c r="I49" s="1029"/>
      <c r="J49" s="1030"/>
      <c r="K49" s="230">
        <v>15</v>
      </c>
      <c r="L49" s="239">
        <v>14</v>
      </c>
      <c r="M49" s="239">
        <v>15</v>
      </c>
      <c r="N49" s="239">
        <v>16</v>
      </c>
      <c r="O49" s="248">
        <v>17</v>
      </c>
      <c r="P49" s="85"/>
      <c r="Q49" s="85"/>
      <c r="R49" s="85"/>
      <c r="S49" s="85"/>
      <c r="T49" s="85"/>
      <c r="U49" s="85"/>
    </row>
    <row r="50" spans="1:21" ht="30.75" customHeight="1" x14ac:dyDescent="0.15">
      <c r="A50" s="85"/>
      <c r="B50" s="1054"/>
      <c r="C50" s="1055"/>
      <c r="D50" s="219"/>
      <c r="E50" s="1029" t="s">
        <v>41</v>
      </c>
      <c r="F50" s="1029"/>
      <c r="G50" s="1029"/>
      <c r="H50" s="1029"/>
      <c r="I50" s="1029"/>
      <c r="J50" s="1030"/>
      <c r="K50" s="230">
        <v>13</v>
      </c>
      <c r="L50" s="239" t="s">
        <v>204</v>
      </c>
      <c r="M50" s="239" t="s">
        <v>204</v>
      </c>
      <c r="N50" s="239" t="s">
        <v>204</v>
      </c>
      <c r="O50" s="248" t="s">
        <v>204</v>
      </c>
      <c r="P50" s="85"/>
      <c r="Q50" s="85"/>
      <c r="R50" s="85"/>
      <c r="S50" s="85"/>
      <c r="T50" s="85"/>
      <c r="U50" s="85"/>
    </row>
    <row r="51" spans="1:21" ht="30.75" customHeight="1" x14ac:dyDescent="0.15">
      <c r="A51" s="85"/>
      <c r="B51" s="1056"/>
      <c r="C51" s="1057"/>
      <c r="D51" s="220"/>
      <c r="E51" s="1029" t="s">
        <v>45</v>
      </c>
      <c r="F51" s="1029"/>
      <c r="G51" s="1029"/>
      <c r="H51" s="1029"/>
      <c r="I51" s="1029"/>
      <c r="J51" s="1030"/>
      <c r="K51" s="230" t="s">
        <v>204</v>
      </c>
      <c r="L51" s="239">
        <v>0</v>
      </c>
      <c r="M51" s="239" t="s">
        <v>204</v>
      </c>
      <c r="N51" s="239" t="s">
        <v>204</v>
      </c>
      <c r="O51" s="248" t="s">
        <v>204</v>
      </c>
      <c r="P51" s="85"/>
      <c r="Q51" s="85"/>
      <c r="R51" s="85"/>
      <c r="S51" s="85"/>
      <c r="T51" s="85"/>
      <c r="U51" s="85"/>
    </row>
    <row r="52" spans="1:21" ht="30.75" customHeight="1" x14ac:dyDescent="0.15">
      <c r="A52" s="85"/>
      <c r="B52" s="1031" t="s">
        <v>47</v>
      </c>
      <c r="C52" s="1032"/>
      <c r="D52" s="220"/>
      <c r="E52" s="1029" t="s">
        <v>48</v>
      </c>
      <c r="F52" s="1029"/>
      <c r="G52" s="1029"/>
      <c r="H52" s="1029"/>
      <c r="I52" s="1029"/>
      <c r="J52" s="1030"/>
      <c r="K52" s="230">
        <v>754</v>
      </c>
      <c r="L52" s="239">
        <v>745</v>
      </c>
      <c r="M52" s="239">
        <v>749</v>
      </c>
      <c r="N52" s="239">
        <v>755</v>
      </c>
      <c r="O52" s="248">
        <v>752</v>
      </c>
      <c r="P52" s="85"/>
      <c r="Q52" s="85"/>
      <c r="R52" s="85"/>
      <c r="S52" s="85"/>
      <c r="T52" s="85"/>
      <c r="U52" s="85"/>
    </row>
    <row r="53" spans="1:21" ht="30.75" customHeight="1" x14ac:dyDescent="0.15">
      <c r="A53" s="85"/>
      <c r="B53" s="1033" t="s">
        <v>49</v>
      </c>
      <c r="C53" s="1034"/>
      <c r="D53" s="221"/>
      <c r="E53" s="1035" t="s">
        <v>52</v>
      </c>
      <c r="F53" s="1035"/>
      <c r="G53" s="1035"/>
      <c r="H53" s="1035"/>
      <c r="I53" s="1035"/>
      <c r="J53" s="1036"/>
      <c r="K53" s="231">
        <v>318</v>
      </c>
      <c r="L53" s="240">
        <v>318</v>
      </c>
      <c r="M53" s="240">
        <v>376</v>
      </c>
      <c r="N53" s="240">
        <v>380</v>
      </c>
      <c r="O53" s="249">
        <v>374</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532</v>
      </c>
      <c r="P56" s="85"/>
      <c r="Q56" s="85"/>
      <c r="R56" s="85"/>
      <c r="S56" s="85"/>
      <c r="T56" s="85"/>
      <c r="U56" s="85"/>
    </row>
    <row r="57" spans="1:21" ht="31.5" customHeight="1" x14ac:dyDescent="0.15">
      <c r="A57" s="85"/>
      <c r="B57" s="212"/>
      <c r="C57" s="217"/>
      <c r="D57" s="217"/>
      <c r="E57" s="224"/>
      <c r="F57" s="224"/>
      <c r="G57" s="224"/>
      <c r="H57" s="224"/>
      <c r="I57" s="224"/>
      <c r="J57" s="227" t="s">
        <v>16</v>
      </c>
      <c r="K57" s="233" t="s">
        <v>525</v>
      </c>
      <c r="L57" s="241" t="s">
        <v>526</v>
      </c>
      <c r="M57" s="241" t="s">
        <v>527</v>
      </c>
      <c r="N57" s="241" t="s">
        <v>528</v>
      </c>
      <c r="O57" s="251" t="s">
        <v>529</v>
      </c>
      <c r="P57" s="85"/>
      <c r="Q57" s="85"/>
      <c r="R57" s="85"/>
      <c r="S57" s="85"/>
      <c r="T57" s="85"/>
      <c r="U57" s="85"/>
    </row>
    <row r="58" spans="1:21" ht="31.5" customHeight="1" x14ac:dyDescent="0.15">
      <c r="B58" s="1046" t="s">
        <v>62</v>
      </c>
      <c r="C58" s="1047"/>
      <c r="D58" s="1037" t="s">
        <v>65</v>
      </c>
      <c r="E58" s="1038"/>
      <c r="F58" s="1038"/>
      <c r="G58" s="1038"/>
      <c r="H58" s="1038"/>
      <c r="I58" s="1038"/>
      <c r="J58" s="1039"/>
      <c r="K58" s="234"/>
      <c r="L58" s="242"/>
      <c r="M58" s="242"/>
      <c r="N58" s="242"/>
      <c r="O58" s="252"/>
    </row>
    <row r="59" spans="1:21" ht="31.5" customHeight="1" x14ac:dyDescent="0.15">
      <c r="B59" s="1048"/>
      <c r="C59" s="1049"/>
      <c r="D59" s="1040" t="s">
        <v>12</v>
      </c>
      <c r="E59" s="1041"/>
      <c r="F59" s="1041"/>
      <c r="G59" s="1041"/>
      <c r="H59" s="1041"/>
      <c r="I59" s="1041"/>
      <c r="J59" s="1042"/>
      <c r="K59" s="235"/>
      <c r="L59" s="243"/>
      <c r="M59" s="243"/>
      <c r="N59" s="243"/>
      <c r="O59" s="253"/>
    </row>
    <row r="60" spans="1:21" ht="31.5" customHeight="1" x14ac:dyDescent="0.15">
      <c r="B60" s="1050"/>
      <c r="C60" s="1051"/>
      <c r="D60" s="1043" t="s">
        <v>67</v>
      </c>
      <c r="E60" s="1044"/>
      <c r="F60" s="1044"/>
      <c r="G60" s="1044"/>
      <c r="H60" s="1044"/>
      <c r="I60" s="1044"/>
      <c r="J60" s="1045"/>
      <c r="K60" s="236"/>
      <c r="L60" s="244"/>
      <c r="M60" s="244"/>
      <c r="N60" s="244"/>
      <c r="O60" s="254"/>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40</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ijfoTqxi0/CWIq/rnzgVnkvbxefRyJlN1CkHvnmATe+y9/c5Wlw1lEj6YN3J4ARZ+B4bo9SCGTDaZ0NpDYY1CA==" saltValue="aQJr21uyr1C/0RHBfXiCr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27</v>
      </c>
      <c r="C40" s="215"/>
      <c r="D40" s="215"/>
      <c r="E40" s="223"/>
      <c r="F40" s="223"/>
      <c r="G40" s="223"/>
      <c r="H40" s="226" t="s">
        <v>16</v>
      </c>
      <c r="I40" s="228" t="s">
        <v>525</v>
      </c>
      <c r="J40" s="237" t="s">
        <v>526</v>
      </c>
      <c r="K40" s="237" t="s">
        <v>527</v>
      </c>
      <c r="L40" s="237" t="s">
        <v>528</v>
      </c>
      <c r="M40" s="266" t="s">
        <v>529</v>
      </c>
    </row>
    <row r="41" spans="2:13" ht="27.75" customHeight="1" x14ac:dyDescent="0.15">
      <c r="B41" s="1052" t="s">
        <v>35</v>
      </c>
      <c r="C41" s="1053"/>
      <c r="D41" s="218"/>
      <c r="E41" s="1058" t="s">
        <v>68</v>
      </c>
      <c r="F41" s="1058"/>
      <c r="G41" s="1058"/>
      <c r="H41" s="1059"/>
      <c r="I41" s="259">
        <v>7512</v>
      </c>
      <c r="J41" s="263">
        <v>7186</v>
      </c>
      <c r="K41" s="263">
        <v>6481</v>
      </c>
      <c r="L41" s="263">
        <v>5815</v>
      </c>
      <c r="M41" s="267">
        <v>5104</v>
      </c>
    </row>
    <row r="42" spans="2:13" ht="27.75" customHeight="1" x14ac:dyDescent="0.15">
      <c r="B42" s="1054"/>
      <c r="C42" s="1055"/>
      <c r="D42" s="219"/>
      <c r="E42" s="1060" t="s">
        <v>76</v>
      </c>
      <c r="F42" s="1060"/>
      <c r="G42" s="1060"/>
      <c r="H42" s="1061"/>
      <c r="I42" s="260" t="s">
        <v>204</v>
      </c>
      <c r="J42" s="264" t="s">
        <v>204</v>
      </c>
      <c r="K42" s="264" t="s">
        <v>204</v>
      </c>
      <c r="L42" s="264" t="s">
        <v>204</v>
      </c>
      <c r="M42" s="268" t="s">
        <v>204</v>
      </c>
    </row>
    <row r="43" spans="2:13" ht="27.75" customHeight="1" x14ac:dyDescent="0.15">
      <c r="B43" s="1054"/>
      <c r="C43" s="1055"/>
      <c r="D43" s="219"/>
      <c r="E43" s="1060" t="s">
        <v>77</v>
      </c>
      <c r="F43" s="1060"/>
      <c r="G43" s="1060"/>
      <c r="H43" s="1061"/>
      <c r="I43" s="260">
        <v>2808</v>
      </c>
      <c r="J43" s="264">
        <v>2711</v>
      </c>
      <c r="K43" s="264">
        <v>2602</v>
      </c>
      <c r="L43" s="264">
        <v>2511</v>
      </c>
      <c r="M43" s="268">
        <v>2468</v>
      </c>
    </row>
    <row r="44" spans="2:13" ht="27.75" customHeight="1" x14ac:dyDescent="0.15">
      <c r="B44" s="1054"/>
      <c r="C44" s="1055"/>
      <c r="D44" s="219"/>
      <c r="E44" s="1060" t="s">
        <v>17</v>
      </c>
      <c r="F44" s="1060"/>
      <c r="G44" s="1060"/>
      <c r="H44" s="1061"/>
      <c r="I44" s="260">
        <v>141</v>
      </c>
      <c r="J44" s="264">
        <v>157</v>
      </c>
      <c r="K44" s="264">
        <v>311</v>
      </c>
      <c r="L44" s="264">
        <v>327</v>
      </c>
      <c r="M44" s="268">
        <v>307</v>
      </c>
    </row>
    <row r="45" spans="2:13" ht="27.75" customHeight="1" x14ac:dyDescent="0.15">
      <c r="B45" s="1054"/>
      <c r="C45" s="1055"/>
      <c r="D45" s="219"/>
      <c r="E45" s="1060" t="s">
        <v>80</v>
      </c>
      <c r="F45" s="1060"/>
      <c r="G45" s="1060"/>
      <c r="H45" s="1061"/>
      <c r="I45" s="260">
        <v>927</v>
      </c>
      <c r="J45" s="264">
        <v>854</v>
      </c>
      <c r="K45" s="264">
        <v>808</v>
      </c>
      <c r="L45" s="264">
        <v>829</v>
      </c>
      <c r="M45" s="268">
        <v>801</v>
      </c>
    </row>
    <row r="46" spans="2:13" ht="27.75" customHeight="1" x14ac:dyDescent="0.15">
      <c r="B46" s="1054"/>
      <c r="C46" s="1055"/>
      <c r="D46" s="220"/>
      <c r="E46" s="1060" t="s">
        <v>79</v>
      </c>
      <c r="F46" s="1060"/>
      <c r="G46" s="1060"/>
      <c r="H46" s="1061"/>
      <c r="I46" s="260" t="s">
        <v>204</v>
      </c>
      <c r="J46" s="264" t="s">
        <v>204</v>
      </c>
      <c r="K46" s="264" t="s">
        <v>204</v>
      </c>
      <c r="L46" s="264" t="s">
        <v>204</v>
      </c>
      <c r="M46" s="268" t="s">
        <v>204</v>
      </c>
    </row>
    <row r="47" spans="2:13" ht="27.75" customHeight="1" x14ac:dyDescent="0.15">
      <c r="B47" s="1054"/>
      <c r="C47" s="1055"/>
      <c r="D47" s="256"/>
      <c r="E47" s="1062" t="s">
        <v>82</v>
      </c>
      <c r="F47" s="1063"/>
      <c r="G47" s="1063"/>
      <c r="H47" s="1064"/>
      <c r="I47" s="260" t="s">
        <v>204</v>
      </c>
      <c r="J47" s="264" t="s">
        <v>204</v>
      </c>
      <c r="K47" s="264" t="s">
        <v>204</v>
      </c>
      <c r="L47" s="264" t="s">
        <v>204</v>
      </c>
      <c r="M47" s="268" t="s">
        <v>204</v>
      </c>
    </row>
    <row r="48" spans="2:13" ht="27.75" customHeight="1" x14ac:dyDescent="0.15">
      <c r="B48" s="1054"/>
      <c r="C48" s="1055"/>
      <c r="D48" s="219"/>
      <c r="E48" s="1060" t="s">
        <v>57</v>
      </c>
      <c r="F48" s="1060"/>
      <c r="G48" s="1060"/>
      <c r="H48" s="1061"/>
      <c r="I48" s="260" t="s">
        <v>204</v>
      </c>
      <c r="J48" s="264" t="s">
        <v>204</v>
      </c>
      <c r="K48" s="264" t="s">
        <v>204</v>
      </c>
      <c r="L48" s="264" t="s">
        <v>204</v>
      </c>
      <c r="M48" s="268" t="s">
        <v>204</v>
      </c>
    </row>
    <row r="49" spans="2:13" ht="27.75" customHeight="1" x14ac:dyDescent="0.15">
      <c r="B49" s="1056"/>
      <c r="C49" s="1057"/>
      <c r="D49" s="219"/>
      <c r="E49" s="1060" t="s">
        <v>86</v>
      </c>
      <c r="F49" s="1060"/>
      <c r="G49" s="1060"/>
      <c r="H49" s="1061"/>
      <c r="I49" s="260" t="s">
        <v>204</v>
      </c>
      <c r="J49" s="264" t="s">
        <v>204</v>
      </c>
      <c r="K49" s="264" t="s">
        <v>204</v>
      </c>
      <c r="L49" s="264" t="s">
        <v>204</v>
      </c>
      <c r="M49" s="268" t="s">
        <v>204</v>
      </c>
    </row>
    <row r="50" spans="2:13" ht="27.75" customHeight="1" x14ac:dyDescent="0.15">
      <c r="B50" s="1067" t="s">
        <v>88</v>
      </c>
      <c r="C50" s="1068"/>
      <c r="D50" s="257"/>
      <c r="E50" s="1060" t="s">
        <v>90</v>
      </c>
      <c r="F50" s="1060"/>
      <c r="G50" s="1060"/>
      <c r="H50" s="1061"/>
      <c r="I50" s="260">
        <v>2115</v>
      </c>
      <c r="J50" s="264">
        <v>2158</v>
      </c>
      <c r="K50" s="264">
        <v>2347</v>
      </c>
      <c r="L50" s="264">
        <v>2515</v>
      </c>
      <c r="M50" s="268">
        <v>2637</v>
      </c>
    </row>
    <row r="51" spans="2:13" ht="27.75" customHeight="1" x14ac:dyDescent="0.15">
      <c r="B51" s="1054"/>
      <c r="C51" s="1055"/>
      <c r="D51" s="219"/>
      <c r="E51" s="1060" t="s">
        <v>93</v>
      </c>
      <c r="F51" s="1060"/>
      <c r="G51" s="1060"/>
      <c r="H51" s="1061"/>
      <c r="I51" s="260">
        <v>390</v>
      </c>
      <c r="J51" s="264">
        <v>329</v>
      </c>
      <c r="K51" s="264">
        <v>292</v>
      </c>
      <c r="L51" s="264">
        <v>258</v>
      </c>
      <c r="M51" s="268">
        <v>243</v>
      </c>
    </row>
    <row r="52" spans="2:13" ht="27.75" customHeight="1" x14ac:dyDescent="0.15">
      <c r="B52" s="1056"/>
      <c r="C52" s="1057"/>
      <c r="D52" s="219"/>
      <c r="E52" s="1060" t="s">
        <v>43</v>
      </c>
      <c r="F52" s="1060"/>
      <c r="G52" s="1060"/>
      <c r="H52" s="1061"/>
      <c r="I52" s="260">
        <v>6661</v>
      </c>
      <c r="J52" s="264">
        <v>6519</v>
      </c>
      <c r="K52" s="264">
        <v>6197</v>
      </c>
      <c r="L52" s="264">
        <v>5683</v>
      </c>
      <c r="M52" s="268">
        <v>5235</v>
      </c>
    </row>
    <row r="53" spans="2:13" ht="27.75" customHeight="1" x14ac:dyDescent="0.15">
      <c r="B53" s="1033" t="s">
        <v>49</v>
      </c>
      <c r="C53" s="1034"/>
      <c r="D53" s="221"/>
      <c r="E53" s="1065" t="s">
        <v>95</v>
      </c>
      <c r="F53" s="1065"/>
      <c r="G53" s="1065"/>
      <c r="H53" s="1066"/>
      <c r="I53" s="261">
        <v>2221</v>
      </c>
      <c r="J53" s="265">
        <v>1902</v>
      </c>
      <c r="K53" s="265">
        <v>1366</v>
      </c>
      <c r="L53" s="265">
        <v>1027</v>
      </c>
      <c r="M53" s="269">
        <v>565</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f9TaG6UZHlTSR7bbdeYORVb6VSmqzMFnDtzyXTvCF/q6rJV6f6AkjvfrxMp+5y2Mo8k0tNFRgfb2xopI80Maig==" saltValue="FTOG84dMK/HQOjl7xzhkC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8</v>
      </c>
      <c r="C54" s="276"/>
      <c r="D54" s="276"/>
      <c r="E54" s="277" t="s">
        <v>16</v>
      </c>
      <c r="F54" s="278" t="s">
        <v>527</v>
      </c>
      <c r="G54" s="278" t="s">
        <v>528</v>
      </c>
      <c r="H54" s="286" t="s">
        <v>529</v>
      </c>
    </row>
    <row r="55" spans="2:8" ht="52.5" customHeight="1" x14ac:dyDescent="0.15">
      <c r="B55" s="271"/>
      <c r="C55" s="1069" t="s">
        <v>99</v>
      </c>
      <c r="D55" s="1069"/>
      <c r="E55" s="1070"/>
      <c r="F55" s="279">
        <v>1410</v>
      </c>
      <c r="G55" s="279">
        <v>1433</v>
      </c>
      <c r="H55" s="287">
        <v>1450</v>
      </c>
    </row>
    <row r="56" spans="2:8" ht="52.5" customHeight="1" x14ac:dyDescent="0.15">
      <c r="B56" s="272"/>
      <c r="C56" s="1071" t="s">
        <v>102</v>
      </c>
      <c r="D56" s="1071"/>
      <c r="E56" s="1072"/>
      <c r="F56" s="280">
        <v>689</v>
      </c>
      <c r="G56" s="280">
        <v>791</v>
      </c>
      <c r="H56" s="288">
        <v>878</v>
      </c>
    </row>
    <row r="57" spans="2:8" ht="53.25" customHeight="1" x14ac:dyDescent="0.15">
      <c r="B57" s="272"/>
      <c r="C57" s="1073" t="s">
        <v>73</v>
      </c>
      <c r="D57" s="1073"/>
      <c r="E57" s="1074"/>
      <c r="F57" s="281">
        <v>1948</v>
      </c>
      <c r="G57" s="281">
        <v>2199</v>
      </c>
      <c r="H57" s="289">
        <v>2352</v>
      </c>
    </row>
    <row r="58" spans="2:8" ht="45.75" customHeight="1" x14ac:dyDescent="0.15">
      <c r="B58" s="273"/>
      <c r="C58" s="1075" t="s">
        <v>539</v>
      </c>
      <c r="D58" s="1076"/>
      <c r="E58" s="1077"/>
      <c r="F58" s="282">
        <v>1620</v>
      </c>
      <c r="G58" s="282">
        <v>1624</v>
      </c>
      <c r="H58" s="290">
        <v>1627</v>
      </c>
    </row>
    <row r="59" spans="2:8" ht="45.75" customHeight="1" x14ac:dyDescent="0.15">
      <c r="B59" s="273"/>
      <c r="C59" s="1075" t="s">
        <v>362</v>
      </c>
      <c r="D59" s="1076"/>
      <c r="E59" s="1077"/>
      <c r="F59" s="282">
        <v>219</v>
      </c>
      <c r="G59" s="282">
        <v>233</v>
      </c>
      <c r="H59" s="290">
        <v>244</v>
      </c>
    </row>
    <row r="60" spans="2:8" ht="45.75" customHeight="1" x14ac:dyDescent="0.15">
      <c r="B60" s="273"/>
      <c r="C60" s="1075" t="s">
        <v>540</v>
      </c>
      <c r="D60" s="1076"/>
      <c r="E60" s="1077"/>
      <c r="F60" s="282">
        <v>0</v>
      </c>
      <c r="G60" s="282">
        <v>88</v>
      </c>
      <c r="H60" s="290">
        <v>174</v>
      </c>
    </row>
    <row r="61" spans="2:8" ht="45.75" customHeight="1" x14ac:dyDescent="0.15">
      <c r="B61" s="273"/>
      <c r="C61" s="1075" t="s">
        <v>319</v>
      </c>
      <c r="D61" s="1076"/>
      <c r="E61" s="1077"/>
      <c r="F61" s="282">
        <v>40</v>
      </c>
      <c r="G61" s="282">
        <v>140</v>
      </c>
      <c r="H61" s="290">
        <v>173</v>
      </c>
    </row>
    <row r="62" spans="2:8" ht="45.75" customHeight="1" x14ac:dyDescent="0.15">
      <c r="B62" s="274"/>
      <c r="C62" s="1078" t="s">
        <v>397</v>
      </c>
      <c r="D62" s="1079"/>
      <c r="E62" s="1080"/>
      <c r="F62" s="283">
        <v>58</v>
      </c>
      <c r="G62" s="283">
        <v>95</v>
      </c>
      <c r="H62" s="291">
        <v>103</v>
      </c>
    </row>
    <row r="63" spans="2:8" ht="52.5" customHeight="1" x14ac:dyDescent="0.15">
      <c r="B63" s="275"/>
      <c r="C63" s="1081" t="s">
        <v>105</v>
      </c>
      <c r="D63" s="1081"/>
      <c r="E63" s="1082"/>
      <c r="F63" s="284">
        <v>4047</v>
      </c>
      <c r="G63" s="284">
        <v>4423</v>
      </c>
      <c r="H63" s="292">
        <v>4680</v>
      </c>
    </row>
    <row r="64" spans="2:8" x14ac:dyDescent="0.15"/>
  </sheetData>
  <sheetProtection algorithmName="SHA-512" hashValue="cD08VTPrmpGhXaZJH/Jlk4a2ENJjWQUCEhpbb+iAadNnVVX6e/pFJ7kOFWt/uuqE+aGRow8td7B3d3x/lkao7Q==" saltValue="4CUO/RnmWZs8cGaf57ThN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524</v>
      </c>
      <c r="G2" s="148"/>
      <c r="H2" s="158"/>
    </row>
    <row r="3" spans="1:8" x14ac:dyDescent="0.15">
      <c r="A3" s="114" t="s">
        <v>501</v>
      </c>
      <c r="B3" s="106"/>
      <c r="C3" s="301"/>
      <c r="D3" s="304">
        <v>59196</v>
      </c>
      <c r="E3" s="306"/>
      <c r="F3" s="309">
        <v>167497</v>
      </c>
      <c r="G3" s="311"/>
      <c r="H3" s="314"/>
    </row>
    <row r="4" spans="1:8" x14ac:dyDescent="0.15">
      <c r="A4" s="99"/>
      <c r="B4" s="105"/>
      <c r="C4" s="302"/>
      <c r="D4" s="305">
        <v>21495</v>
      </c>
      <c r="E4" s="307"/>
      <c r="F4" s="310">
        <v>82571</v>
      </c>
      <c r="G4" s="312"/>
      <c r="H4" s="315"/>
    </row>
    <row r="5" spans="1:8" x14ac:dyDescent="0.15">
      <c r="A5" s="114" t="s">
        <v>522</v>
      </c>
      <c r="B5" s="106"/>
      <c r="C5" s="301"/>
      <c r="D5" s="304">
        <v>72256</v>
      </c>
      <c r="E5" s="306"/>
      <c r="F5" s="309">
        <v>190274</v>
      </c>
      <c r="G5" s="311"/>
      <c r="H5" s="314"/>
    </row>
    <row r="6" spans="1:8" x14ac:dyDescent="0.15">
      <c r="A6" s="99"/>
      <c r="B6" s="105"/>
      <c r="C6" s="302"/>
      <c r="D6" s="305">
        <v>40677</v>
      </c>
      <c r="E6" s="307"/>
      <c r="F6" s="310">
        <v>88584</v>
      </c>
      <c r="G6" s="312"/>
      <c r="H6" s="315"/>
    </row>
    <row r="7" spans="1:8" x14ac:dyDescent="0.15">
      <c r="A7" s="114" t="s">
        <v>477</v>
      </c>
      <c r="B7" s="106"/>
      <c r="C7" s="301"/>
      <c r="D7" s="304">
        <v>53039</v>
      </c>
      <c r="E7" s="306"/>
      <c r="F7" s="309">
        <v>200194</v>
      </c>
      <c r="G7" s="311"/>
      <c r="H7" s="314"/>
    </row>
    <row r="8" spans="1:8" x14ac:dyDescent="0.15">
      <c r="A8" s="99"/>
      <c r="B8" s="105"/>
      <c r="C8" s="302"/>
      <c r="D8" s="305">
        <v>29231</v>
      </c>
      <c r="E8" s="307"/>
      <c r="F8" s="310">
        <v>106422</v>
      </c>
      <c r="G8" s="312"/>
      <c r="H8" s="315"/>
    </row>
    <row r="9" spans="1:8" x14ac:dyDescent="0.15">
      <c r="A9" s="114" t="s">
        <v>523</v>
      </c>
      <c r="B9" s="106"/>
      <c r="C9" s="301"/>
      <c r="D9" s="304">
        <v>54105</v>
      </c>
      <c r="E9" s="306"/>
      <c r="F9" s="309">
        <v>196914</v>
      </c>
      <c r="G9" s="311"/>
      <c r="H9" s="314"/>
    </row>
    <row r="10" spans="1:8" x14ac:dyDescent="0.15">
      <c r="A10" s="99"/>
      <c r="B10" s="105"/>
      <c r="C10" s="302"/>
      <c r="D10" s="305">
        <v>24336</v>
      </c>
      <c r="E10" s="307"/>
      <c r="F10" s="310">
        <v>98966</v>
      </c>
      <c r="G10" s="312"/>
      <c r="H10" s="315"/>
    </row>
    <row r="11" spans="1:8" x14ac:dyDescent="0.15">
      <c r="A11" s="114" t="s">
        <v>137</v>
      </c>
      <c r="B11" s="106"/>
      <c r="C11" s="301"/>
      <c r="D11" s="304">
        <v>61396</v>
      </c>
      <c r="E11" s="306"/>
      <c r="F11" s="309">
        <v>204757</v>
      </c>
      <c r="G11" s="311"/>
      <c r="H11" s="314"/>
    </row>
    <row r="12" spans="1:8" x14ac:dyDescent="0.15">
      <c r="A12" s="99"/>
      <c r="B12" s="105"/>
      <c r="C12" s="303"/>
      <c r="D12" s="305">
        <v>36877</v>
      </c>
      <c r="E12" s="307"/>
      <c r="F12" s="310">
        <v>106071</v>
      </c>
      <c r="G12" s="312"/>
      <c r="H12" s="315"/>
    </row>
    <row r="13" spans="1:8" x14ac:dyDescent="0.15">
      <c r="A13" s="114"/>
      <c r="B13" s="106"/>
      <c r="C13" s="301"/>
      <c r="D13" s="304">
        <v>59998</v>
      </c>
      <c r="E13" s="306"/>
      <c r="F13" s="309">
        <v>191927</v>
      </c>
      <c r="G13" s="313"/>
      <c r="H13" s="314"/>
    </row>
    <row r="14" spans="1:8" x14ac:dyDescent="0.15">
      <c r="A14" s="99"/>
      <c r="B14" s="105"/>
      <c r="C14" s="302"/>
      <c r="D14" s="305">
        <v>30523</v>
      </c>
      <c r="E14" s="307"/>
      <c r="F14" s="310">
        <v>96523</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85</v>
      </c>
      <c r="B19" s="294">
        <f>ROUND(VALUE(SUBSTITUTE(実質収支比率等に係る経年分析!F$48,"▲","-")),2)</f>
        <v>2.7</v>
      </c>
      <c r="C19" s="294">
        <f>ROUND(VALUE(SUBSTITUTE(実質収支比率等に係る経年分析!G$48,"▲","-")),2)</f>
        <v>3.84</v>
      </c>
      <c r="D19" s="294">
        <f>ROUND(VALUE(SUBSTITUTE(実質収支比率等に係る経年分析!H$48,"▲","-")),2)</f>
        <v>2.35</v>
      </c>
      <c r="E19" s="294">
        <f>ROUND(VALUE(SUBSTITUTE(実質収支比率等に係る経年分析!I$48,"▲","-")),2)</f>
        <v>2.88</v>
      </c>
      <c r="F19" s="294">
        <f>ROUND(VALUE(SUBSTITUTE(実質収支比率等に係る経年分析!J$48,"▲","-")),2)</f>
        <v>3.04</v>
      </c>
    </row>
    <row r="20" spans="1:11" x14ac:dyDescent="0.15">
      <c r="A20" s="294" t="s">
        <v>34</v>
      </c>
      <c r="B20" s="294">
        <f>ROUND(VALUE(SUBSTITUTE(実質収支比率等に係る経年分析!F$47,"▲","-")),2)</f>
        <v>33.82</v>
      </c>
      <c r="C20" s="294">
        <f>ROUND(VALUE(SUBSTITUTE(実質収支比率等に係る経年分析!G$47,"▲","-")),2)</f>
        <v>33.57</v>
      </c>
      <c r="D20" s="294">
        <f>ROUND(VALUE(SUBSTITUTE(実質収支比率等に係る経年分析!H$47,"▲","-")),2)</f>
        <v>36.4</v>
      </c>
      <c r="E20" s="294">
        <f>ROUND(VALUE(SUBSTITUTE(実質収支比率等に係る経年分析!I$47,"▲","-")),2)</f>
        <v>35.159999999999997</v>
      </c>
      <c r="F20" s="294">
        <f>ROUND(VALUE(SUBSTITUTE(実質収支比率等に係る経年分析!J$47,"▲","-")),2)</f>
        <v>36.21</v>
      </c>
    </row>
    <row r="21" spans="1:11" x14ac:dyDescent="0.15">
      <c r="A21" s="294" t="s">
        <v>109</v>
      </c>
      <c r="B21" s="294">
        <f>IF(ISNUMBER(VALUE(SUBSTITUTE(実質収支比率等に係る経年分析!F$49,"▲","-"))),ROUND(VALUE(SUBSTITUTE(実質収支比率等に係る経年分析!F$49,"▲","-")),2),NA())</f>
        <v>-4.4000000000000004</v>
      </c>
      <c r="C21" s="294">
        <f>IF(ISNUMBER(VALUE(SUBSTITUTE(実質収支比率等に係る経年分析!G$49,"▲","-"))),ROUND(VALUE(SUBSTITUTE(実質収支比率等に係る経年分析!G$49,"▲","-")),2),NA())</f>
        <v>-0.74</v>
      </c>
      <c r="D21" s="294">
        <f>IF(ISNUMBER(VALUE(SUBSTITUTE(実質収支比率等に係る経年分析!H$49,"▲","-"))),ROUND(VALUE(SUBSTITUTE(実質収支比率等に係る経年分析!H$49,"▲","-")),2),NA())</f>
        <v>2.88</v>
      </c>
      <c r="E21" s="294">
        <f>IF(ISNUMBER(VALUE(SUBSTITUTE(実質収支比率等に係る経年分析!I$49,"▲","-"))),ROUND(VALUE(SUBSTITUTE(実質収支比率等に係る経年分析!I$49,"▲","-")),2),NA())</f>
        <v>0.09</v>
      </c>
      <c r="F21" s="294">
        <f>IF(ISNUMBER(VALUE(SUBSTITUTE(実質収支比率等に係る経年分析!J$49,"▲","-"))),ROUND(VALUE(SUBSTITUTE(実質収支比率等に係る経年分析!J$49,"▲","-")),2),NA())</f>
        <v>2.13</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0.05</v>
      </c>
    </row>
    <row r="31" spans="1:11" x14ac:dyDescent="0.15">
      <c r="A31" s="295" t="str">
        <f>IF(連結実質赤字比率に係る赤字・黒字の構成分析!C$39="",NA(),連結実質赤字比率に係る赤字・黒字の構成分析!C$39)</f>
        <v>下水道特別会計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0.01</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0.05</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0.08</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0.12</v>
      </c>
    </row>
    <row r="33" spans="1:16" x14ac:dyDescent="0.15">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0.31</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0.45</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0.33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0.31</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0.41</v>
      </c>
    </row>
    <row r="34" spans="1:16" x14ac:dyDescent="0.15">
      <c r="A34" s="295" t="str">
        <f>IF(連結実質赤字比率に係る赤字・黒字の構成分析!C$36="",NA(),連結実質赤字比率に係る赤字・黒字の構成分析!C$36)</f>
        <v>簡易水道事業会計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2.4300000000000002</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2.63</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2.71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2.38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2.0299999999999998</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2.69</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3.84</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2.34</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2.87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3.03</v>
      </c>
    </row>
    <row r="36" spans="1:16" x14ac:dyDescent="0.15">
      <c r="A36" s="295" t="str">
        <f>IF(連結実質赤字比率に係る赤字・黒字の構成分析!C$34="",NA(),連結実質赤字比率に係る赤字・黒字の構成分析!C$34)</f>
        <v>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9.11</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9.33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10.24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10.62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11.84</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115</v>
      </c>
      <c r="B42" s="296"/>
      <c r="C42" s="296"/>
      <c r="D42" s="296">
        <f>'実質公債費比率（分子）の構造'!K$52</f>
        <v>754</v>
      </c>
      <c r="E42" s="296"/>
      <c r="F42" s="296"/>
      <c r="G42" s="296">
        <f>'実質公債費比率（分子）の構造'!L$52</f>
        <v>745</v>
      </c>
      <c r="H42" s="296"/>
      <c r="I42" s="296"/>
      <c r="J42" s="296">
        <f>'実質公債費比率（分子）の構造'!M$52</f>
        <v>749</v>
      </c>
      <c r="K42" s="296"/>
      <c r="L42" s="296"/>
      <c r="M42" s="296">
        <f>'実質公債費比率（分子）の構造'!N$52</f>
        <v>755</v>
      </c>
      <c r="N42" s="296"/>
      <c r="O42" s="296"/>
      <c r="P42" s="296">
        <f>'実質公債費比率（分子）の構造'!O$52</f>
        <v>752</v>
      </c>
    </row>
    <row r="43" spans="1:16" x14ac:dyDescent="0.15">
      <c r="A43" s="296" t="s">
        <v>45</v>
      </c>
      <c r="B43" s="296" t="str">
        <f>'実質公債費比率（分子）の構造'!K$51</f>
        <v>-</v>
      </c>
      <c r="C43" s="296"/>
      <c r="D43" s="296"/>
      <c r="E43" s="296">
        <f>'実質公債費比率（分子）の構造'!L$51</f>
        <v>0</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41</v>
      </c>
      <c r="B44" s="296">
        <f>'実質公債費比率（分子）の構造'!K$50</f>
        <v>13</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15</v>
      </c>
      <c r="C45" s="296"/>
      <c r="D45" s="296"/>
      <c r="E45" s="296">
        <f>'実質公債費比率（分子）の構造'!L$49</f>
        <v>14</v>
      </c>
      <c r="F45" s="296"/>
      <c r="G45" s="296"/>
      <c r="H45" s="296">
        <f>'実質公債費比率（分子）の構造'!M$49</f>
        <v>15</v>
      </c>
      <c r="I45" s="296"/>
      <c r="J45" s="296"/>
      <c r="K45" s="296">
        <f>'実質公債費比率（分子）の構造'!N$49</f>
        <v>16</v>
      </c>
      <c r="L45" s="296"/>
      <c r="M45" s="296"/>
      <c r="N45" s="296">
        <f>'実質公債費比率（分子）の構造'!O$49</f>
        <v>17</v>
      </c>
      <c r="O45" s="296"/>
      <c r="P45" s="296"/>
    </row>
    <row r="46" spans="1:16" x14ac:dyDescent="0.15">
      <c r="A46" s="296" t="s">
        <v>39</v>
      </c>
      <c r="B46" s="296">
        <f>'実質公債費比率（分子）の構造'!K$48</f>
        <v>183</v>
      </c>
      <c r="C46" s="296"/>
      <c r="D46" s="296"/>
      <c r="E46" s="296">
        <f>'実質公債費比率（分子）の構造'!L$48</f>
        <v>183</v>
      </c>
      <c r="F46" s="296"/>
      <c r="G46" s="296"/>
      <c r="H46" s="296">
        <f>'実質公債費比率（分子）の構造'!M$48</f>
        <v>213</v>
      </c>
      <c r="I46" s="296"/>
      <c r="J46" s="296"/>
      <c r="K46" s="296">
        <f>'実質公債費比率（分子）の構造'!N$48</f>
        <v>218</v>
      </c>
      <c r="L46" s="296"/>
      <c r="M46" s="296"/>
      <c r="N46" s="296">
        <f>'実質公債費比率（分子）の構造'!O$48</f>
        <v>209</v>
      </c>
      <c r="O46" s="296"/>
      <c r="P46" s="296"/>
    </row>
    <row r="47" spans="1:16" x14ac:dyDescent="0.15">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26</v>
      </c>
      <c r="B49" s="296">
        <f>'実質公債費比率（分子）の構造'!K$45</f>
        <v>861</v>
      </c>
      <c r="C49" s="296"/>
      <c r="D49" s="296"/>
      <c r="E49" s="296">
        <f>'実質公債費比率（分子）の構造'!L$45</f>
        <v>866</v>
      </c>
      <c r="F49" s="296"/>
      <c r="G49" s="296"/>
      <c r="H49" s="296">
        <f>'実質公債費比率（分子）の構造'!M$45</f>
        <v>897</v>
      </c>
      <c r="I49" s="296"/>
      <c r="J49" s="296"/>
      <c r="K49" s="296">
        <f>'実質公債費比率（分子）の構造'!N$45</f>
        <v>901</v>
      </c>
      <c r="L49" s="296"/>
      <c r="M49" s="296"/>
      <c r="N49" s="296">
        <f>'実質公債費比率（分子）の構造'!O$45</f>
        <v>900</v>
      </c>
      <c r="O49" s="296"/>
      <c r="P49" s="296"/>
    </row>
    <row r="50" spans="1:16" x14ac:dyDescent="0.15">
      <c r="A50" s="296" t="s">
        <v>52</v>
      </c>
      <c r="B50" s="296" t="e">
        <f>NA()</f>
        <v>#N/A</v>
      </c>
      <c r="C50" s="296">
        <f>IF(ISNUMBER('実質公債費比率（分子）の構造'!K$53),'実質公債費比率（分子）の構造'!K$53,NA())</f>
        <v>318</v>
      </c>
      <c r="D50" s="296" t="e">
        <f>NA()</f>
        <v>#N/A</v>
      </c>
      <c r="E50" s="296" t="e">
        <f>NA()</f>
        <v>#N/A</v>
      </c>
      <c r="F50" s="296">
        <f>IF(ISNUMBER('実質公債費比率（分子）の構造'!L$53),'実質公債費比率（分子）の構造'!L$53,NA())</f>
        <v>318</v>
      </c>
      <c r="G50" s="296" t="e">
        <f>NA()</f>
        <v>#N/A</v>
      </c>
      <c r="H50" s="296" t="e">
        <f>NA()</f>
        <v>#N/A</v>
      </c>
      <c r="I50" s="296">
        <f>IF(ISNUMBER('実質公債費比率（分子）の構造'!M$53),'実質公債費比率（分子）の構造'!M$53,NA())</f>
        <v>376</v>
      </c>
      <c r="J50" s="296" t="e">
        <f>NA()</f>
        <v>#N/A</v>
      </c>
      <c r="K50" s="296" t="e">
        <f>NA()</f>
        <v>#N/A</v>
      </c>
      <c r="L50" s="296">
        <f>IF(ISNUMBER('実質公債費比率（分子）の構造'!N$53),'実質公債費比率（分子）の構造'!N$53,NA())</f>
        <v>380</v>
      </c>
      <c r="M50" s="296" t="e">
        <f>NA()</f>
        <v>#N/A</v>
      </c>
      <c r="N50" s="296" t="e">
        <f>NA()</f>
        <v>#N/A</v>
      </c>
      <c r="O50" s="296">
        <f>IF(ISNUMBER('実質公債費比率（分子）の構造'!O$53),'実質公債費比率（分子）の構造'!O$53,NA())</f>
        <v>374</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43</v>
      </c>
      <c r="B56" s="295"/>
      <c r="C56" s="295"/>
      <c r="D56" s="295">
        <f>'将来負担比率（分子）の構造'!I$52</f>
        <v>6661</v>
      </c>
      <c r="E56" s="295"/>
      <c r="F56" s="295"/>
      <c r="G56" s="295">
        <f>'将来負担比率（分子）の構造'!J$52</f>
        <v>6519</v>
      </c>
      <c r="H56" s="295"/>
      <c r="I56" s="295"/>
      <c r="J56" s="295">
        <f>'将来負担比率（分子）の構造'!K$52</f>
        <v>6197</v>
      </c>
      <c r="K56" s="295"/>
      <c r="L56" s="295"/>
      <c r="M56" s="295">
        <f>'将来負担比率（分子）の構造'!L$52</f>
        <v>5683</v>
      </c>
      <c r="N56" s="295"/>
      <c r="O56" s="295"/>
      <c r="P56" s="295">
        <f>'将来負担比率（分子）の構造'!M$52</f>
        <v>5235</v>
      </c>
    </row>
    <row r="57" spans="1:16" x14ac:dyDescent="0.15">
      <c r="A57" s="295" t="s">
        <v>93</v>
      </c>
      <c r="B57" s="295"/>
      <c r="C57" s="295"/>
      <c r="D57" s="295">
        <f>'将来負担比率（分子）の構造'!I$51</f>
        <v>390</v>
      </c>
      <c r="E57" s="295"/>
      <c r="F57" s="295"/>
      <c r="G57" s="295">
        <f>'将来負担比率（分子）の構造'!J$51</f>
        <v>329</v>
      </c>
      <c r="H57" s="295"/>
      <c r="I57" s="295"/>
      <c r="J57" s="295">
        <f>'将来負担比率（分子）の構造'!K$51</f>
        <v>292</v>
      </c>
      <c r="K57" s="295"/>
      <c r="L57" s="295"/>
      <c r="M57" s="295">
        <f>'将来負担比率（分子）の構造'!L$51</f>
        <v>258</v>
      </c>
      <c r="N57" s="295"/>
      <c r="O57" s="295"/>
      <c r="P57" s="295">
        <f>'将来負担比率（分子）の構造'!M$51</f>
        <v>243</v>
      </c>
    </row>
    <row r="58" spans="1:16" x14ac:dyDescent="0.15">
      <c r="A58" s="295" t="s">
        <v>90</v>
      </c>
      <c r="B58" s="295"/>
      <c r="C58" s="295"/>
      <c r="D58" s="295">
        <f>'将来負担比率（分子）の構造'!I$50</f>
        <v>2115</v>
      </c>
      <c r="E58" s="295"/>
      <c r="F58" s="295"/>
      <c r="G58" s="295">
        <f>'将来負担比率（分子）の構造'!J$50</f>
        <v>2158</v>
      </c>
      <c r="H58" s="295"/>
      <c r="I58" s="295"/>
      <c r="J58" s="295">
        <f>'将来負担比率（分子）の構造'!K$50</f>
        <v>2347</v>
      </c>
      <c r="K58" s="295"/>
      <c r="L58" s="295"/>
      <c r="M58" s="295">
        <f>'将来負担比率（分子）の構造'!L$50</f>
        <v>2515</v>
      </c>
      <c r="N58" s="295"/>
      <c r="O58" s="295"/>
      <c r="P58" s="295">
        <f>'将来負担比率（分子）の構造'!M$50</f>
        <v>2637</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80</v>
      </c>
      <c r="B62" s="295">
        <f>'将来負担比率（分子）の構造'!I$45</f>
        <v>927</v>
      </c>
      <c r="C62" s="295"/>
      <c r="D62" s="295"/>
      <c r="E62" s="295">
        <f>'将来負担比率（分子）の構造'!J$45</f>
        <v>854</v>
      </c>
      <c r="F62" s="295"/>
      <c r="G62" s="295"/>
      <c r="H62" s="295">
        <f>'将来負担比率（分子）の構造'!K$45</f>
        <v>808</v>
      </c>
      <c r="I62" s="295"/>
      <c r="J62" s="295"/>
      <c r="K62" s="295">
        <f>'将来負担比率（分子）の構造'!L$45</f>
        <v>829</v>
      </c>
      <c r="L62" s="295"/>
      <c r="M62" s="295"/>
      <c r="N62" s="295">
        <f>'将来負担比率（分子）の構造'!M$45</f>
        <v>801</v>
      </c>
      <c r="O62" s="295"/>
      <c r="P62" s="295"/>
    </row>
    <row r="63" spans="1:16" x14ac:dyDescent="0.15">
      <c r="A63" s="295" t="s">
        <v>17</v>
      </c>
      <c r="B63" s="295">
        <f>'将来負担比率（分子）の構造'!I$44</f>
        <v>141</v>
      </c>
      <c r="C63" s="295"/>
      <c r="D63" s="295"/>
      <c r="E63" s="295">
        <f>'将来負担比率（分子）の構造'!J$44</f>
        <v>157</v>
      </c>
      <c r="F63" s="295"/>
      <c r="G63" s="295"/>
      <c r="H63" s="295">
        <f>'将来負担比率（分子）の構造'!K$44</f>
        <v>311</v>
      </c>
      <c r="I63" s="295"/>
      <c r="J63" s="295"/>
      <c r="K63" s="295">
        <f>'将来負担比率（分子）の構造'!L$44</f>
        <v>327</v>
      </c>
      <c r="L63" s="295"/>
      <c r="M63" s="295"/>
      <c r="N63" s="295">
        <f>'将来負担比率（分子）の構造'!M$44</f>
        <v>307</v>
      </c>
      <c r="O63" s="295"/>
      <c r="P63" s="295"/>
    </row>
    <row r="64" spans="1:16" x14ac:dyDescent="0.15">
      <c r="A64" s="295" t="s">
        <v>77</v>
      </c>
      <c r="B64" s="295">
        <f>'将来負担比率（分子）の構造'!I$43</f>
        <v>2808</v>
      </c>
      <c r="C64" s="295"/>
      <c r="D64" s="295"/>
      <c r="E64" s="295">
        <f>'将来負担比率（分子）の構造'!J$43</f>
        <v>2711</v>
      </c>
      <c r="F64" s="295"/>
      <c r="G64" s="295"/>
      <c r="H64" s="295">
        <f>'将来負担比率（分子）の構造'!K$43</f>
        <v>2602</v>
      </c>
      <c r="I64" s="295"/>
      <c r="J64" s="295"/>
      <c r="K64" s="295">
        <f>'将来負担比率（分子）の構造'!L$43</f>
        <v>2511</v>
      </c>
      <c r="L64" s="295"/>
      <c r="M64" s="295"/>
      <c r="N64" s="295">
        <f>'将来負担比率（分子）の構造'!M$43</f>
        <v>2468</v>
      </c>
      <c r="O64" s="295"/>
      <c r="P64" s="295"/>
    </row>
    <row r="65" spans="1:16" x14ac:dyDescent="0.15">
      <c r="A65" s="295" t="s">
        <v>76</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68</v>
      </c>
      <c r="B66" s="295">
        <f>'将来負担比率（分子）の構造'!I$41</f>
        <v>7512</v>
      </c>
      <c r="C66" s="295"/>
      <c r="D66" s="295"/>
      <c r="E66" s="295">
        <f>'将来負担比率（分子）の構造'!J$41</f>
        <v>7186</v>
      </c>
      <c r="F66" s="295"/>
      <c r="G66" s="295"/>
      <c r="H66" s="295">
        <f>'将来負担比率（分子）の構造'!K$41</f>
        <v>6481</v>
      </c>
      <c r="I66" s="295"/>
      <c r="J66" s="295"/>
      <c r="K66" s="295">
        <f>'将来負担比率（分子）の構造'!L$41</f>
        <v>5815</v>
      </c>
      <c r="L66" s="295"/>
      <c r="M66" s="295"/>
      <c r="N66" s="295">
        <f>'将来負担比率（分子）の構造'!M$41</f>
        <v>5104</v>
      </c>
      <c r="O66" s="295"/>
      <c r="P66" s="295"/>
    </row>
    <row r="67" spans="1:16" x14ac:dyDescent="0.15">
      <c r="A67" s="295" t="s">
        <v>95</v>
      </c>
      <c r="B67" s="295" t="e">
        <f>NA()</f>
        <v>#N/A</v>
      </c>
      <c r="C67" s="295">
        <f>IF(ISNUMBER('将来負担比率（分子）の構造'!I$53),IF('将来負担比率（分子）の構造'!I$53&lt;0,0,'将来負担比率（分子）の構造'!I$53),NA())</f>
        <v>2221</v>
      </c>
      <c r="D67" s="295" t="e">
        <f>NA()</f>
        <v>#N/A</v>
      </c>
      <c r="E67" s="295" t="e">
        <f>NA()</f>
        <v>#N/A</v>
      </c>
      <c r="F67" s="295">
        <f>IF(ISNUMBER('将来負担比率（分子）の構造'!J$53),IF('将来負担比率（分子）の構造'!J$53&lt;0,0,'将来負担比率（分子）の構造'!J$53),NA())</f>
        <v>1902</v>
      </c>
      <c r="G67" s="295" t="e">
        <f>NA()</f>
        <v>#N/A</v>
      </c>
      <c r="H67" s="295" t="e">
        <f>NA()</f>
        <v>#N/A</v>
      </c>
      <c r="I67" s="295">
        <f>IF(ISNUMBER('将来負担比率（分子）の構造'!K$53),IF('将来負担比率（分子）の構造'!K$53&lt;0,0,'将来負担比率（分子）の構造'!K$53),NA())</f>
        <v>1366</v>
      </c>
      <c r="J67" s="295" t="e">
        <f>NA()</f>
        <v>#N/A</v>
      </c>
      <c r="K67" s="295" t="e">
        <f>NA()</f>
        <v>#N/A</v>
      </c>
      <c r="L67" s="295">
        <f>IF(ISNUMBER('将来負担比率（分子）の構造'!L$53),IF('将来負担比率（分子）の構造'!L$53&lt;0,0,'将来負担比率（分子）の構造'!L$53),NA())</f>
        <v>1027</v>
      </c>
      <c r="M67" s="295" t="e">
        <f>NA()</f>
        <v>#N/A</v>
      </c>
      <c r="N67" s="295" t="e">
        <f>NA()</f>
        <v>#N/A</v>
      </c>
      <c r="O67" s="295">
        <f>IF(ISNUMBER('将来負担比率（分子）の構造'!M$53),IF('将来負担比率（分子）の構造'!M$53&lt;0,0,'将来負担比率（分子）の構造'!M$53),NA())</f>
        <v>565</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1410</v>
      </c>
      <c r="C72" s="299">
        <f>基金残高に係る経年分析!G55</f>
        <v>1433</v>
      </c>
      <c r="D72" s="299">
        <f>基金残高に係る経年分析!H55</f>
        <v>1450</v>
      </c>
    </row>
    <row r="73" spans="1:16" x14ac:dyDescent="0.15">
      <c r="A73" s="297" t="s">
        <v>131</v>
      </c>
      <c r="B73" s="299">
        <f>基金残高に係る経年分析!F56</f>
        <v>689</v>
      </c>
      <c r="C73" s="299">
        <f>基金残高に係る経年分析!G56</f>
        <v>791</v>
      </c>
      <c r="D73" s="299">
        <f>基金残高に係る経年分析!H56</f>
        <v>878</v>
      </c>
    </row>
    <row r="74" spans="1:16" x14ac:dyDescent="0.15">
      <c r="A74" s="297" t="s">
        <v>133</v>
      </c>
      <c r="B74" s="299">
        <f>基金残高に係る経年分析!F57</f>
        <v>1948</v>
      </c>
      <c r="C74" s="299">
        <f>基金残高に係る経年分析!G57</f>
        <v>2199</v>
      </c>
      <c r="D74" s="299">
        <f>基金残高に係る経年分析!H57</f>
        <v>2352</v>
      </c>
    </row>
  </sheetData>
  <sheetProtection algorithmName="SHA-512" hashValue="UBEjz45kbynIqlqm89l99CI+CZbp69+416bkRKhySC+HjVZ65LnphWS1qz5HML95ZfWSKWwuRO7x0GrkeL4Xtg==" saltValue="TTtYLvIBxBtZEqcUR1DqD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303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306</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307</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8</v>
      </c>
      <c r="C4" s="339"/>
      <c r="D4" s="339"/>
      <c r="E4" s="339"/>
      <c r="F4" s="339"/>
      <c r="G4" s="339"/>
      <c r="H4" s="339"/>
      <c r="I4" s="339"/>
      <c r="J4" s="339"/>
      <c r="K4" s="339"/>
      <c r="L4" s="339"/>
      <c r="M4" s="339"/>
      <c r="N4" s="339"/>
      <c r="O4" s="339"/>
      <c r="P4" s="339"/>
      <c r="Q4" s="381"/>
      <c r="R4" s="338" t="s">
        <v>310</v>
      </c>
      <c r="S4" s="339"/>
      <c r="T4" s="339"/>
      <c r="U4" s="339"/>
      <c r="V4" s="339"/>
      <c r="W4" s="339"/>
      <c r="X4" s="339"/>
      <c r="Y4" s="381"/>
      <c r="Z4" s="338" t="s">
        <v>313</v>
      </c>
      <c r="AA4" s="339"/>
      <c r="AB4" s="339"/>
      <c r="AC4" s="381"/>
      <c r="AD4" s="338" t="s">
        <v>253</v>
      </c>
      <c r="AE4" s="339"/>
      <c r="AF4" s="339"/>
      <c r="AG4" s="339"/>
      <c r="AH4" s="339"/>
      <c r="AI4" s="339"/>
      <c r="AJ4" s="339"/>
      <c r="AK4" s="381"/>
      <c r="AL4" s="338" t="s">
        <v>313</v>
      </c>
      <c r="AM4" s="339"/>
      <c r="AN4" s="339"/>
      <c r="AO4" s="381"/>
      <c r="AP4" s="553" t="s">
        <v>316</v>
      </c>
      <c r="AQ4" s="553"/>
      <c r="AR4" s="553"/>
      <c r="AS4" s="553"/>
      <c r="AT4" s="553"/>
      <c r="AU4" s="553"/>
      <c r="AV4" s="553"/>
      <c r="AW4" s="553"/>
      <c r="AX4" s="553"/>
      <c r="AY4" s="553"/>
      <c r="AZ4" s="553"/>
      <c r="BA4" s="553"/>
      <c r="BB4" s="553"/>
      <c r="BC4" s="553"/>
      <c r="BD4" s="553"/>
      <c r="BE4" s="553"/>
      <c r="BF4" s="553"/>
      <c r="BG4" s="553" t="s">
        <v>292</v>
      </c>
      <c r="BH4" s="553"/>
      <c r="BI4" s="553"/>
      <c r="BJ4" s="553"/>
      <c r="BK4" s="553"/>
      <c r="BL4" s="553"/>
      <c r="BM4" s="553"/>
      <c r="BN4" s="553"/>
      <c r="BO4" s="553" t="s">
        <v>313</v>
      </c>
      <c r="BP4" s="553"/>
      <c r="BQ4" s="553"/>
      <c r="BR4" s="553"/>
      <c r="BS4" s="553" t="s">
        <v>317</v>
      </c>
      <c r="BT4" s="553"/>
      <c r="BU4" s="553"/>
      <c r="BV4" s="553"/>
      <c r="BW4" s="553"/>
      <c r="BX4" s="553"/>
      <c r="BY4" s="553"/>
      <c r="BZ4" s="553"/>
      <c r="CA4" s="553"/>
      <c r="CB4" s="553"/>
      <c r="CD4" s="338" t="s">
        <v>318</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312</v>
      </c>
      <c r="C5" s="555"/>
      <c r="D5" s="555"/>
      <c r="E5" s="555"/>
      <c r="F5" s="555"/>
      <c r="G5" s="555"/>
      <c r="H5" s="555"/>
      <c r="I5" s="555"/>
      <c r="J5" s="555"/>
      <c r="K5" s="555"/>
      <c r="L5" s="555"/>
      <c r="M5" s="555"/>
      <c r="N5" s="555"/>
      <c r="O5" s="555"/>
      <c r="P5" s="555"/>
      <c r="Q5" s="556"/>
      <c r="R5" s="557">
        <v>695338</v>
      </c>
      <c r="S5" s="558"/>
      <c r="T5" s="558"/>
      <c r="U5" s="558"/>
      <c r="V5" s="558"/>
      <c r="W5" s="558"/>
      <c r="X5" s="558"/>
      <c r="Y5" s="559"/>
      <c r="Z5" s="560">
        <v>10.199999999999999</v>
      </c>
      <c r="AA5" s="560"/>
      <c r="AB5" s="560"/>
      <c r="AC5" s="560"/>
      <c r="AD5" s="561">
        <v>695338</v>
      </c>
      <c r="AE5" s="561"/>
      <c r="AF5" s="561"/>
      <c r="AG5" s="561"/>
      <c r="AH5" s="561"/>
      <c r="AI5" s="561"/>
      <c r="AJ5" s="561"/>
      <c r="AK5" s="561"/>
      <c r="AL5" s="562">
        <v>17.399999999999999</v>
      </c>
      <c r="AM5" s="563"/>
      <c r="AN5" s="563"/>
      <c r="AO5" s="564"/>
      <c r="AP5" s="554" t="s">
        <v>320</v>
      </c>
      <c r="AQ5" s="555"/>
      <c r="AR5" s="555"/>
      <c r="AS5" s="555"/>
      <c r="AT5" s="555"/>
      <c r="AU5" s="555"/>
      <c r="AV5" s="555"/>
      <c r="AW5" s="555"/>
      <c r="AX5" s="555"/>
      <c r="AY5" s="555"/>
      <c r="AZ5" s="555"/>
      <c r="BA5" s="555"/>
      <c r="BB5" s="555"/>
      <c r="BC5" s="555"/>
      <c r="BD5" s="555"/>
      <c r="BE5" s="555"/>
      <c r="BF5" s="556"/>
      <c r="BG5" s="565">
        <v>694983</v>
      </c>
      <c r="BH5" s="344"/>
      <c r="BI5" s="344"/>
      <c r="BJ5" s="344"/>
      <c r="BK5" s="344"/>
      <c r="BL5" s="344"/>
      <c r="BM5" s="344"/>
      <c r="BN5" s="566"/>
      <c r="BO5" s="567">
        <v>99.9</v>
      </c>
      <c r="BP5" s="567"/>
      <c r="BQ5" s="567"/>
      <c r="BR5" s="567"/>
      <c r="BS5" s="568">
        <v>5991</v>
      </c>
      <c r="BT5" s="568"/>
      <c r="BU5" s="568"/>
      <c r="BV5" s="568"/>
      <c r="BW5" s="568"/>
      <c r="BX5" s="568"/>
      <c r="BY5" s="568"/>
      <c r="BZ5" s="568"/>
      <c r="CA5" s="568"/>
      <c r="CB5" s="569"/>
      <c r="CD5" s="338" t="s">
        <v>316</v>
      </c>
      <c r="CE5" s="339"/>
      <c r="CF5" s="339"/>
      <c r="CG5" s="339"/>
      <c r="CH5" s="339"/>
      <c r="CI5" s="339"/>
      <c r="CJ5" s="339"/>
      <c r="CK5" s="339"/>
      <c r="CL5" s="339"/>
      <c r="CM5" s="339"/>
      <c r="CN5" s="339"/>
      <c r="CO5" s="339"/>
      <c r="CP5" s="339"/>
      <c r="CQ5" s="381"/>
      <c r="CR5" s="338" t="s">
        <v>323</v>
      </c>
      <c r="CS5" s="339"/>
      <c r="CT5" s="339"/>
      <c r="CU5" s="339"/>
      <c r="CV5" s="339"/>
      <c r="CW5" s="339"/>
      <c r="CX5" s="339"/>
      <c r="CY5" s="381"/>
      <c r="CZ5" s="338" t="s">
        <v>313</v>
      </c>
      <c r="DA5" s="339"/>
      <c r="DB5" s="339"/>
      <c r="DC5" s="381"/>
      <c r="DD5" s="338" t="s">
        <v>324</v>
      </c>
      <c r="DE5" s="339"/>
      <c r="DF5" s="339"/>
      <c r="DG5" s="339"/>
      <c r="DH5" s="339"/>
      <c r="DI5" s="339"/>
      <c r="DJ5" s="339"/>
      <c r="DK5" s="339"/>
      <c r="DL5" s="339"/>
      <c r="DM5" s="339"/>
      <c r="DN5" s="339"/>
      <c r="DO5" s="339"/>
      <c r="DP5" s="381"/>
      <c r="DQ5" s="338" t="s">
        <v>326</v>
      </c>
      <c r="DR5" s="339"/>
      <c r="DS5" s="339"/>
      <c r="DT5" s="339"/>
      <c r="DU5" s="339"/>
      <c r="DV5" s="339"/>
      <c r="DW5" s="339"/>
      <c r="DX5" s="339"/>
      <c r="DY5" s="339"/>
      <c r="DZ5" s="339"/>
      <c r="EA5" s="339"/>
      <c r="EB5" s="339"/>
      <c r="EC5" s="381"/>
    </row>
    <row r="6" spans="2:143" ht="11.25" customHeight="1" x14ac:dyDescent="0.15">
      <c r="B6" s="570" t="s">
        <v>327</v>
      </c>
      <c r="C6" s="459"/>
      <c r="D6" s="459"/>
      <c r="E6" s="459"/>
      <c r="F6" s="459"/>
      <c r="G6" s="459"/>
      <c r="H6" s="459"/>
      <c r="I6" s="459"/>
      <c r="J6" s="459"/>
      <c r="K6" s="459"/>
      <c r="L6" s="459"/>
      <c r="M6" s="459"/>
      <c r="N6" s="459"/>
      <c r="O6" s="459"/>
      <c r="P6" s="459"/>
      <c r="Q6" s="571"/>
      <c r="R6" s="565">
        <v>42651</v>
      </c>
      <c r="S6" s="344"/>
      <c r="T6" s="344"/>
      <c r="U6" s="344"/>
      <c r="V6" s="344"/>
      <c r="W6" s="344"/>
      <c r="X6" s="344"/>
      <c r="Y6" s="566"/>
      <c r="Z6" s="567">
        <v>0.6</v>
      </c>
      <c r="AA6" s="567"/>
      <c r="AB6" s="567"/>
      <c r="AC6" s="567"/>
      <c r="AD6" s="568">
        <v>42651</v>
      </c>
      <c r="AE6" s="568"/>
      <c r="AF6" s="568"/>
      <c r="AG6" s="568"/>
      <c r="AH6" s="568"/>
      <c r="AI6" s="568"/>
      <c r="AJ6" s="568"/>
      <c r="AK6" s="568"/>
      <c r="AL6" s="572">
        <v>1.1000000000000001</v>
      </c>
      <c r="AM6" s="350"/>
      <c r="AN6" s="350"/>
      <c r="AO6" s="573"/>
      <c r="AP6" s="570" t="s">
        <v>103</v>
      </c>
      <c r="AQ6" s="459"/>
      <c r="AR6" s="459"/>
      <c r="AS6" s="459"/>
      <c r="AT6" s="459"/>
      <c r="AU6" s="459"/>
      <c r="AV6" s="459"/>
      <c r="AW6" s="459"/>
      <c r="AX6" s="459"/>
      <c r="AY6" s="459"/>
      <c r="AZ6" s="459"/>
      <c r="BA6" s="459"/>
      <c r="BB6" s="459"/>
      <c r="BC6" s="459"/>
      <c r="BD6" s="459"/>
      <c r="BE6" s="459"/>
      <c r="BF6" s="571"/>
      <c r="BG6" s="565">
        <v>694983</v>
      </c>
      <c r="BH6" s="344"/>
      <c r="BI6" s="344"/>
      <c r="BJ6" s="344"/>
      <c r="BK6" s="344"/>
      <c r="BL6" s="344"/>
      <c r="BM6" s="344"/>
      <c r="BN6" s="566"/>
      <c r="BO6" s="567">
        <v>99.9</v>
      </c>
      <c r="BP6" s="567"/>
      <c r="BQ6" s="567"/>
      <c r="BR6" s="567"/>
      <c r="BS6" s="568">
        <v>5991</v>
      </c>
      <c r="BT6" s="568"/>
      <c r="BU6" s="568"/>
      <c r="BV6" s="568"/>
      <c r="BW6" s="568"/>
      <c r="BX6" s="568"/>
      <c r="BY6" s="568"/>
      <c r="BZ6" s="568"/>
      <c r="CA6" s="568"/>
      <c r="CB6" s="569"/>
      <c r="CD6" s="554" t="s">
        <v>328</v>
      </c>
      <c r="CE6" s="555"/>
      <c r="CF6" s="555"/>
      <c r="CG6" s="555"/>
      <c r="CH6" s="555"/>
      <c r="CI6" s="555"/>
      <c r="CJ6" s="555"/>
      <c r="CK6" s="555"/>
      <c r="CL6" s="555"/>
      <c r="CM6" s="555"/>
      <c r="CN6" s="555"/>
      <c r="CO6" s="555"/>
      <c r="CP6" s="555"/>
      <c r="CQ6" s="556"/>
      <c r="CR6" s="565">
        <v>68690</v>
      </c>
      <c r="CS6" s="344"/>
      <c r="CT6" s="344"/>
      <c r="CU6" s="344"/>
      <c r="CV6" s="344"/>
      <c r="CW6" s="344"/>
      <c r="CX6" s="344"/>
      <c r="CY6" s="566"/>
      <c r="CZ6" s="562">
        <v>1</v>
      </c>
      <c r="DA6" s="563"/>
      <c r="DB6" s="563"/>
      <c r="DC6" s="574"/>
      <c r="DD6" s="575" t="s">
        <v>204</v>
      </c>
      <c r="DE6" s="344"/>
      <c r="DF6" s="344"/>
      <c r="DG6" s="344"/>
      <c r="DH6" s="344"/>
      <c r="DI6" s="344"/>
      <c r="DJ6" s="344"/>
      <c r="DK6" s="344"/>
      <c r="DL6" s="344"/>
      <c r="DM6" s="344"/>
      <c r="DN6" s="344"/>
      <c r="DO6" s="344"/>
      <c r="DP6" s="566"/>
      <c r="DQ6" s="575">
        <v>68690</v>
      </c>
      <c r="DR6" s="344"/>
      <c r="DS6" s="344"/>
      <c r="DT6" s="344"/>
      <c r="DU6" s="344"/>
      <c r="DV6" s="344"/>
      <c r="DW6" s="344"/>
      <c r="DX6" s="344"/>
      <c r="DY6" s="344"/>
      <c r="DZ6" s="344"/>
      <c r="EA6" s="344"/>
      <c r="EB6" s="344"/>
      <c r="EC6" s="576"/>
    </row>
    <row r="7" spans="2:143" ht="11.25" customHeight="1" x14ac:dyDescent="0.15">
      <c r="B7" s="570" t="s">
        <v>44</v>
      </c>
      <c r="C7" s="459"/>
      <c r="D7" s="459"/>
      <c r="E7" s="459"/>
      <c r="F7" s="459"/>
      <c r="G7" s="459"/>
      <c r="H7" s="459"/>
      <c r="I7" s="459"/>
      <c r="J7" s="459"/>
      <c r="K7" s="459"/>
      <c r="L7" s="459"/>
      <c r="M7" s="459"/>
      <c r="N7" s="459"/>
      <c r="O7" s="459"/>
      <c r="P7" s="459"/>
      <c r="Q7" s="571"/>
      <c r="R7" s="565">
        <v>185</v>
      </c>
      <c r="S7" s="344"/>
      <c r="T7" s="344"/>
      <c r="U7" s="344"/>
      <c r="V7" s="344"/>
      <c r="W7" s="344"/>
      <c r="X7" s="344"/>
      <c r="Y7" s="566"/>
      <c r="Z7" s="567">
        <v>0</v>
      </c>
      <c r="AA7" s="567"/>
      <c r="AB7" s="567"/>
      <c r="AC7" s="567"/>
      <c r="AD7" s="568">
        <v>185</v>
      </c>
      <c r="AE7" s="568"/>
      <c r="AF7" s="568"/>
      <c r="AG7" s="568"/>
      <c r="AH7" s="568"/>
      <c r="AI7" s="568"/>
      <c r="AJ7" s="568"/>
      <c r="AK7" s="568"/>
      <c r="AL7" s="572">
        <v>0</v>
      </c>
      <c r="AM7" s="350"/>
      <c r="AN7" s="350"/>
      <c r="AO7" s="573"/>
      <c r="AP7" s="570" t="s">
        <v>329</v>
      </c>
      <c r="AQ7" s="459"/>
      <c r="AR7" s="459"/>
      <c r="AS7" s="459"/>
      <c r="AT7" s="459"/>
      <c r="AU7" s="459"/>
      <c r="AV7" s="459"/>
      <c r="AW7" s="459"/>
      <c r="AX7" s="459"/>
      <c r="AY7" s="459"/>
      <c r="AZ7" s="459"/>
      <c r="BA7" s="459"/>
      <c r="BB7" s="459"/>
      <c r="BC7" s="459"/>
      <c r="BD7" s="459"/>
      <c r="BE7" s="459"/>
      <c r="BF7" s="571"/>
      <c r="BG7" s="565">
        <v>184423</v>
      </c>
      <c r="BH7" s="344"/>
      <c r="BI7" s="344"/>
      <c r="BJ7" s="344"/>
      <c r="BK7" s="344"/>
      <c r="BL7" s="344"/>
      <c r="BM7" s="344"/>
      <c r="BN7" s="566"/>
      <c r="BO7" s="567">
        <v>26.5</v>
      </c>
      <c r="BP7" s="567"/>
      <c r="BQ7" s="567"/>
      <c r="BR7" s="567"/>
      <c r="BS7" s="568">
        <v>5991</v>
      </c>
      <c r="BT7" s="568"/>
      <c r="BU7" s="568"/>
      <c r="BV7" s="568"/>
      <c r="BW7" s="568"/>
      <c r="BX7" s="568"/>
      <c r="BY7" s="568"/>
      <c r="BZ7" s="568"/>
      <c r="CA7" s="568"/>
      <c r="CB7" s="569"/>
      <c r="CD7" s="570" t="s">
        <v>331</v>
      </c>
      <c r="CE7" s="459"/>
      <c r="CF7" s="459"/>
      <c r="CG7" s="459"/>
      <c r="CH7" s="459"/>
      <c r="CI7" s="459"/>
      <c r="CJ7" s="459"/>
      <c r="CK7" s="459"/>
      <c r="CL7" s="459"/>
      <c r="CM7" s="459"/>
      <c r="CN7" s="459"/>
      <c r="CO7" s="459"/>
      <c r="CP7" s="459"/>
      <c r="CQ7" s="571"/>
      <c r="CR7" s="565">
        <v>1512682</v>
      </c>
      <c r="CS7" s="344"/>
      <c r="CT7" s="344"/>
      <c r="CU7" s="344"/>
      <c r="CV7" s="344"/>
      <c r="CW7" s="344"/>
      <c r="CX7" s="344"/>
      <c r="CY7" s="566"/>
      <c r="CZ7" s="567">
        <v>22.6</v>
      </c>
      <c r="DA7" s="567"/>
      <c r="DB7" s="567"/>
      <c r="DC7" s="567"/>
      <c r="DD7" s="575">
        <v>39793</v>
      </c>
      <c r="DE7" s="344"/>
      <c r="DF7" s="344"/>
      <c r="DG7" s="344"/>
      <c r="DH7" s="344"/>
      <c r="DI7" s="344"/>
      <c r="DJ7" s="344"/>
      <c r="DK7" s="344"/>
      <c r="DL7" s="344"/>
      <c r="DM7" s="344"/>
      <c r="DN7" s="344"/>
      <c r="DO7" s="344"/>
      <c r="DP7" s="566"/>
      <c r="DQ7" s="575">
        <v>1300484</v>
      </c>
      <c r="DR7" s="344"/>
      <c r="DS7" s="344"/>
      <c r="DT7" s="344"/>
      <c r="DU7" s="344"/>
      <c r="DV7" s="344"/>
      <c r="DW7" s="344"/>
      <c r="DX7" s="344"/>
      <c r="DY7" s="344"/>
      <c r="DZ7" s="344"/>
      <c r="EA7" s="344"/>
      <c r="EB7" s="344"/>
      <c r="EC7" s="576"/>
    </row>
    <row r="8" spans="2:143" ht="11.25" customHeight="1" x14ac:dyDescent="0.15">
      <c r="B8" s="570" t="s">
        <v>332</v>
      </c>
      <c r="C8" s="459"/>
      <c r="D8" s="459"/>
      <c r="E8" s="459"/>
      <c r="F8" s="459"/>
      <c r="G8" s="459"/>
      <c r="H8" s="459"/>
      <c r="I8" s="459"/>
      <c r="J8" s="459"/>
      <c r="K8" s="459"/>
      <c r="L8" s="459"/>
      <c r="M8" s="459"/>
      <c r="N8" s="459"/>
      <c r="O8" s="459"/>
      <c r="P8" s="459"/>
      <c r="Q8" s="571"/>
      <c r="R8" s="565">
        <v>1019</v>
      </c>
      <c r="S8" s="344"/>
      <c r="T8" s="344"/>
      <c r="U8" s="344"/>
      <c r="V8" s="344"/>
      <c r="W8" s="344"/>
      <c r="X8" s="344"/>
      <c r="Y8" s="566"/>
      <c r="Z8" s="567">
        <v>0</v>
      </c>
      <c r="AA8" s="567"/>
      <c r="AB8" s="567"/>
      <c r="AC8" s="567"/>
      <c r="AD8" s="568">
        <v>1019</v>
      </c>
      <c r="AE8" s="568"/>
      <c r="AF8" s="568"/>
      <c r="AG8" s="568"/>
      <c r="AH8" s="568"/>
      <c r="AI8" s="568"/>
      <c r="AJ8" s="568"/>
      <c r="AK8" s="568"/>
      <c r="AL8" s="572">
        <v>0</v>
      </c>
      <c r="AM8" s="350"/>
      <c r="AN8" s="350"/>
      <c r="AO8" s="573"/>
      <c r="AP8" s="570" t="s">
        <v>124</v>
      </c>
      <c r="AQ8" s="459"/>
      <c r="AR8" s="459"/>
      <c r="AS8" s="459"/>
      <c r="AT8" s="459"/>
      <c r="AU8" s="459"/>
      <c r="AV8" s="459"/>
      <c r="AW8" s="459"/>
      <c r="AX8" s="459"/>
      <c r="AY8" s="459"/>
      <c r="AZ8" s="459"/>
      <c r="BA8" s="459"/>
      <c r="BB8" s="459"/>
      <c r="BC8" s="459"/>
      <c r="BD8" s="459"/>
      <c r="BE8" s="459"/>
      <c r="BF8" s="571"/>
      <c r="BG8" s="565">
        <v>7965</v>
      </c>
      <c r="BH8" s="344"/>
      <c r="BI8" s="344"/>
      <c r="BJ8" s="344"/>
      <c r="BK8" s="344"/>
      <c r="BL8" s="344"/>
      <c r="BM8" s="344"/>
      <c r="BN8" s="566"/>
      <c r="BO8" s="567">
        <v>1.1000000000000001</v>
      </c>
      <c r="BP8" s="567"/>
      <c r="BQ8" s="567"/>
      <c r="BR8" s="567"/>
      <c r="BS8" s="568" t="s">
        <v>204</v>
      </c>
      <c r="BT8" s="568"/>
      <c r="BU8" s="568"/>
      <c r="BV8" s="568"/>
      <c r="BW8" s="568"/>
      <c r="BX8" s="568"/>
      <c r="BY8" s="568"/>
      <c r="BZ8" s="568"/>
      <c r="CA8" s="568"/>
      <c r="CB8" s="569"/>
      <c r="CD8" s="570" t="s">
        <v>335</v>
      </c>
      <c r="CE8" s="459"/>
      <c r="CF8" s="459"/>
      <c r="CG8" s="459"/>
      <c r="CH8" s="459"/>
      <c r="CI8" s="459"/>
      <c r="CJ8" s="459"/>
      <c r="CK8" s="459"/>
      <c r="CL8" s="459"/>
      <c r="CM8" s="459"/>
      <c r="CN8" s="459"/>
      <c r="CO8" s="459"/>
      <c r="CP8" s="459"/>
      <c r="CQ8" s="571"/>
      <c r="CR8" s="565">
        <v>1162988</v>
      </c>
      <c r="CS8" s="344"/>
      <c r="CT8" s="344"/>
      <c r="CU8" s="344"/>
      <c r="CV8" s="344"/>
      <c r="CW8" s="344"/>
      <c r="CX8" s="344"/>
      <c r="CY8" s="566"/>
      <c r="CZ8" s="567">
        <v>17.399999999999999</v>
      </c>
      <c r="DA8" s="567"/>
      <c r="DB8" s="567"/>
      <c r="DC8" s="567"/>
      <c r="DD8" s="575">
        <v>2322</v>
      </c>
      <c r="DE8" s="344"/>
      <c r="DF8" s="344"/>
      <c r="DG8" s="344"/>
      <c r="DH8" s="344"/>
      <c r="DI8" s="344"/>
      <c r="DJ8" s="344"/>
      <c r="DK8" s="344"/>
      <c r="DL8" s="344"/>
      <c r="DM8" s="344"/>
      <c r="DN8" s="344"/>
      <c r="DO8" s="344"/>
      <c r="DP8" s="566"/>
      <c r="DQ8" s="575">
        <v>701281</v>
      </c>
      <c r="DR8" s="344"/>
      <c r="DS8" s="344"/>
      <c r="DT8" s="344"/>
      <c r="DU8" s="344"/>
      <c r="DV8" s="344"/>
      <c r="DW8" s="344"/>
      <c r="DX8" s="344"/>
      <c r="DY8" s="344"/>
      <c r="DZ8" s="344"/>
      <c r="EA8" s="344"/>
      <c r="EB8" s="344"/>
      <c r="EC8" s="576"/>
    </row>
    <row r="9" spans="2:143" ht="11.25" customHeight="1" x14ac:dyDescent="0.15">
      <c r="B9" s="570" t="s">
        <v>334</v>
      </c>
      <c r="C9" s="459"/>
      <c r="D9" s="459"/>
      <c r="E9" s="459"/>
      <c r="F9" s="459"/>
      <c r="G9" s="459"/>
      <c r="H9" s="459"/>
      <c r="I9" s="459"/>
      <c r="J9" s="459"/>
      <c r="K9" s="459"/>
      <c r="L9" s="459"/>
      <c r="M9" s="459"/>
      <c r="N9" s="459"/>
      <c r="O9" s="459"/>
      <c r="P9" s="459"/>
      <c r="Q9" s="571"/>
      <c r="R9" s="565">
        <v>674</v>
      </c>
      <c r="S9" s="344"/>
      <c r="T9" s="344"/>
      <c r="U9" s="344"/>
      <c r="V9" s="344"/>
      <c r="W9" s="344"/>
      <c r="X9" s="344"/>
      <c r="Y9" s="566"/>
      <c r="Z9" s="567">
        <v>0</v>
      </c>
      <c r="AA9" s="567"/>
      <c r="AB9" s="567"/>
      <c r="AC9" s="567"/>
      <c r="AD9" s="568">
        <v>674</v>
      </c>
      <c r="AE9" s="568"/>
      <c r="AF9" s="568"/>
      <c r="AG9" s="568"/>
      <c r="AH9" s="568"/>
      <c r="AI9" s="568"/>
      <c r="AJ9" s="568"/>
      <c r="AK9" s="568"/>
      <c r="AL9" s="572">
        <v>0</v>
      </c>
      <c r="AM9" s="350"/>
      <c r="AN9" s="350"/>
      <c r="AO9" s="573"/>
      <c r="AP9" s="570" t="s">
        <v>336</v>
      </c>
      <c r="AQ9" s="459"/>
      <c r="AR9" s="459"/>
      <c r="AS9" s="459"/>
      <c r="AT9" s="459"/>
      <c r="AU9" s="459"/>
      <c r="AV9" s="459"/>
      <c r="AW9" s="459"/>
      <c r="AX9" s="459"/>
      <c r="AY9" s="459"/>
      <c r="AZ9" s="459"/>
      <c r="BA9" s="459"/>
      <c r="BB9" s="459"/>
      <c r="BC9" s="459"/>
      <c r="BD9" s="459"/>
      <c r="BE9" s="459"/>
      <c r="BF9" s="571"/>
      <c r="BG9" s="565">
        <v>150288</v>
      </c>
      <c r="BH9" s="344"/>
      <c r="BI9" s="344"/>
      <c r="BJ9" s="344"/>
      <c r="BK9" s="344"/>
      <c r="BL9" s="344"/>
      <c r="BM9" s="344"/>
      <c r="BN9" s="566"/>
      <c r="BO9" s="567">
        <v>21.6</v>
      </c>
      <c r="BP9" s="567"/>
      <c r="BQ9" s="567"/>
      <c r="BR9" s="567"/>
      <c r="BS9" s="568" t="s">
        <v>204</v>
      </c>
      <c r="BT9" s="568"/>
      <c r="BU9" s="568"/>
      <c r="BV9" s="568"/>
      <c r="BW9" s="568"/>
      <c r="BX9" s="568"/>
      <c r="BY9" s="568"/>
      <c r="BZ9" s="568"/>
      <c r="CA9" s="568"/>
      <c r="CB9" s="569"/>
      <c r="CD9" s="570" t="s">
        <v>339</v>
      </c>
      <c r="CE9" s="459"/>
      <c r="CF9" s="459"/>
      <c r="CG9" s="459"/>
      <c r="CH9" s="459"/>
      <c r="CI9" s="459"/>
      <c r="CJ9" s="459"/>
      <c r="CK9" s="459"/>
      <c r="CL9" s="459"/>
      <c r="CM9" s="459"/>
      <c r="CN9" s="459"/>
      <c r="CO9" s="459"/>
      <c r="CP9" s="459"/>
      <c r="CQ9" s="571"/>
      <c r="CR9" s="565">
        <v>1071061</v>
      </c>
      <c r="CS9" s="344"/>
      <c r="CT9" s="344"/>
      <c r="CU9" s="344"/>
      <c r="CV9" s="344"/>
      <c r="CW9" s="344"/>
      <c r="CX9" s="344"/>
      <c r="CY9" s="566"/>
      <c r="CZ9" s="567">
        <v>16</v>
      </c>
      <c r="DA9" s="567"/>
      <c r="DB9" s="567"/>
      <c r="DC9" s="567"/>
      <c r="DD9" s="575">
        <v>8880</v>
      </c>
      <c r="DE9" s="344"/>
      <c r="DF9" s="344"/>
      <c r="DG9" s="344"/>
      <c r="DH9" s="344"/>
      <c r="DI9" s="344"/>
      <c r="DJ9" s="344"/>
      <c r="DK9" s="344"/>
      <c r="DL9" s="344"/>
      <c r="DM9" s="344"/>
      <c r="DN9" s="344"/>
      <c r="DO9" s="344"/>
      <c r="DP9" s="566"/>
      <c r="DQ9" s="575">
        <v>961096</v>
      </c>
      <c r="DR9" s="344"/>
      <c r="DS9" s="344"/>
      <c r="DT9" s="344"/>
      <c r="DU9" s="344"/>
      <c r="DV9" s="344"/>
      <c r="DW9" s="344"/>
      <c r="DX9" s="344"/>
      <c r="DY9" s="344"/>
      <c r="DZ9" s="344"/>
      <c r="EA9" s="344"/>
      <c r="EB9" s="344"/>
      <c r="EC9" s="576"/>
    </row>
    <row r="10" spans="2:143" ht="11.25" customHeight="1" x14ac:dyDescent="0.15">
      <c r="B10" s="570" t="s">
        <v>132</v>
      </c>
      <c r="C10" s="459"/>
      <c r="D10" s="459"/>
      <c r="E10" s="459"/>
      <c r="F10" s="459"/>
      <c r="G10" s="459"/>
      <c r="H10" s="459"/>
      <c r="I10" s="459"/>
      <c r="J10" s="459"/>
      <c r="K10" s="459"/>
      <c r="L10" s="459"/>
      <c r="M10" s="459"/>
      <c r="N10" s="459"/>
      <c r="O10" s="459"/>
      <c r="P10" s="459"/>
      <c r="Q10" s="571"/>
      <c r="R10" s="565" t="s">
        <v>204</v>
      </c>
      <c r="S10" s="344"/>
      <c r="T10" s="344"/>
      <c r="U10" s="344"/>
      <c r="V10" s="344"/>
      <c r="W10" s="344"/>
      <c r="X10" s="344"/>
      <c r="Y10" s="566"/>
      <c r="Z10" s="567" t="s">
        <v>204</v>
      </c>
      <c r="AA10" s="567"/>
      <c r="AB10" s="567"/>
      <c r="AC10" s="567"/>
      <c r="AD10" s="568" t="s">
        <v>204</v>
      </c>
      <c r="AE10" s="568"/>
      <c r="AF10" s="568"/>
      <c r="AG10" s="568"/>
      <c r="AH10" s="568"/>
      <c r="AI10" s="568"/>
      <c r="AJ10" s="568"/>
      <c r="AK10" s="568"/>
      <c r="AL10" s="572" t="s">
        <v>204</v>
      </c>
      <c r="AM10" s="350"/>
      <c r="AN10" s="350"/>
      <c r="AO10" s="573"/>
      <c r="AP10" s="570" t="s">
        <v>191</v>
      </c>
      <c r="AQ10" s="459"/>
      <c r="AR10" s="459"/>
      <c r="AS10" s="459"/>
      <c r="AT10" s="459"/>
      <c r="AU10" s="459"/>
      <c r="AV10" s="459"/>
      <c r="AW10" s="459"/>
      <c r="AX10" s="459"/>
      <c r="AY10" s="459"/>
      <c r="AZ10" s="459"/>
      <c r="BA10" s="459"/>
      <c r="BB10" s="459"/>
      <c r="BC10" s="459"/>
      <c r="BD10" s="459"/>
      <c r="BE10" s="459"/>
      <c r="BF10" s="571"/>
      <c r="BG10" s="565">
        <v>12376</v>
      </c>
      <c r="BH10" s="344"/>
      <c r="BI10" s="344"/>
      <c r="BJ10" s="344"/>
      <c r="BK10" s="344"/>
      <c r="BL10" s="344"/>
      <c r="BM10" s="344"/>
      <c r="BN10" s="566"/>
      <c r="BO10" s="567">
        <v>1.8</v>
      </c>
      <c r="BP10" s="567"/>
      <c r="BQ10" s="567"/>
      <c r="BR10" s="567"/>
      <c r="BS10" s="568">
        <v>2063</v>
      </c>
      <c r="BT10" s="568"/>
      <c r="BU10" s="568"/>
      <c r="BV10" s="568"/>
      <c r="BW10" s="568"/>
      <c r="BX10" s="568"/>
      <c r="BY10" s="568"/>
      <c r="BZ10" s="568"/>
      <c r="CA10" s="568"/>
      <c r="CB10" s="569"/>
      <c r="CD10" s="570" t="s">
        <v>224</v>
      </c>
      <c r="CE10" s="459"/>
      <c r="CF10" s="459"/>
      <c r="CG10" s="459"/>
      <c r="CH10" s="459"/>
      <c r="CI10" s="459"/>
      <c r="CJ10" s="459"/>
      <c r="CK10" s="459"/>
      <c r="CL10" s="459"/>
      <c r="CM10" s="459"/>
      <c r="CN10" s="459"/>
      <c r="CO10" s="459"/>
      <c r="CP10" s="459"/>
      <c r="CQ10" s="571"/>
      <c r="CR10" s="565" t="s">
        <v>204</v>
      </c>
      <c r="CS10" s="344"/>
      <c r="CT10" s="344"/>
      <c r="CU10" s="344"/>
      <c r="CV10" s="344"/>
      <c r="CW10" s="344"/>
      <c r="CX10" s="344"/>
      <c r="CY10" s="566"/>
      <c r="CZ10" s="567" t="s">
        <v>204</v>
      </c>
      <c r="DA10" s="567"/>
      <c r="DB10" s="567"/>
      <c r="DC10" s="567"/>
      <c r="DD10" s="575" t="s">
        <v>204</v>
      </c>
      <c r="DE10" s="344"/>
      <c r="DF10" s="344"/>
      <c r="DG10" s="344"/>
      <c r="DH10" s="344"/>
      <c r="DI10" s="344"/>
      <c r="DJ10" s="344"/>
      <c r="DK10" s="344"/>
      <c r="DL10" s="344"/>
      <c r="DM10" s="344"/>
      <c r="DN10" s="344"/>
      <c r="DO10" s="344"/>
      <c r="DP10" s="566"/>
      <c r="DQ10" s="575" t="s">
        <v>204</v>
      </c>
      <c r="DR10" s="344"/>
      <c r="DS10" s="344"/>
      <c r="DT10" s="344"/>
      <c r="DU10" s="344"/>
      <c r="DV10" s="344"/>
      <c r="DW10" s="344"/>
      <c r="DX10" s="344"/>
      <c r="DY10" s="344"/>
      <c r="DZ10" s="344"/>
      <c r="EA10" s="344"/>
      <c r="EB10" s="344"/>
      <c r="EC10" s="576"/>
    </row>
    <row r="11" spans="2:143" ht="11.25" customHeight="1" x14ac:dyDescent="0.15">
      <c r="B11" s="570" t="s">
        <v>101</v>
      </c>
      <c r="C11" s="459"/>
      <c r="D11" s="459"/>
      <c r="E11" s="459"/>
      <c r="F11" s="459"/>
      <c r="G11" s="459"/>
      <c r="H11" s="459"/>
      <c r="I11" s="459"/>
      <c r="J11" s="459"/>
      <c r="K11" s="459"/>
      <c r="L11" s="459"/>
      <c r="M11" s="459"/>
      <c r="N11" s="459"/>
      <c r="O11" s="459"/>
      <c r="P11" s="459"/>
      <c r="Q11" s="571"/>
      <c r="R11" s="565">
        <v>132996</v>
      </c>
      <c r="S11" s="344"/>
      <c r="T11" s="344"/>
      <c r="U11" s="344"/>
      <c r="V11" s="344"/>
      <c r="W11" s="344"/>
      <c r="X11" s="344"/>
      <c r="Y11" s="566"/>
      <c r="Z11" s="572">
        <v>1.9</v>
      </c>
      <c r="AA11" s="350"/>
      <c r="AB11" s="350"/>
      <c r="AC11" s="577"/>
      <c r="AD11" s="575">
        <v>132996</v>
      </c>
      <c r="AE11" s="344"/>
      <c r="AF11" s="344"/>
      <c r="AG11" s="344"/>
      <c r="AH11" s="344"/>
      <c r="AI11" s="344"/>
      <c r="AJ11" s="344"/>
      <c r="AK11" s="566"/>
      <c r="AL11" s="572">
        <v>3.3</v>
      </c>
      <c r="AM11" s="350"/>
      <c r="AN11" s="350"/>
      <c r="AO11" s="573"/>
      <c r="AP11" s="570" t="s">
        <v>341</v>
      </c>
      <c r="AQ11" s="459"/>
      <c r="AR11" s="459"/>
      <c r="AS11" s="459"/>
      <c r="AT11" s="459"/>
      <c r="AU11" s="459"/>
      <c r="AV11" s="459"/>
      <c r="AW11" s="459"/>
      <c r="AX11" s="459"/>
      <c r="AY11" s="459"/>
      <c r="AZ11" s="459"/>
      <c r="BA11" s="459"/>
      <c r="BB11" s="459"/>
      <c r="BC11" s="459"/>
      <c r="BD11" s="459"/>
      <c r="BE11" s="459"/>
      <c r="BF11" s="571"/>
      <c r="BG11" s="565">
        <v>13794</v>
      </c>
      <c r="BH11" s="344"/>
      <c r="BI11" s="344"/>
      <c r="BJ11" s="344"/>
      <c r="BK11" s="344"/>
      <c r="BL11" s="344"/>
      <c r="BM11" s="344"/>
      <c r="BN11" s="566"/>
      <c r="BO11" s="567">
        <v>2</v>
      </c>
      <c r="BP11" s="567"/>
      <c r="BQ11" s="567"/>
      <c r="BR11" s="567"/>
      <c r="BS11" s="568">
        <v>3928</v>
      </c>
      <c r="BT11" s="568"/>
      <c r="BU11" s="568"/>
      <c r="BV11" s="568"/>
      <c r="BW11" s="568"/>
      <c r="BX11" s="568"/>
      <c r="BY11" s="568"/>
      <c r="BZ11" s="568"/>
      <c r="CA11" s="568"/>
      <c r="CB11" s="569"/>
      <c r="CD11" s="570" t="s">
        <v>344</v>
      </c>
      <c r="CE11" s="459"/>
      <c r="CF11" s="459"/>
      <c r="CG11" s="459"/>
      <c r="CH11" s="459"/>
      <c r="CI11" s="459"/>
      <c r="CJ11" s="459"/>
      <c r="CK11" s="459"/>
      <c r="CL11" s="459"/>
      <c r="CM11" s="459"/>
      <c r="CN11" s="459"/>
      <c r="CO11" s="459"/>
      <c r="CP11" s="459"/>
      <c r="CQ11" s="571"/>
      <c r="CR11" s="565">
        <v>169112</v>
      </c>
      <c r="CS11" s="344"/>
      <c r="CT11" s="344"/>
      <c r="CU11" s="344"/>
      <c r="CV11" s="344"/>
      <c r="CW11" s="344"/>
      <c r="CX11" s="344"/>
      <c r="CY11" s="566"/>
      <c r="CZ11" s="567">
        <v>2.5</v>
      </c>
      <c r="DA11" s="567"/>
      <c r="DB11" s="567"/>
      <c r="DC11" s="567"/>
      <c r="DD11" s="575">
        <v>35317</v>
      </c>
      <c r="DE11" s="344"/>
      <c r="DF11" s="344"/>
      <c r="DG11" s="344"/>
      <c r="DH11" s="344"/>
      <c r="DI11" s="344"/>
      <c r="DJ11" s="344"/>
      <c r="DK11" s="344"/>
      <c r="DL11" s="344"/>
      <c r="DM11" s="344"/>
      <c r="DN11" s="344"/>
      <c r="DO11" s="344"/>
      <c r="DP11" s="566"/>
      <c r="DQ11" s="575">
        <v>105443</v>
      </c>
      <c r="DR11" s="344"/>
      <c r="DS11" s="344"/>
      <c r="DT11" s="344"/>
      <c r="DU11" s="344"/>
      <c r="DV11" s="344"/>
      <c r="DW11" s="344"/>
      <c r="DX11" s="344"/>
      <c r="DY11" s="344"/>
      <c r="DZ11" s="344"/>
      <c r="EA11" s="344"/>
      <c r="EB11" s="344"/>
      <c r="EC11" s="576"/>
    </row>
    <row r="12" spans="2:143" ht="11.25" customHeight="1" x14ac:dyDescent="0.15">
      <c r="B12" s="570" t="s">
        <v>148</v>
      </c>
      <c r="C12" s="459"/>
      <c r="D12" s="459"/>
      <c r="E12" s="459"/>
      <c r="F12" s="459"/>
      <c r="G12" s="459"/>
      <c r="H12" s="459"/>
      <c r="I12" s="459"/>
      <c r="J12" s="459"/>
      <c r="K12" s="459"/>
      <c r="L12" s="459"/>
      <c r="M12" s="459"/>
      <c r="N12" s="459"/>
      <c r="O12" s="459"/>
      <c r="P12" s="459"/>
      <c r="Q12" s="571"/>
      <c r="R12" s="565" t="s">
        <v>204</v>
      </c>
      <c r="S12" s="344"/>
      <c r="T12" s="344"/>
      <c r="U12" s="344"/>
      <c r="V12" s="344"/>
      <c r="W12" s="344"/>
      <c r="X12" s="344"/>
      <c r="Y12" s="566"/>
      <c r="Z12" s="567" t="s">
        <v>204</v>
      </c>
      <c r="AA12" s="567"/>
      <c r="AB12" s="567"/>
      <c r="AC12" s="567"/>
      <c r="AD12" s="568" t="s">
        <v>204</v>
      </c>
      <c r="AE12" s="568"/>
      <c r="AF12" s="568"/>
      <c r="AG12" s="568"/>
      <c r="AH12" s="568"/>
      <c r="AI12" s="568"/>
      <c r="AJ12" s="568"/>
      <c r="AK12" s="568"/>
      <c r="AL12" s="572" t="s">
        <v>204</v>
      </c>
      <c r="AM12" s="350"/>
      <c r="AN12" s="350"/>
      <c r="AO12" s="573"/>
      <c r="AP12" s="570" t="s">
        <v>345</v>
      </c>
      <c r="AQ12" s="459"/>
      <c r="AR12" s="459"/>
      <c r="AS12" s="459"/>
      <c r="AT12" s="459"/>
      <c r="AU12" s="459"/>
      <c r="AV12" s="459"/>
      <c r="AW12" s="459"/>
      <c r="AX12" s="459"/>
      <c r="AY12" s="459"/>
      <c r="AZ12" s="459"/>
      <c r="BA12" s="459"/>
      <c r="BB12" s="459"/>
      <c r="BC12" s="459"/>
      <c r="BD12" s="459"/>
      <c r="BE12" s="459"/>
      <c r="BF12" s="571"/>
      <c r="BG12" s="565">
        <v>453003</v>
      </c>
      <c r="BH12" s="344"/>
      <c r="BI12" s="344"/>
      <c r="BJ12" s="344"/>
      <c r="BK12" s="344"/>
      <c r="BL12" s="344"/>
      <c r="BM12" s="344"/>
      <c r="BN12" s="566"/>
      <c r="BO12" s="567">
        <v>65.099999999999994</v>
      </c>
      <c r="BP12" s="567"/>
      <c r="BQ12" s="567"/>
      <c r="BR12" s="567"/>
      <c r="BS12" s="568" t="s">
        <v>204</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231755</v>
      </c>
      <c r="CS12" s="344"/>
      <c r="CT12" s="344"/>
      <c r="CU12" s="344"/>
      <c r="CV12" s="344"/>
      <c r="CW12" s="344"/>
      <c r="CX12" s="344"/>
      <c r="CY12" s="566"/>
      <c r="CZ12" s="567">
        <v>3.5</v>
      </c>
      <c r="DA12" s="567"/>
      <c r="DB12" s="567"/>
      <c r="DC12" s="567"/>
      <c r="DD12" s="575">
        <v>8199</v>
      </c>
      <c r="DE12" s="344"/>
      <c r="DF12" s="344"/>
      <c r="DG12" s="344"/>
      <c r="DH12" s="344"/>
      <c r="DI12" s="344"/>
      <c r="DJ12" s="344"/>
      <c r="DK12" s="344"/>
      <c r="DL12" s="344"/>
      <c r="DM12" s="344"/>
      <c r="DN12" s="344"/>
      <c r="DO12" s="344"/>
      <c r="DP12" s="566"/>
      <c r="DQ12" s="575">
        <v>208988</v>
      </c>
      <c r="DR12" s="344"/>
      <c r="DS12" s="344"/>
      <c r="DT12" s="344"/>
      <c r="DU12" s="344"/>
      <c r="DV12" s="344"/>
      <c r="DW12" s="344"/>
      <c r="DX12" s="344"/>
      <c r="DY12" s="344"/>
      <c r="DZ12" s="344"/>
      <c r="EA12" s="344"/>
      <c r="EB12" s="344"/>
      <c r="EC12" s="576"/>
    </row>
    <row r="13" spans="2:143" ht="11.25" customHeight="1" x14ac:dyDescent="0.15">
      <c r="B13" s="570" t="s">
        <v>346</v>
      </c>
      <c r="C13" s="459"/>
      <c r="D13" s="459"/>
      <c r="E13" s="459"/>
      <c r="F13" s="459"/>
      <c r="G13" s="459"/>
      <c r="H13" s="459"/>
      <c r="I13" s="459"/>
      <c r="J13" s="459"/>
      <c r="K13" s="459"/>
      <c r="L13" s="459"/>
      <c r="M13" s="459"/>
      <c r="N13" s="459"/>
      <c r="O13" s="459"/>
      <c r="P13" s="459"/>
      <c r="Q13" s="571"/>
      <c r="R13" s="565" t="s">
        <v>204</v>
      </c>
      <c r="S13" s="344"/>
      <c r="T13" s="344"/>
      <c r="U13" s="344"/>
      <c r="V13" s="344"/>
      <c r="W13" s="344"/>
      <c r="X13" s="344"/>
      <c r="Y13" s="566"/>
      <c r="Z13" s="567" t="s">
        <v>204</v>
      </c>
      <c r="AA13" s="567"/>
      <c r="AB13" s="567"/>
      <c r="AC13" s="567"/>
      <c r="AD13" s="568" t="s">
        <v>204</v>
      </c>
      <c r="AE13" s="568"/>
      <c r="AF13" s="568"/>
      <c r="AG13" s="568"/>
      <c r="AH13" s="568"/>
      <c r="AI13" s="568"/>
      <c r="AJ13" s="568"/>
      <c r="AK13" s="568"/>
      <c r="AL13" s="572" t="s">
        <v>204</v>
      </c>
      <c r="AM13" s="350"/>
      <c r="AN13" s="350"/>
      <c r="AO13" s="573"/>
      <c r="AP13" s="570" t="s">
        <v>348</v>
      </c>
      <c r="AQ13" s="459"/>
      <c r="AR13" s="459"/>
      <c r="AS13" s="459"/>
      <c r="AT13" s="459"/>
      <c r="AU13" s="459"/>
      <c r="AV13" s="459"/>
      <c r="AW13" s="459"/>
      <c r="AX13" s="459"/>
      <c r="AY13" s="459"/>
      <c r="AZ13" s="459"/>
      <c r="BA13" s="459"/>
      <c r="BB13" s="459"/>
      <c r="BC13" s="459"/>
      <c r="BD13" s="459"/>
      <c r="BE13" s="459"/>
      <c r="BF13" s="571"/>
      <c r="BG13" s="565">
        <v>437678</v>
      </c>
      <c r="BH13" s="344"/>
      <c r="BI13" s="344"/>
      <c r="BJ13" s="344"/>
      <c r="BK13" s="344"/>
      <c r="BL13" s="344"/>
      <c r="BM13" s="344"/>
      <c r="BN13" s="566"/>
      <c r="BO13" s="567">
        <v>62.9</v>
      </c>
      <c r="BP13" s="567"/>
      <c r="BQ13" s="567"/>
      <c r="BR13" s="567"/>
      <c r="BS13" s="568" t="s">
        <v>204</v>
      </c>
      <c r="BT13" s="568"/>
      <c r="BU13" s="568"/>
      <c r="BV13" s="568"/>
      <c r="BW13" s="568"/>
      <c r="BX13" s="568"/>
      <c r="BY13" s="568"/>
      <c r="BZ13" s="568"/>
      <c r="CA13" s="568"/>
      <c r="CB13" s="569"/>
      <c r="CD13" s="570" t="s">
        <v>349</v>
      </c>
      <c r="CE13" s="459"/>
      <c r="CF13" s="459"/>
      <c r="CG13" s="459"/>
      <c r="CH13" s="459"/>
      <c r="CI13" s="459"/>
      <c r="CJ13" s="459"/>
      <c r="CK13" s="459"/>
      <c r="CL13" s="459"/>
      <c r="CM13" s="459"/>
      <c r="CN13" s="459"/>
      <c r="CO13" s="459"/>
      <c r="CP13" s="459"/>
      <c r="CQ13" s="571"/>
      <c r="CR13" s="565">
        <v>681603</v>
      </c>
      <c r="CS13" s="344"/>
      <c r="CT13" s="344"/>
      <c r="CU13" s="344"/>
      <c r="CV13" s="344"/>
      <c r="CW13" s="344"/>
      <c r="CX13" s="344"/>
      <c r="CY13" s="566"/>
      <c r="CZ13" s="567">
        <v>10.199999999999999</v>
      </c>
      <c r="DA13" s="567"/>
      <c r="DB13" s="567"/>
      <c r="DC13" s="567"/>
      <c r="DD13" s="575">
        <v>167611</v>
      </c>
      <c r="DE13" s="344"/>
      <c r="DF13" s="344"/>
      <c r="DG13" s="344"/>
      <c r="DH13" s="344"/>
      <c r="DI13" s="344"/>
      <c r="DJ13" s="344"/>
      <c r="DK13" s="344"/>
      <c r="DL13" s="344"/>
      <c r="DM13" s="344"/>
      <c r="DN13" s="344"/>
      <c r="DO13" s="344"/>
      <c r="DP13" s="566"/>
      <c r="DQ13" s="575">
        <v>453465</v>
      </c>
      <c r="DR13" s="344"/>
      <c r="DS13" s="344"/>
      <c r="DT13" s="344"/>
      <c r="DU13" s="344"/>
      <c r="DV13" s="344"/>
      <c r="DW13" s="344"/>
      <c r="DX13" s="344"/>
      <c r="DY13" s="344"/>
      <c r="DZ13" s="344"/>
      <c r="EA13" s="344"/>
      <c r="EB13" s="344"/>
      <c r="EC13" s="576"/>
    </row>
    <row r="14" spans="2:143" ht="11.25" customHeight="1" x14ac:dyDescent="0.15">
      <c r="B14" s="570" t="s">
        <v>351</v>
      </c>
      <c r="C14" s="459"/>
      <c r="D14" s="459"/>
      <c r="E14" s="459"/>
      <c r="F14" s="459"/>
      <c r="G14" s="459"/>
      <c r="H14" s="459"/>
      <c r="I14" s="459"/>
      <c r="J14" s="459"/>
      <c r="K14" s="459"/>
      <c r="L14" s="459"/>
      <c r="M14" s="459"/>
      <c r="N14" s="459"/>
      <c r="O14" s="459"/>
      <c r="P14" s="459"/>
      <c r="Q14" s="571"/>
      <c r="R14" s="565">
        <v>144</v>
      </c>
      <c r="S14" s="344"/>
      <c r="T14" s="344"/>
      <c r="U14" s="344"/>
      <c r="V14" s="344"/>
      <c r="W14" s="344"/>
      <c r="X14" s="344"/>
      <c r="Y14" s="566"/>
      <c r="Z14" s="567">
        <v>0</v>
      </c>
      <c r="AA14" s="567"/>
      <c r="AB14" s="567"/>
      <c r="AC14" s="567"/>
      <c r="AD14" s="568">
        <v>144</v>
      </c>
      <c r="AE14" s="568"/>
      <c r="AF14" s="568"/>
      <c r="AG14" s="568"/>
      <c r="AH14" s="568"/>
      <c r="AI14" s="568"/>
      <c r="AJ14" s="568"/>
      <c r="AK14" s="568"/>
      <c r="AL14" s="572">
        <v>0</v>
      </c>
      <c r="AM14" s="350"/>
      <c r="AN14" s="350"/>
      <c r="AO14" s="573"/>
      <c r="AP14" s="570" t="s">
        <v>218</v>
      </c>
      <c r="AQ14" s="459"/>
      <c r="AR14" s="459"/>
      <c r="AS14" s="459"/>
      <c r="AT14" s="459"/>
      <c r="AU14" s="459"/>
      <c r="AV14" s="459"/>
      <c r="AW14" s="459"/>
      <c r="AX14" s="459"/>
      <c r="AY14" s="459"/>
      <c r="AZ14" s="459"/>
      <c r="BA14" s="459"/>
      <c r="BB14" s="459"/>
      <c r="BC14" s="459"/>
      <c r="BD14" s="459"/>
      <c r="BE14" s="459"/>
      <c r="BF14" s="571"/>
      <c r="BG14" s="565">
        <v>18284</v>
      </c>
      <c r="BH14" s="344"/>
      <c r="BI14" s="344"/>
      <c r="BJ14" s="344"/>
      <c r="BK14" s="344"/>
      <c r="BL14" s="344"/>
      <c r="BM14" s="344"/>
      <c r="BN14" s="566"/>
      <c r="BO14" s="567">
        <v>2.6</v>
      </c>
      <c r="BP14" s="567"/>
      <c r="BQ14" s="567"/>
      <c r="BR14" s="567"/>
      <c r="BS14" s="568" t="s">
        <v>204</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334603</v>
      </c>
      <c r="CS14" s="344"/>
      <c r="CT14" s="344"/>
      <c r="CU14" s="344"/>
      <c r="CV14" s="344"/>
      <c r="CW14" s="344"/>
      <c r="CX14" s="344"/>
      <c r="CY14" s="566"/>
      <c r="CZ14" s="567">
        <v>5</v>
      </c>
      <c r="DA14" s="567"/>
      <c r="DB14" s="567"/>
      <c r="DC14" s="567"/>
      <c r="DD14" s="575">
        <v>6419</v>
      </c>
      <c r="DE14" s="344"/>
      <c r="DF14" s="344"/>
      <c r="DG14" s="344"/>
      <c r="DH14" s="344"/>
      <c r="DI14" s="344"/>
      <c r="DJ14" s="344"/>
      <c r="DK14" s="344"/>
      <c r="DL14" s="344"/>
      <c r="DM14" s="344"/>
      <c r="DN14" s="344"/>
      <c r="DO14" s="344"/>
      <c r="DP14" s="566"/>
      <c r="DQ14" s="575">
        <v>300603</v>
      </c>
      <c r="DR14" s="344"/>
      <c r="DS14" s="344"/>
      <c r="DT14" s="344"/>
      <c r="DU14" s="344"/>
      <c r="DV14" s="344"/>
      <c r="DW14" s="344"/>
      <c r="DX14" s="344"/>
      <c r="DY14" s="344"/>
      <c r="DZ14" s="344"/>
      <c r="EA14" s="344"/>
      <c r="EB14" s="344"/>
      <c r="EC14" s="576"/>
    </row>
    <row r="15" spans="2:143" ht="11.25" customHeight="1" x14ac:dyDescent="0.15">
      <c r="B15" s="570" t="s">
        <v>321</v>
      </c>
      <c r="C15" s="459"/>
      <c r="D15" s="459"/>
      <c r="E15" s="459"/>
      <c r="F15" s="459"/>
      <c r="G15" s="459"/>
      <c r="H15" s="459"/>
      <c r="I15" s="459"/>
      <c r="J15" s="459"/>
      <c r="K15" s="459"/>
      <c r="L15" s="459"/>
      <c r="M15" s="459"/>
      <c r="N15" s="459"/>
      <c r="O15" s="459"/>
      <c r="P15" s="459"/>
      <c r="Q15" s="571"/>
      <c r="R15" s="565" t="s">
        <v>204</v>
      </c>
      <c r="S15" s="344"/>
      <c r="T15" s="344"/>
      <c r="U15" s="344"/>
      <c r="V15" s="344"/>
      <c r="W15" s="344"/>
      <c r="X15" s="344"/>
      <c r="Y15" s="566"/>
      <c r="Z15" s="567" t="s">
        <v>204</v>
      </c>
      <c r="AA15" s="567"/>
      <c r="AB15" s="567"/>
      <c r="AC15" s="567"/>
      <c r="AD15" s="568" t="s">
        <v>204</v>
      </c>
      <c r="AE15" s="568"/>
      <c r="AF15" s="568"/>
      <c r="AG15" s="568"/>
      <c r="AH15" s="568"/>
      <c r="AI15" s="568"/>
      <c r="AJ15" s="568"/>
      <c r="AK15" s="568"/>
      <c r="AL15" s="572" t="s">
        <v>204</v>
      </c>
      <c r="AM15" s="350"/>
      <c r="AN15" s="350"/>
      <c r="AO15" s="573"/>
      <c r="AP15" s="570" t="s">
        <v>352</v>
      </c>
      <c r="AQ15" s="459"/>
      <c r="AR15" s="459"/>
      <c r="AS15" s="459"/>
      <c r="AT15" s="459"/>
      <c r="AU15" s="459"/>
      <c r="AV15" s="459"/>
      <c r="AW15" s="459"/>
      <c r="AX15" s="459"/>
      <c r="AY15" s="459"/>
      <c r="AZ15" s="459"/>
      <c r="BA15" s="459"/>
      <c r="BB15" s="459"/>
      <c r="BC15" s="459"/>
      <c r="BD15" s="459"/>
      <c r="BE15" s="459"/>
      <c r="BF15" s="571"/>
      <c r="BG15" s="565">
        <v>39273</v>
      </c>
      <c r="BH15" s="344"/>
      <c r="BI15" s="344"/>
      <c r="BJ15" s="344"/>
      <c r="BK15" s="344"/>
      <c r="BL15" s="344"/>
      <c r="BM15" s="344"/>
      <c r="BN15" s="566"/>
      <c r="BO15" s="567">
        <v>5.6</v>
      </c>
      <c r="BP15" s="567"/>
      <c r="BQ15" s="567"/>
      <c r="BR15" s="567"/>
      <c r="BS15" s="568" t="s">
        <v>204</v>
      </c>
      <c r="BT15" s="568"/>
      <c r="BU15" s="568"/>
      <c r="BV15" s="568"/>
      <c r="BW15" s="568"/>
      <c r="BX15" s="568"/>
      <c r="BY15" s="568"/>
      <c r="BZ15" s="568"/>
      <c r="CA15" s="568"/>
      <c r="CB15" s="569"/>
      <c r="CD15" s="570" t="s">
        <v>353</v>
      </c>
      <c r="CE15" s="459"/>
      <c r="CF15" s="459"/>
      <c r="CG15" s="459"/>
      <c r="CH15" s="459"/>
      <c r="CI15" s="459"/>
      <c r="CJ15" s="459"/>
      <c r="CK15" s="459"/>
      <c r="CL15" s="459"/>
      <c r="CM15" s="459"/>
      <c r="CN15" s="459"/>
      <c r="CO15" s="459"/>
      <c r="CP15" s="459"/>
      <c r="CQ15" s="571"/>
      <c r="CR15" s="565">
        <v>405205</v>
      </c>
      <c r="CS15" s="344"/>
      <c r="CT15" s="344"/>
      <c r="CU15" s="344"/>
      <c r="CV15" s="344"/>
      <c r="CW15" s="344"/>
      <c r="CX15" s="344"/>
      <c r="CY15" s="566"/>
      <c r="CZ15" s="567">
        <v>6.1</v>
      </c>
      <c r="DA15" s="567"/>
      <c r="DB15" s="567"/>
      <c r="DC15" s="567"/>
      <c r="DD15" s="575">
        <v>60418</v>
      </c>
      <c r="DE15" s="344"/>
      <c r="DF15" s="344"/>
      <c r="DG15" s="344"/>
      <c r="DH15" s="344"/>
      <c r="DI15" s="344"/>
      <c r="DJ15" s="344"/>
      <c r="DK15" s="344"/>
      <c r="DL15" s="344"/>
      <c r="DM15" s="344"/>
      <c r="DN15" s="344"/>
      <c r="DO15" s="344"/>
      <c r="DP15" s="566"/>
      <c r="DQ15" s="575">
        <v>329348</v>
      </c>
      <c r="DR15" s="344"/>
      <c r="DS15" s="344"/>
      <c r="DT15" s="344"/>
      <c r="DU15" s="344"/>
      <c r="DV15" s="344"/>
      <c r="DW15" s="344"/>
      <c r="DX15" s="344"/>
      <c r="DY15" s="344"/>
      <c r="DZ15" s="344"/>
      <c r="EA15" s="344"/>
      <c r="EB15" s="344"/>
      <c r="EC15" s="576"/>
    </row>
    <row r="16" spans="2:143" ht="11.25" customHeight="1" x14ac:dyDescent="0.15">
      <c r="B16" s="570" t="s">
        <v>354</v>
      </c>
      <c r="C16" s="459"/>
      <c r="D16" s="459"/>
      <c r="E16" s="459"/>
      <c r="F16" s="459"/>
      <c r="G16" s="459"/>
      <c r="H16" s="459"/>
      <c r="I16" s="459"/>
      <c r="J16" s="459"/>
      <c r="K16" s="459"/>
      <c r="L16" s="459"/>
      <c r="M16" s="459"/>
      <c r="N16" s="459"/>
      <c r="O16" s="459"/>
      <c r="P16" s="459"/>
      <c r="Q16" s="571"/>
      <c r="R16" s="565">
        <v>2624</v>
      </c>
      <c r="S16" s="344"/>
      <c r="T16" s="344"/>
      <c r="U16" s="344"/>
      <c r="V16" s="344"/>
      <c r="W16" s="344"/>
      <c r="X16" s="344"/>
      <c r="Y16" s="566"/>
      <c r="Z16" s="567">
        <v>0</v>
      </c>
      <c r="AA16" s="567"/>
      <c r="AB16" s="567"/>
      <c r="AC16" s="567"/>
      <c r="AD16" s="568">
        <v>2624</v>
      </c>
      <c r="AE16" s="568"/>
      <c r="AF16" s="568"/>
      <c r="AG16" s="568"/>
      <c r="AH16" s="568"/>
      <c r="AI16" s="568"/>
      <c r="AJ16" s="568"/>
      <c r="AK16" s="568"/>
      <c r="AL16" s="572">
        <v>0.1</v>
      </c>
      <c r="AM16" s="350"/>
      <c r="AN16" s="350"/>
      <c r="AO16" s="573"/>
      <c r="AP16" s="570" t="s">
        <v>355</v>
      </c>
      <c r="AQ16" s="459"/>
      <c r="AR16" s="459"/>
      <c r="AS16" s="459"/>
      <c r="AT16" s="459"/>
      <c r="AU16" s="459"/>
      <c r="AV16" s="459"/>
      <c r="AW16" s="459"/>
      <c r="AX16" s="459"/>
      <c r="AY16" s="459"/>
      <c r="AZ16" s="459"/>
      <c r="BA16" s="459"/>
      <c r="BB16" s="459"/>
      <c r="BC16" s="459"/>
      <c r="BD16" s="459"/>
      <c r="BE16" s="459"/>
      <c r="BF16" s="571"/>
      <c r="BG16" s="565" t="s">
        <v>204</v>
      </c>
      <c r="BH16" s="344"/>
      <c r="BI16" s="344"/>
      <c r="BJ16" s="344"/>
      <c r="BK16" s="344"/>
      <c r="BL16" s="344"/>
      <c r="BM16" s="344"/>
      <c r="BN16" s="566"/>
      <c r="BO16" s="567" t="s">
        <v>204</v>
      </c>
      <c r="BP16" s="567"/>
      <c r="BQ16" s="567"/>
      <c r="BR16" s="567"/>
      <c r="BS16" s="568" t="s">
        <v>204</v>
      </c>
      <c r="BT16" s="568"/>
      <c r="BU16" s="568"/>
      <c r="BV16" s="568"/>
      <c r="BW16" s="568"/>
      <c r="BX16" s="568"/>
      <c r="BY16" s="568"/>
      <c r="BZ16" s="568"/>
      <c r="CA16" s="568"/>
      <c r="CB16" s="569"/>
      <c r="CD16" s="570" t="s">
        <v>356</v>
      </c>
      <c r="CE16" s="459"/>
      <c r="CF16" s="459"/>
      <c r="CG16" s="459"/>
      <c r="CH16" s="459"/>
      <c r="CI16" s="459"/>
      <c r="CJ16" s="459"/>
      <c r="CK16" s="459"/>
      <c r="CL16" s="459"/>
      <c r="CM16" s="459"/>
      <c r="CN16" s="459"/>
      <c r="CO16" s="459"/>
      <c r="CP16" s="459"/>
      <c r="CQ16" s="571"/>
      <c r="CR16" s="565">
        <v>21663</v>
      </c>
      <c r="CS16" s="344"/>
      <c r="CT16" s="344"/>
      <c r="CU16" s="344"/>
      <c r="CV16" s="344"/>
      <c r="CW16" s="344"/>
      <c r="CX16" s="344"/>
      <c r="CY16" s="566"/>
      <c r="CZ16" s="567">
        <v>0.3</v>
      </c>
      <c r="DA16" s="567"/>
      <c r="DB16" s="567"/>
      <c r="DC16" s="567"/>
      <c r="DD16" s="575" t="s">
        <v>204</v>
      </c>
      <c r="DE16" s="344"/>
      <c r="DF16" s="344"/>
      <c r="DG16" s="344"/>
      <c r="DH16" s="344"/>
      <c r="DI16" s="344"/>
      <c r="DJ16" s="344"/>
      <c r="DK16" s="344"/>
      <c r="DL16" s="344"/>
      <c r="DM16" s="344"/>
      <c r="DN16" s="344"/>
      <c r="DO16" s="344"/>
      <c r="DP16" s="566"/>
      <c r="DQ16" s="575">
        <v>5826</v>
      </c>
      <c r="DR16" s="344"/>
      <c r="DS16" s="344"/>
      <c r="DT16" s="344"/>
      <c r="DU16" s="344"/>
      <c r="DV16" s="344"/>
      <c r="DW16" s="344"/>
      <c r="DX16" s="344"/>
      <c r="DY16" s="344"/>
      <c r="DZ16" s="344"/>
      <c r="EA16" s="344"/>
      <c r="EB16" s="344"/>
      <c r="EC16" s="576"/>
    </row>
    <row r="17" spans="2:133" ht="11.25" customHeight="1" x14ac:dyDescent="0.15">
      <c r="B17" s="570" t="s">
        <v>357</v>
      </c>
      <c r="C17" s="459"/>
      <c r="D17" s="459"/>
      <c r="E17" s="459"/>
      <c r="F17" s="459"/>
      <c r="G17" s="459"/>
      <c r="H17" s="459"/>
      <c r="I17" s="459"/>
      <c r="J17" s="459"/>
      <c r="K17" s="459"/>
      <c r="L17" s="459"/>
      <c r="M17" s="459"/>
      <c r="N17" s="459"/>
      <c r="O17" s="459"/>
      <c r="P17" s="459"/>
      <c r="Q17" s="571"/>
      <c r="R17" s="565">
        <v>6636</v>
      </c>
      <c r="S17" s="344"/>
      <c r="T17" s="344"/>
      <c r="U17" s="344"/>
      <c r="V17" s="344"/>
      <c r="W17" s="344"/>
      <c r="X17" s="344"/>
      <c r="Y17" s="566"/>
      <c r="Z17" s="567">
        <v>0.1</v>
      </c>
      <c r="AA17" s="567"/>
      <c r="AB17" s="567"/>
      <c r="AC17" s="567"/>
      <c r="AD17" s="568">
        <v>6636</v>
      </c>
      <c r="AE17" s="568"/>
      <c r="AF17" s="568"/>
      <c r="AG17" s="568"/>
      <c r="AH17" s="568"/>
      <c r="AI17" s="568"/>
      <c r="AJ17" s="568"/>
      <c r="AK17" s="568"/>
      <c r="AL17" s="572">
        <v>0.2</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204</v>
      </c>
      <c r="BH17" s="344"/>
      <c r="BI17" s="344"/>
      <c r="BJ17" s="344"/>
      <c r="BK17" s="344"/>
      <c r="BL17" s="344"/>
      <c r="BM17" s="344"/>
      <c r="BN17" s="566"/>
      <c r="BO17" s="567" t="s">
        <v>204</v>
      </c>
      <c r="BP17" s="567"/>
      <c r="BQ17" s="567"/>
      <c r="BR17" s="567"/>
      <c r="BS17" s="568" t="s">
        <v>204</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1023824</v>
      </c>
      <c r="CS17" s="344"/>
      <c r="CT17" s="344"/>
      <c r="CU17" s="344"/>
      <c r="CV17" s="344"/>
      <c r="CW17" s="344"/>
      <c r="CX17" s="344"/>
      <c r="CY17" s="566"/>
      <c r="CZ17" s="567">
        <v>15.3</v>
      </c>
      <c r="DA17" s="567"/>
      <c r="DB17" s="567"/>
      <c r="DC17" s="567"/>
      <c r="DD17" s="575" t="s">
        <v>204</v>
      </c>
      <c r="DE17" s="344"/>
      <c r="DF17" s="344"/>
      <c r="DG17" s="344"/>
      <c r="DH17" s="344"/>
      <c r="DI17" s="344"/>
      <c r="DJ17" s="344"/>
      <c r="DK17" s="344"/>
      <c r="DL17" s="344"/>
      <c r="DM17" s="344"/>
      <c r="DN17" s="344"/>
      <c r="DO17" s="344"/>
      <c r="DP17" s="566"/>
      <c r="DQ17" s="575">
        <v>983004</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811</v>
      </c>
      <c r="S18" s="344"/>
      <c r="T18" s="344"/>
      <c r="U18" s="344"/>
      <c r="V18" s="344"/>
      <c r="W18" s="344"/>
      <c r="X18" s="344"/>
      <c r="Y18" s="566"/>
      <c r="Z18" s="567">
        <v>0</v>
      </c>
      <c r="AA18" s="567"/>
      <c r="AB18" s="567"/>
      <c r="AC18" s="567"/>
      <c r="AD18" s="568">
        <v>811</v>
      </c>
      <c r="AE18" s="568"/>
      <c r="AF18" s="568"/>
      <c r="AG18" s="568"/>
      <c r="AH18" s="568"/>
      <c r="AI18" s="568"/>
      <c r="AJ18" s="568"/>
      <c r="AK18" s="568"/>
      <c r="AL18" s="572">
        <v>0</v>
      </c>
      <c r="AM18" s="350"/>
      <c r="AN18" s="350"/>
      <c r="AO18" s="573"/>
      <c r="AP18" s="570" t="s">
        <v>98</v>
      </c>
      <c r="AQ18" s="459"/>
      <c r="AR18" s="459"/>
      <c r="AS18" s="459"/>
      <c r="AT18" s="459"/>
      <c r="AU18" s="459"/>
      <c r="AV18" s="459"/>
      <c r="AW18" s="459"/>
      <c r="AX18" s="459"/>
      <c r="AY18" s="459"/>
      <c r="AZ18" s="459"/>
      <c r="BA18" s="459"/>
      <c r="BB18" s="459"/>
      <c r="BC18" s="459"/>
      <c r="BD18" s="459"/>
      <c r="BE18" s="459"/>
      <c r="BF18" s="571"/>
      <c r="BG18" s="565" t="s">
        <v>204</v>
      </c>
      <c r="BH18" s="344"/>
      <c r="BI18" s="344"/>
      <c r="BJ18" s="344"/>
      <c r="BK18" s="344"/>
      <c r="BL18" s="344"/>
      <c r="BM18" s="344"/>
      <c r="BN18" s="566"/>
      <c r="BO18" s="567" t="s">
        <v>204</v>
      </c>
      <c r="BP18" s="567"/>
      <c r="BQ18" s="567"/>
      <c r="BR18" s="567"/>
      <c r="BS18" s="568" t="s">
        <v>204</v>
      </c>
      <c r="BT18" s="568"/>
      <c r="BU18" s="568"/>
      <c r="BV18" s="568"/>
      <c r="BW18" s="568"/>
      <c r="BX18" s="568"/>
      <c r="BY18" s="568"/>
      <c r="BZ18" s="568"/>
      <c r="CA18" s="568"/>
      <c r="CB18" s="569"/>
      <c r="CD18" s="570" t="s">
        <v>363</v>
      </c>
      <c r="CE18" s="459"/>
      <c r="CF18" s="459"/>
      <c r="CG18" s="459"/>
      <c r="CH18" s="459"/>
      <c r="CI18" s="459"/>
      <c r="CJ18" s="459"/>
      <c r="CK18" s="459"/>
      <c r="CL18" s="459"/>
      <c r="CM18" s="459"/>
      <c r="CN18" s="459"/>
      <c r="CO18" s="459"/>
      <c r="CP18" s="459"/>
      <c r="CQ18" s="571"/>
      <c r="CR18" s="565" t="s">
        <v>204</v>
      </c>
      <c r="CS18" s="344"/>
      <c r="CT18" s="344"/>
      <c r="CU18" s="344"/>
      <c r="CV18" s="344"/>
      <c r="CW18" s="344"/>
      <c r="CX18" s="344"/>
      <c r="CY18" s="566"/>
      <c r="CZ18" s="567" t="s">
        <v>204</v>
      </c>
      <c r="DA18" s="567"/>
      <c r="DB18" s="567"/>
      <c r="DC18" s="567"/>
      <c r="DD18" s="575" t="s">
        <v>204</v>
      </c>
      <c r="DE18" s="344"/>
      <c r="DF18" s="344"/>
      <c r="DG18" s="344"/>
      <c r="DH18" s="344"/>
      <c r="DI18" s="344"/>
      <c r="DJ18" s="344"/>
      <c r="DK18" s="344"/>
      <c r="DL18" s="344"/>
      <c r="DM18" s="344"/>
      <c r="DN18" s="344"/>
      <c r="DO18" s="344"/>
      <c r="DP18" s="566"/>
      <c r="DQ18" s="575" t="s">
        <v>204</v>
      </c>
      <c r="DR18" s="344"/>
      <c r="DS18" s="344"/>
      <c r="DT18" s="344"/>
      <c r="DU18" s="344"/>
      <c r="DV18" s="344"/>
      <c r="DW18" s="344"/>
      <c r="DX18" s="344"/>
      <c r="DY18" s="344"/>
      <c r="DZ18" s="344"/>
      <c r="EA18" s="344"/>
      <c r="EB18" s="344"/>
      <c r="EC18" s="576"/>
    </row>
    <row r="19" spans="2:133" ht="11.25" customHeight="1" x14ac:dyDescent="0.15">
      <c r="B19" s="570" t="s">
        <v>364</v>
      </c>
      <c r="C19" s="459"/>
      <c r="D19" s="459"/>
      <c r="E19" s="459"/>
      <c r="F19" s="459"/>
      <c r="G19" s="459"/>
      <c r="H19" s="459"/>
      <c r="I19" s="459"/>
      <c r="J19" s="459"/>
      <c r="K19" s="459"/>
      <c r="L19" s="459"/>
      <c r="M19" s="459"/>
      <c r="N19" s="459"/>
      <c r="O19" s="459"/>
      <c r="P19" s="459"/>
      <c r="Q19" s="571"/>
      <c r="R19" s="565">
        <v>811</v>
      </c>
      <c r="S19" s="344"/>
      <c r="T19" s="344"/>
      <c r="U19" s="344"/>
      <c r="V19" s="344"/>
      <c r="W19" s="344"/>
      <c r="X19" s="344"/>
      <c r="Y19" s="566"/>
      <c r="Z19" s="567">
        <v>0</v>
      </c>
      <c r="AA19" s="567"/>
      <c r="AB19" s="567"/>
      <c r="AC19" s="567"/>
      <c r="AD19" s="568">
        <v>811</v>
      </c>
      <c r="AE19" s="568"/>
      <c r="AF19" s="568"/>
      <c r="AG19" s="568"/>
      <c r="AH19" s="568"/>
      <c r="AI19" s="568"/>
      <c r="AJ19" s="568"/>
      <c r="AK19" s="568"/>
      <c r="AL19" s="572">
        <v>0</v>
      </c>
      <c r="AM19" s="350"/>
      <c r="AN19" s="350"/>
      <c r="AO19" s="573"/>
      <c r="AP19" s="570" t="s">
        <v>251</v>
      </c>
      <c r="AQ19" s="459"/>
      <c r="AR19" s="459"/>
      <c r="AS19" s="459"/>
      <c r="AT19" s="459"/>
      <c r="AU19" s="459"/>
      <c r="AV19" s="459"/>
      <c r="AW19" s="459"/>
      <c r="AX19" s="459"/>
      <c r="AY19" s="459"/>
      <c r="AZ19" s="459"/>
      <c r="BA19" s="459"/>
      <c r="BB19" s="459"/>
      <c r="BC19" s="459"/>
      <c r="BD19" s="459"/>
      <c r="BE19" s="459"/>
      <c r="BF19" s="571"/>
      <c r="BG19" s="565">
        <v>355</v>
      </c>
      <c r="BH19" s="344"/>
      <c r="BI19" s="344"/>
      <c r="BJ19" s="344"/>
      <c r="BK19" s="344"/>
      <c r="BL19" s="344"/>
      <c r="BM19" s="344"/>
      <c r="BN19" s="566"/>
      <c r="BO19" s="567">
        <v>0.1</v>
      </c>
      <c r="BP19" s="567"/>
      <c r="BQ19" s="567"/>
      <c r="BR19" s="567"/>
      <c r="BS19" s="568" t="s">
        <v>204</v>
      </c>
      <c r="BT19" s="568"/>
      <c r="BU19" s="568"/>
      <c r="BV19" s="568"/>
      <c r="BW19" s="568"/>
      <c r="BX19" s="568"/>
      <c r="BY19" s="568"/>
      <c r="BZ19" s="568"/>
      <c r="CA19" s="568"/>
      <c r="CB19" s="569"/>
      <c r="CD19" s="570" t="s">
        <v>365</v>
      </c>
      <c r="CE19" s="459"/>
      <c r="CF19" s="459"/>
      <c r="CG19" s="459"/>
      <c r="CH19" s="459"/>
      <c r="CI19" s="459"/>
      <c r="CJ19" s="459"/>
      <c r="CK19" s="459"/>
      <c r="CL19" s="459"/>
      <c r="CM19" s="459"/>
      <c r="CN19" s="459"/>
      <c r="CO19" s="459"/>
      <c r="CP19" s="459"/>
      <c r="CQ19" s="571"/>
      <c r="CR19" s="565" t="s">
        <v>204</v>
      </c>
      <c r="CS19" s="344"/>
      <c r="CT19" s="344"/>
      <c r="CU19" s="344"/>
      <c r="CV19" s="344"/>
      <c r="CW19" s="344"/>
      <c r="CX19" s="344"/>
      <c r="CY19" s="566"/>
      <c r="CZ19" s="567" t="s">
        <v>204</v>
      </c>
      <c r="DA19" s="567"/>
      <c r="DB19" s="567"/>
      <c r="DC19" s="567"/>
      <c r="DD19" s="575" t="s">
        <v>204</v>
      </c>
      <c r="DE19" s="344"/>
      <c r="DF19" s="344"/>
      <c r="DG19" s="344"/>
      <c r="DH19" s="344"/>
      <c r="DI19" s="344"/>
      <c r="DJ19" s="344"/>
      <c r="DK19" s="344"/>
      <c r="DL19" s="344"/>
      <c r="DM19" s="344"/>
      <c r="DN19" s="344"/>
      <c r="DO19" s="344"/>
      <c r="DP19" s="566"/>
      <c r="DQ19" s="575" t="s">
        <v>204</v>
      </c>
      <c r="DR19" s="344"/>
      <c r="DS19" s="344"/>
      <c r="DT19" s="344"/>
      <c r="DU19" s="344"/>
      <c r="DV19" s="344"/>
      <c r="DW19" s="344"/>
      <c r="DX19" s="344"/>
      <c r="DY19" s="344"/>
      <c r="DZ19" s="344"/>
      <c r="EA19" s="344"/>
      <c r="EB19" s="344"/>
      <c r="EC19" s="576"/>
    </row>
    <row r="20" spans="2:133" ht="11.25" customHeight="1" x14ac:dyDescent="0.15">
      <c r="B20" s="578" t="s">
        <v>366</v>
      </c>
      <c r="C20" s="579"/>
      <c r="D20" s="579"/>
      <c r="E20" s="579"/>
      <c r="F20" s="579"/>
      <c r="G20" s="579"/>
      <c r="H20" s="579"/>
      <c r="I20" s="579"/>
      <c r="J20" s="579"/>
      <c r="K20" s="579"/>
      <c r="L20" s="579"/>
      <c r="M20" s="579"/>
      <c r="N20" s="579"/>
      <c r="O20" s="579"/>
      <c r="P20" s="579"/>
      <c r="Q20" s="580"/>
      <c r="R20" s="565" t="s">
        <v>204</v>
      </c>
      <c r="S20" s="344"/>
      <c r="T20" s="344"/>
      <c r="U20" s="344"/>
      <c r="V20" s="344"/>
      <c r="W20" s="344"/>
      <c r="X20" s="344"/>
      <c r="Y20" s="566"/>
      <c r="Z20" s="567" t="s">
        <v>204</v>
      </c>
      <c r="AA20" s="567"/>
      <c r="AB20" s="567"/>
      <c r="AC20" s="567"/>
      <c r="AD20" s="568" t="s">
        <v>204</v>
      </c>
      <c r="AE20" s="568"/>
      <c r="AF20" s="568"/>
      <c r="AG20" s="568"/>
      <c r="AH20" s="568"/>
      <c r="AI20" s="568"/>
      <c r="AJ20" s="568"/>
      <c r="AK20" s="568"/>
      <c r="AL20" s="572" t="s">
        <v>204</v>
      </c>
      <c r="AM20" s="350"/>
      <c r="AN20" s="350"/>
      <c r="AO20" s="573"/>
      <c r="AP20" s="570" t="s">
        <v>367</v>
      </c>
      <c r="AQ20" s="459"/>
      <c r="AR20" s="459"/>
      <c r="AS20" s="459"/>
      <c r="AT20" s="459"/>
      <c r="AU20" s="459"/>
      <c r="AV20" s="459"/>
      <c r="AW20" s="459"/>
      <c r="AX20" s="459"/>
      <c r="AY20" s="459"/>
      <c r="AZ20" s="459"/>
      <c r="BA20" s="459"/>
      <c r="BB20" s="459"/>
      <c r="BC20" s="459"/>
      <c r="BD20" s="459"/>
      <c r="BE20" s="459"/>
      <c r="BF20" s="571"/>
      <c r="BG20" s="565">
        <v>355</v>
      </c>
      <c r="BH20" s="344"/>
      <c r="BI20" s="344"/>
      <c r="BJ20" s="344"/>
      <c r="BK20" s="344"/>
      <c r="BL20" s="344"/>
      <c r="BM20" s="344"/>
      <c r="BN20" s="566"/>
      <c r="BO20" s="567">
        <v>0.1</v>
      </c>
      <c r="BP20" s="567"/>
      <c r="BQ20" s="567"/>
      <c r="BR20" s="567"/>
      <c r="BS20" s="568" t="s">
        <v>204</v>
      </c>
      <c r="BT20" s="568"/>
      <c r="BU20" s="568"/>
      <c r="BV20" s="568"/>
      <c r="BW20" s="568"/>
      <c r="BX20" s="568"/>
      <c r="BY20" s="568"/>
      <c r="BZ20" s="568"/>
      <c r="CA20" s="568"/>
      <c r="CB20" s="569"/>
      <c r="CD20" s="570" t="s">
        <v>193</v>
      </c>
      <c r="CE20" s="459"/>
      <c r="CF20" s="459"/>
      <c r="CG20" s="459"/>
      <c r="CH20" s="459"/>
      <c r="CI20" s="459"/>
      <c r="CJ20" s="459"/>
      <c r="CK20" s="459"/>
      <c r="CL20" s="459"/>
      <c r="CM20" s="459"/>
      <c r="CN20" s="459"/>
      <c r="CO20" s="459"/>
      <c r="CP20" s="459"/>
      <c r="CQ20" s="571"/>
      <c r="CR20" s="565">
        <v>6683186</v>
      </c>
      <c r="CS20" s="344"/>
      <c r="CT20" s="344"/>
      <c r="CU20" s="344"/>
      <c r="CV20" s="344"/>
      <c r="CW20" s="344"/>
      <c r="CX20" s="344"/>
      <c r="CY20" s="566"/>
      <c r="CZ20" s="567">
        <v>100</v>
      </c>
      <c r="DA20" s="567"/>
      <c r="DB20" s="567"/>
      <c r="DC20" s="567"/>
      <c r="DD20" s="575">
        <v>328959</v>
      </c>
      <c r="DE20" s="344"/>
      <c r="DF20" s="344"/>
      <c r="DG20" s="344"/>
      <c r="DH20" s="344"/>
      <c r="DI20" s="344"/>
      <c r="DJ20" s="344"/>
      <c r="DK20" s="344"/>
      <c r="DL20" s="344"/>
      <c r="DM20" s="344"/>
      <c r="DN20" s="344"/>
      <c r="DO20" s="344"/>
      <c r="DP20" s="566"/>
      <c r="DQ20" s="575">
        <v>5418228</v>
      </c>
      <c r="DR20" s="344"/>
      <c r="DS20" s="344"/>
      <c r="DT20" s="344"/>
      <c r="DU20" s="344"/>
      <c r="DV20" s="344"/>
      <c r="DW20" s="344"/>
      <c r="DX20" s="344"/>
      <c r="DY20" s="344"/>
      <c r="DZ20" s="344"/>
      <c r="EA20" s="344"/>
      <c r="EB20" s="344"/>
      <c r="EC20" s="576"/>
    </row>
    <row r="21" spans="2:133" ht="11.25" customHeight="1" x14ac:dyDescent="0.15">
      <c r="B21" s="570" t="s">
        <v>342</v>
      </c>
      <c r="C21" s="459"/>
      <c r="D21" s="459"/>
      <c r="E21" s="459"/>
      <c r="F21" s="459"/>
      <c r="G21" s="459"/>
      <c r="H21" s="459"/>
      <c r="I21" s="459"/>
      <c r="J21" s="459"/>
      <c r="K21" s="459"/>
      <c r="L21" s="459"/>
      <c r="M21" s="459"/>
      <c r="N21" s="459"/>
      <c r="O21" s="459"/>
      <c r="P21" s="459"/>
      <c r="Q21" s="571"/>
      <c r="R21" s="565">
        <v>3687217</v>
      </c>
      <c r="S21" s="344"/>
      <c r="T21" s="344"/>
      <c r="U21" s="344"/>
      <c r="V21" s="344"/>
      <c r="W21" s="344"/>
      <c r="X21" s="344"/>
      <c r="Y21" s="566"/>
      <c r="Z21" s="567">
        <v>53.8</v>
      </c>
      <c r="AA21" s="567"/>
      <c r="AB21" s="567"/>
      <c r="AC21" s="567"/>
      <c r="AD21" s="568">
        <v>3103756</v>
      </c>
      <c r="AE21" s="568"/>
      <c r="AF21" s="568"/>
      <c r="AG21" s="568"/>
      <c r="AH21" s="568"/>
      <c r="AI21" s="568"/>
      <c r="AJ21" s="568"/>
      <c r="AK21" s="568"/>
      <c r="AL21" s="572">
        <v>77.7</v>
      </c>
      <c r="AM21" s="350"/>
      <c r="AN21" s="350"/>
      <c r="AO21" s="573"/>
      <c r="AP21" s="570" t="s">
        <v>369</v>
      </c>
      <c r="AQ21" s="581"/>
      <c r="AR21" s="581"/>
      <c r="AS21" s="581"/>
      <c r="AT21" s="581"/>
      <c r="AU21" s="581"/>
      <c r="AV21" s="581"/>
      <c r="AW21" s="581"/>
      <c r="AX21" s="581"/>
      <c r="AY21" s="581"/>
      <c r="AZ21" s="581"/>
      <c r="BA21" s="581"/>
      <c r="BB21" s="581"/>
      <c r="BC21" s="581"/>
      <c r="BD21" s="581"/>
      <c r="BE21" s="581"/>
      <c r="BF21" s="582"/>
      <c r="BG21" s="565">
        <v>355</v>
      </c>
      <c r="BH21" s="344"/>
      <c r="BI21" s="344"/>
      <c r="BJ21" s="344"/>
      <c r="BK21" s="344"/>
      <c r="BL21" s="344"/>
      <c r="BM21" s="344"/>
      <c r="BN21" s="566"/>
      <c r="BO21" s="567">
        <v>0.1</v>
      </c>
      <c r="BP21" s="567"/>
      <c r="BQ21" s="567"/>
      <c r="BR21" s="567"/>
      <c r="BS21" s="568" t="s">
        <v>204</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297</v>
      </c>
      <c r="C22" s="459"/>
      <c r="D22" s="459"/>
      <c r="E22" s="459"/>
      <c r="F22" s="459"/>
      <c r="G22" s="459"/>
      <c r="H22" s="459"/>
      <c r="I22" s="459"/>
      <c r="J22" s="459"/>
      <c r="K22" s="459"/>
      <c r="L22" s="459"/>
      <c r="M22" s="459"/>
      <c r="N22" s="459"/>
      <c r="O22" s="459"/>
      <c r="P22" s="459"/>
      <c r="Q22" s="571"/>
      <c r="R22" s="565">
        <v>3103756</v>
      </c>
      <c r="S22" s="344"/>
      <c r="T22" s="344"/>
      <c r="U22" s="344"/>
      <c r="V22" s="344"/>
      <c r="W22" s="344"/>
      <c r="X22" s="344"/>
      <c r="Y22" s="566"/>
      <c r="Z22" s="567">
        <v>45.3</v>
      </c>
      <c r="AA22" s="567"/>
      <c r="AB22" s="567"/>
      <c r="AC22" s="567"/>
      <c r="AD22" s="568">
        <v>3103756</v>
      </c>
      <c r="AE22" s="568"/>
      <c r="AF22" s="568"/>
      <c r="AG22" s="568"/>
      <c r="AH22" s="568"/>
      <c r="AI22" s="568"/>
      <c r="AJ22" s="568"/>
      <c r="AK22" s="568"/>
      <c r="AL22" s="572">
        <v>77.7</v>
      </c>
      <c r="AM22" s="350"/>
      <c r="AN22" s="350"/>
      <c r="AO22" s="573"/>
      <c r="AP22" s="570" t="s">
        <v>371</v>
      </c>
      <c r="AQ22" s="581"/>
      <c r="AR22" s="581"/>
      <c r="AS22" s="581"/>
      <c r="AT22" s="581"/>
      <c r="AU22" s="581"/>
      <c r="AV22" s="581"/>
      <c r="AW22" s="581"/>
      <c r="AX22" s="581"/>
      <c r="AY22" s="581"/>
      <c r="AZ22" s="581"/>
      <c r="BA22" s="581"/>
      <c r="BB22" s="581"/>
      <c r="BC22" s="581"/>
      <c r="BD22" s="581"/>
      <c r="BE22" s="581"/>
      <c r="BF22" s="582"/>
      <c r="BG22" s="565" t="s">
        <v>204</v>
      </c>
      <c r="BH22" s="344"/>
      <c r="BI22" s="344"/>
      <c r="BJ22" s="344"/>
      <c r="BK22" s="344"/>
      <c r="BL22" s="344"/>
      <c r="BM22" s="344"/>
      <c r="BN22" s="566"/>
      <c r="BO22" s="567" t="s">
        <v>204</v>
      </c>
      <c r="BP22" s="567"/>
      <c r="BQ22" s="567"/>
      <c r="BR22" s="567"/>
      <c r="BS22" s="568" t="s">
        <v>204</v>
      </c>
      <c r="BT22" s="568"/>
      <c r="BU22" s="568"/>
      <c r="BV22" s="568"/>
      <c r="BW22" s="568"/>
      <c r="BX22" s="568"/>
      <c r="BY22" s="568"/>
      <c r="BZ22" s="568"/>
      <c r="CA22" s="568"/>
      <c r="CB22" s="569"/>
      <c r="CD22" s="338" t="s">
        <v>372</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294</v>
      </c>
      <c r="C23" s="459"/>
      <c r="D23" s="459"/>
      <c r="E23" s="459"/>
      <c r="F23" s="459"/>
      <c r="G23" s="459"/>
      <c r="H23" s="459"/>
      <c r="I23" s="459"/>
      <c r="J23" s="459"/>
      <c r="K23" s="459"/>
      <c r="L23" s="459"/>
      <c r="M23" s="459"/>
      <c r="N23" s="459"/>
      <c r="O23" s="459"/>
      <c r="P23" s="459"/>
      <c r="Q23" s="571"/>
      <c r="R23" s="565">
        <v>583402</v>
      </c>
      <c r="S23" s="344"/>
      <c r="T23" s="344"/>
      <c r="U23" s="344"/>
      <c r="V23" s="344"/>
      <c r="W23" s="344"/>
      <c r="X23" s="344"/>
      <c r="Y23" s="566"/>
      <c r="Z23" s="567">
        <v>8.5</v>
      </c>
      <c r="AA23" s="567"/>
      <c r="AB23" s="567"/>
      <c r="AC23" s="567"/>
      <c r="AD23" s="568" t="s">
        <v>204</v>
      </c>
      <c r="AE23" s="568"/>
      <c r="AF23" s="568"/>
      <c r="AG23" s="568"/>
      <c r="AH23" s="568"/>
      <c r="AI23" s="568"/>
      <c r="AJ23" s="568"/>
      <c r="AK23" s="568"/>
      <c r="AL23" s="572" t="s">
        <v>204</v>
      </c>
      <c r="AM23" s="350"/>
      <c r="AN23" s="350"/>
      <c r="AO23" s="573"/>
      <c r="AP23" s="570" t="s">
        <v>121</v>
      </c>
      <c r="AQ23" s="581"/>
      <c r="AR23" s="581"/>
      <c r="AS23" s="581"/>
      <c r="AT23" s="581"/>
      <c r="AU23" s="581"/>
      <c r="AV23" s="581"/>
      <c r="AW23" s="581"/>
      <c r="AX23" s="581"/>
      <c r="AY23" s="581"/>
      <c r="AZ23" s="581"/>
      <c r="BA23" s="581"/>
      <c r="BB23" s="581"/>
      <c r="BC23" s="581"/>
      <c r="BD23" s="581"/>
      <c r="BE23" s="581"/>
      <c r="BF23" s="582"/>
      <c r="BG23" s="565" t="s">
        <v>204</v>
      </c>
      <c r="BH23" s="344"/>
      <c r="BI23" s="344"/>
      <c r="BJ23" s="344"/>
      <c r="BK23" s="344"/>
      <c r="BL23" s="344"/>
      <c r="BM23" s="344"/>
      <c r="BN23" s="566"/>
      <c r="BO23" s="567" t="s">
        <v>204</v>
      </c>
      <c r="BP23" s="567"/>
      <c r="BQ23" s="567"/>
      <c r="BR23" s="567"/>
      <c r="BS23" s="568" t="s">
        <v>204</v>
      </c>
      <c r="BT23" s="568"/>
      <c r="BU23" s="568"/>
      <c r="BV23" s="568"/>
      <c r="BW23" s="568"/>
      <c r="BX23" s="568"/>
      <c r="BY23" s="568"/>
      <c r="BZ23" s="568"/>
      <c r="CA23" s="568"/>
      <c r="CB23" s="569"/>
      <c r="CD23" s="338" t="s">
        <v>316</v>
      </c>
      <c r="CE23" s="339"/>
      <c r="CF23" s="339"/>
      <c r="CG23" s="339"/>
      <c r="CH23" s="339"/>
      <c r="CI23" s="339"/>
      <c r="CJ23" s="339"/>
      <c r="CK23" s="339"/>
      <c r="CL23" s="339"/>
      <c r="CM23" s="339"/>
      <c r="CN23" s="339"/>
      <c r="CO23" s="339"/>
      <c r="CP23" s="339"/>
      <c r="CQ23" s="381"/>
      <c r="CR23" s="338" t="s">
        <v>288</v>
      </c>
      <c r="CS23" s="339"/>
      <c r="CT23" s="339"/>
      <c r="CU23" s="339"/>
      <c r="CV23" s="339"/>
      <c r="CW23" s="339"/>
      <c r="CX23" s="339"/>
      <c r="CY23" s="381"/>
      <c r="CZ23" s="338" t="s">
        <v>374</v>
      </c>
      <c r="DA23" s="339"/>
      <c r="DB23" s="339"/>
      <c r="DC23" s="381"/>
      <c r="DD23" s="338" t="s">
        <v>300</v>
      </c>
      <c r="DE23" s="339"/>
      <c r="DF23" s="339"/>
      <c r="DG23" s="339"/>
      <c r="DH23" s="339"/>
      <c r="DI23" s="339"/>
      <c r="DJ23" s="339"/>
      <c r="DK23" s="381"/>
      <c r="DL23" s="592" t="s">
        <v>376</v>
      </c>
      <c r="DM23" s="593"/>
      <c r="DN23" s="593"/>
      <c r="DO23" s="593"/>
      <c r="DP23" s="593"/>
      <c r="DQ23" s="593"/>
      <c r="DR23" s="593"/>
      <c r="DS23" s="593"/>
      <c r="DT23" s="593"/>
      <c r="DU23" s="593"/>
      <c r="DV23" s="594"/>
      <c r="DW23" s="338" t="s">
        <v>19</v>
      </c>
      <c r="DX23" s="339"/>
      <c r="DY23" s="339"/>
      <c r="DZ23" s="339"/>
      <c r="EA23" s="339"/>
      <c r="EB23" s="339"/>
      <c r="EC23" s="381"/>
    </row>
    <row r="24" spans="2:133" ht="11.25" customHeight="1" x14ac:dyDescent="0.15">
      <c r="B24" s="570" t="s">
        <v>378</v>
      </c>
      <c r="C24" s="459"/>
      <c r="D24" s="459"/>
      <c r="E24" s="459"/>
      <c r="F24" s="459"/>
      <c r="G24" s="459"/>
      <c r="H24" s="459"/>
      <c r="I24" s="459"/>
      <c r="J24" s="459"/>
      <c r="K24" s="459"/>
      <c r="L24" s="459"/>
      <c r="M24" s="459"/>
      <c r="N24" s="459"/>
      <c r="O24" s="459"/>
      <c r="P24" s="459"/>
      <c r="Q24" s="571"/>
      <c r="R24" s="565">
        <v>59</v>
      </c>
      <c r="S24" s="344"/>
      <c r="T24" s="344"/>
      <c r="U24" s="344"/>
      <c r="V24" s="344"/>
      <c r="W24" s="344"/>
      <c r="X24" s="344"/>
      <c r="Y24" s="566"/>
      <c r="Z24" s="567">
        <v>0</v>
      </c>
      <c r="AA24" s="567"/>
      <c r="AB24" s="567"/>
      <c r="AC24" s="567"/>
      <c r="AD24" s="568" t="s">
        <v>204</v>
      </c>
      <c r="AE24" s="568"/>
      <c r="AF24" s="568"/>
      <c r="AG24" s="568"/>
      <c r="AH24" s="568"/>
      <c r="AI24" s="568"/>
      <c r="AJ24" s="568"/>
      <c r="AK24" s="568"/>
      <c r="AL24" s="572" t="s">
        <v>204</v>
      </c>
      <c r="AM24" s="350"/>
      <c r="AN24" s="350"/>
      <c r="AO24" s="573"/>
      <c r="AP24" s="570" t="s">
        <v>379</v>
      </c>
      <c r="AQ24" s="581"/>
      <c r="AR24" s="581"/>
      <c r="AS24" s="581"/>
      <c r="AT24" s="581"/>
      <c r="AU24" s="581"/>
      <c r="AV24" s="581"/>
      <c r="AW24" s="581"/>
      <c r="AX24" s="581"/>
      <c r="AY24" s="581"/>
      <c r="AZ24" s="581"/>
      <c r="BA24" s="581"/>
      <c r="BB24" s="581"/>
      <c r="BC24" s="581"/>
      <c r="BD24" s="581"/>
      <c r="BE24" s="581"/>
      <c r="BF24" s="582"/>
      <c r="BG24" s="565" t="s">
        <v>204</v>
      </c>
      <c r="BH24" s="344"/>
      <c r="BI24" s="344"/>
      <c r="BJ24" s="344"/>
      <c r="BK24" s="344"/>
      <c r="BL24" s="344"/>
      <c r="BM24" s="344"/>
      <c r="BN24" s="566"/>
      <c r="BO24" s="567" t="s">
        <v>204</v>
      </c>
      <c r="BP24" s="567"/>
      <c r="BQ24" s="567"/>
      <c r="BR24" s="567"/>
      <c r="BS24" s="568" t="s">
        <v>204</v>
      </c>
      <c r="BT24" s="568"/>
      <c r="BU24" s="568"/>
      <c r="BV24" s="568"/>
      <c r="BW24" s="568"/>
      <c r="BX24" s="568"/>
      <c r="BY24" s="568"/>
      <c r="BZ24" s="568"/>
      <c r="CA24" s="568"/>
      <c r="CB24" s="569"/>
      <c r="CD24" s="554" t="s">
        <v>380</v>
      </c>
      <c r="CE24" s="555"/>
      <c r="CF24" s="555"/>
      <c r="CG24" s="555"/>
      <c r="CH24" s="555"/>
      <c r="CI24" s="555"/>
      <c r="CJ24" s="555"/>
      <c r="CK24" s="555"/>
      <c r="CL24" s="555"/>
      <c r="CM24" s="555"/>
      <c r="CN24" s="555"/>
      <c r="CO24" s="555"/>
      <c r="CP24" s="555"/>
      <c r="CQ24" s="556"/>
      <c r="CR24" s="557">
        <v>2231532</v>
      </c>
      <c r="CS24" s="558"/>
      <c r="CT24" s="558"/>
      <c r="CU24" s="558"/>
      <c r="CV24" s="558"/>
      <c r="CW24" s="558"/>
      <c r="CX24" s="558"/>
      <c r="CY24" s="559"/>
      <c r="CZ24" s="562">
        <v>33.4</v>
      </c>
      <c r="DA24" s="563"/>
      <c r="DB24" s="563"/>
      <c r="DC24" s="574"/>
      <c r="DD24" s="595">
        <v>1879459</v>
      </c>
      <c r="DE24" s="558"/>
      <c r="DF24" s="558"/>
      <c r="DG24" s="558"/>
      <c r="DH24" s="558"/>
      <c r="DI24" s="558"/>
      <c r="DJ24" s="558"/>
      <c r="DK24" s="559"/>
      <c r="DL24" s="595">
        <v>1741935</v>
      </c>
      <c r="DM24" s="558"/>
      <c r="DN24" s="558"/>
      <c r="DO24" s="558"/>
      <c r="DP24" s="558"/>
      <c r="DQ24" s="558"/>
      <c r="DR24" s="558"/>
      <c r="DS24" s="558"/>
      <c r="DT24" s="558"/>
      <c r="DU24" s="558"/>
      <c r="DV24" s="559"/>
      <c r="DW24" s="562">
        <v>43.6</v>
      </c>
      <c r="DX24" s="563"/>
      <c r="DY24" s="563"/>
      <c r="DZ24" s="563"/>
      <c r="EA24" s="563"/>
      <c r="EB24" s="563"/>
      <c r="EC24" s="564"/>
    </row>
    <row r="25" spans="2:133" ht="11.25" customHeight="1" x14ac:dyDescent="0.15">
      <c r="B25" s="570" t="s">
        <v>55</v>
      </c>
      <c r="C25" s="459"/>
      <c r="D25" s="459"/>
      <c r="E25" s="459"/>
      <c r="F25" s="459"/>
      <c r="G25" s="459"/>
      <c r="H25" s="459"/>
      <c r="I25" s="459"/>
      <c r="J25" s="459"/>
      <c r="K25" s="459"/>
      <c r="L25" s="459"/>
      <c r="M25" s="459"/>
      <c r="N25" s="459"/>
      <c r="O25" s="459"/>
      <c r="P25" s="459"/>
      <c r="Q25" s="571"/>
      <c r="R25" s="565">
        <v>4570295</v>
      </c>
      <c r="S25" s="344"/>
      <c r="T25" s="344"/>
      <c r="U25" s="344"/>
      <c r="V25" s="344"/>
      <c r="W25" s="344"/>
      <c r="X25" s="344"/>
      <c r="Y25" s="566"/>
      <c r="Z25" s="567">
        <v>66.7</v>
      </c>
      <c r="AA25" s="567"/>
      <c r="AB25" s="567"/>
      <c r="AC25" s="567"/>
      <c r="AD25" s="568">
        <v>3986834</v>
      </c>
      <c r="AE25" s="568"/>
      <c r="AF25" s="568"/>
      <c r="AG25" s="568"/>
      <c r="AH25" s="568"/>
      <c r="AI25" s="568"/>
      <c r="AJ25" s="568"/>
      <c r="AK25" s="568"/>
      <c r="AL25" s="572">
        <v>99.8</v>
      </c>
      <c r="AM25" s="350"/>
      <c r="AN25" s="350"/>
      <c r="AO25" s="573"/>
      <c r="AP25" s="570" t="s">
        <v>272</v>
      </c>
      <c r="AQ25" s="581"/>
      <c r="AR25" s="581"/>
      <c r="AS25" s="581"/>
      <c r="AT25" s="581"/>
      <c r="AU25" s="581"/>
      <c r="AV25" s="581"/>
      <c r="AW25" s="581"/>
      <c r="AX25" s="581"/>
      <c r="AY25" s="581"/>
      <c r="AZ25" s="581"/>
      <c r="BA25" s="581"/>
      <c r="BB25" s="581"/>
      <c r="BC25" s="581"/>
      <c r="BD25" s="581"/>
      <c r="BE25" s="581"/>
      <c r="BF25" s="582"/>
      <c r="BG25" s="565" t="s">
        <v>204</v>
      </c>
      <c r="BH25" s="344"/>
      <c r="BI25" s="344"/>
      <c r="BJ25" s="344"/>
      <c r="BK25" s="344"/>
      <c r="BL25" s="344"/>
      <c r="BM25" s="344"/>
      <c r="BN25" s="566"/>
      <c r="BO25" s="567" t="s">
        <v>204</v>
      </c>
      <c r="BP25" s="567"/>
      <c r="BQ25" s="567"/>
      <c r="BR25" s="567"/>
      <c r="BS25" s="568" t="s">
        <v>204</v>
      </c>
      <c r="BT25" s="568"/>
      <c r="BU25" s="568"/>
      <c r="BV25" s="568"/>
      <c r="BW25" s="568"/>
      <c r="BX25" s="568"/>
      <c r="BY25" s="568"/>
      <c r="BZ25" s="568"/>
      <c r="CA25" s="568"/>
      <c r="CB25" s="569"/>
      <c r="CD25" s="570" t="s">
        <v>202</v>
      </c>
      <c r="CE25" s="459"/>
      <c r="CF25" s="459"/>
      <c r="CG25" s="459"/>
      <c r="CH25" s="459"/>
      <c r="CI25" s="459"/>
      <c r="CJ25" s="459"/>
      <c r="CK25" s="459"/>
      <c r="CL25" s="459"/>
      <c r="CM25" s="459"/>
      <c r="CN25" s="459"/>
      <c r="CO25" s="459"/>
      <c r="CP25" s="459"/>
      <c r="CQ25" s="571"/>
      <c r="CR25" s="565">
        <v>844902</v>
      </c>
      <c r="CS25" s="596"/>
      <c r="CT25" s="596"/>
      <c r="CU25" s="596"/>
      <c r="CV25" s="596"/>
      <c r="CW25" s="596"/>
      <c r="CX25" s="596"/>
      <c r="CY25" s="597"/>
      <c r="CZ25" s="572">
        <v>12.6</v>
      </c>
      <c r="DA25" s="598"/>
      <c r="DB25" s="598"/>
      <c r="DC25" s="599"/>
      <c r="DD25" s="575">
        <v>818402</v>
      </c>
      <c r="DE25" s="596"/>
      <c r="DF25" s="596"/>
      <c r="DG25" s="596"/>
      <c r="DH25" s="596"/>
      <c r="DI25" s="596"/>
      <c r="DJ25" s="596"/>
      <c r="DK25" s="597"/>
      <c r="DL25" s="575">
        <v>812640</v>
      </c>
      <c r="DM25" s="596"/>
      <c r="DN25" s="596"/>
      <c r="DO25" s="596"/>
      <c r="DP25" s="596"/>
      <c r="DQ25" s="596"/>
      <c r="DR25" s="596"/>
      <c r="DS25" s="596"/>
      <c r="DT25" s="596"/>
      <c r="DU25" s="596"/>
      <c r="DV25" s="597"/>
      <c r="DW25" s="572">
        <v>20.3</v>
      </c>
      <c r="DX25" s="598"/>
      <c r="DY25" s="598"/>
      <c r="DZ25" s="598"/>
      <c r="EA25" s="598"/>
      <c r="EB25" s="598"/>
      <c r="EC25" s="600"/>
    </row>
    <row r="26" spans="2:133" ht="11.25" customHeight="1" x14ac:dyDescent="0.15">
      <c r="B26" s="570" t="s">
        <v>383</v>
      </c>
      <c r="C26" s="459"/>
      <c r="D26" s="459"/>
      <c r="E26" s="459"/>
      <c r="F26" s="459"/>
      <c r="G26" s="459"/>
      <c r="H26" s="459"/>
      <c r="I26" s="459"/>
      <c r="J26" s="459"/>
      <c r="K26" s="459"/>
      <c r="L26" s="459"/>
      <c r="M26" s="459"/>
      <c r="N26" s="459"/>
      <c r="O26" s="459"/>
      <c r="P26" s="459"/>
      <c r="Q26" s="571"/>
      <c r="R26" s="565">
        <v>466</v>
      </c>
      <c r="S26" s="344"/>
      <c r="T26" s="344"/>
      <c r="U26" s="344"/>
      <c r="V26" s="344"/>
      <c r="W26" s="344"/>
      <c r="X26" s="344"/>
      <c r="Y26" s="566"/>
      <c r="Z26" s="567">
        <v>0</v>
      </c>
      <c r="AA26" s="567"/>
      <c r="AB26" s="567"/>
      <c r="AC26" s="567"/>
      <c r="AD26" s="568">
        <v>466</v>
      </c>
      <c r="AE26" s="568"/>
      <c r="AF26" s="568"/>
      <c r="AG26" s="568"/>
      <c r="AH26" s="568"/>
      <c r="AI26" s="568"/>
      <c r="AJ26" s="568"/>
      <c r="AK26" s="568"/>
      <c r="AL26" s="572">
        <v>0</v>
      </c>
      <c r="AM26" s="350"/>
      <c r="AN26" s="350"/>
      <c r="AO26" s="573"/>
      <c r="AP26" s="570" t="s">
        <v>387</v>
      </c>
      <c r="AQ26" s="581"/>
      <c r="AR26" s="581"/>
      <c r="AS26" s="581"/>
      <c r="AT26" s="581"/>
      <c r="AU26" s="581"/>
      <c r="AV26" s="581"/>
      <c r="AW26" s="581"/>
      <c r="AX26" s="581"/>
      <c r="AY26" s="581"/>
      <c r="AZ26" s="581"/>
      <c r="BA26" s="581"/>
      <c r="BB26" s="581"/>
      <c r="BC26" s="581"/>
      <c r="BD26" s="581"/>
      <c r="BE26" s="581"/>
      <c r="BF26" s="582"/>
      <c r="BG26" s="565" t="s">
        <v>204</v>
      </c>
      <c r="BH26" s="344"/>
      <c r="BI26" s="344"/>
      <c r="BJ26" s="344"/>
      <c r="BK26" s="344"/>
      <c r="BL26" s="344"/>
      <c r="BM26" s="344"/>
      <c r="BN26" s="566"/>
      <c r="BO26" s="567" t="s">
        <v>204</v>
      </c>
      <c r="BP26" s="567"/>
      <c r="BQ26" s="567"/>
      <c r="BR26" s="567"/>
      <c r="BS26" s="568" t="s">
        <v>204</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489064</v>
      </c>
      <c r="CS26" s="344"/>
      <c r="CT26" s="344"/>
      <c r="CU26" s="344"/>
      <c r="CV26" s="344"/>
      <c r="CW26" s="344"/>
      <c r="CX26" s="344"/>
      <c r="CY26" s="566"/>
      <c r="CZ26" s="572">
        <v>7.3</v>
      </c>
      <c r="DA26" s="598"/>
      <c r="DB26" s="598"/>
      <c r="DC26" s="599"/>
      <c r="DD26" s="575">
        <v>462564</v>
      </c>
      <c r="DE26" s="344"/>
      <c r="DF26" s="344"/>
      <c r="DG26" s="344"/>
      <c r="DH26" s="344"/>
      <c r="DI26" s="344"/>
      <c r="DJ26" s="344"/>
      <c r="DK26" s="566"/>
      <c r="DL26" s="575" t="s">
        <v>204</v>
      </c>
      <c r="DM26" s="344"/>
      <c r="DN26" s="344"/>
      <c r="DO26" s="344"/>
      <c r="DP26" s="344"/>
      <c r="DQ26" s="344"/>
      <c r="DR26" s="344"/>
      <c r="DS26" s="344"/>
      <c r="DT26" s="344"/>
      <c r="DU26" s="344"/>
      <c r="DV26" s="566"/>
      <c r="DW26" s="572" t="s">
        <v>204</v>
      </c>
      <c r="DX26" s="598"/>
      <c r="DY26" s="598"/>
      <c r="DZ26" s="598"/>
      <c r="EA26" s="598"/>
      <c r="EB26" s="598"/>
      <c r="EC26" s="600"/>
    </row>
    <row r="27" spans="2:133" ht="11.25" customHeight="1" x14ac:dyDescent="0.15">
      <c r="B27" s="570" t="s">
        <v>157</v>
      </c>
      <c r="C27" s="459"/>
      <c r="D27" s="459"/>
      <c r="E27" s="459"/>
      <c r="F27" s="459"/>
      <c r="G27" s="459"/>
      <c r="H27" s="459"/>
      <c r="I27" s="459"/>
      <c r="J27" s="459"/>
      <c r="K27" s="459"/>
      <c r="L27" s="459"/>
      <c r="M27" s="459"/>
      <c r="N27" s="459"/>
      <c r="O27" s="459"/>
      <c r="P27" s="459"/>
      <c r="Q27" s="571"/>
      <c r="R27" s="565">
        <v>15529</v>
      </c>
      <c r="S27" s="344"/>
      <c r="T27" s="344"/>
      <c r="U27" s="344"/>
      <c r="V27" s="344"/>
      <c r="W27" s="344"/>
      <c r="X27" s="344"/>
      <c r="Y27" s="566"/>
      <c r="Z27" s="567">
        <v>0.2</v>
      </c>
      <c r="AA27" s="567"/>
      <c r="AB27" s="567"/>
      <c r="AC27" s="567"/>
      <c r="AD27" s="568" t="s">
        <v>204</v>
      </c>
      <c r="AE27" s="568"/>
      <c r="AF27" s="568"/>
      <c r="AG27" s="568"/>
      <c r="AH27" s="568"/>
      <c r="AI27" s="568"/>
      <c r="AJ27" s="568"/>
      <c r="AK27" s="568"/>
      <c r="AL27" s="572" t="s">
        <v>204</v>
      </c>
      <c r="AM27" s="350"/>
      <c r="AN27" s="350"/>
      <c r="AO27" s="573"/>
      <c r="AP27" s="570" t="s">
        <v>388</v>
      </c>
      <c r="AQ27" s="459"/>
      <c r="AR27" s="459"/>
      <c r="AS27" s="459"/>
      <c r="AT27" s="459"/>
      <c r="AU27" s="459"/>
      <c r="AV27" s="459"/>
      <c r="AW27" s="459"/>
      <c r="AX27" s="459"/>
      <c r="AY27" s="459"/>
      <c r="AZ27" s="459"/>
      <c r="BA27" s="459"/>
      <c r="BB27" s="459"/>
      <c r="BC27" s="459"/>
      <c r="BD27" s="459"/>
      <c r="BE27" s="459"/>
      <c r="BF27" s="571"/>
      <c r="BG27" s="565">
        <v>695338</v>
      </c>
      <c r="BH27" s="344"/>
      <c r="BI27" s="344"/>
      <c r="BJ27" s="344"/>
      <c r="BK27" s="344"/>
      <c r="BL27" s="344"/>
      <c r="BM27" s="344"/>
      <c r="BN27" s="566"/>
      <c r="BO27" s="567">
        <v>100</v>
      </c>
      <c r="BP27" s="567"/>
      <c r="BQ27" s="567"/>
      <c r="BR27" s="567"/>
      <c r="BS27" s="568">
        <v>5991</v>
      </c>
      <c r="BT27" s="568"/>
      <c r="BU27" s="568"/>
      <c r="BV27" s="568"/>
      <c r="BW27" s="568"/>
      <c r="BX27" s="568"/>
      <c r="BY27" s="568"/>
      <c r="BZ27" s="568"/>
      <c r="CA27" s="568"/>
      <c r="CB27" s="569"/>
      <c r="CD27" s="570" t="s">
        <v>196</v>
      </c>
      <c r="CE27" s="459"/>
      <c r="CF27" s="459"/>
      <c r="CG27" s="459"/>
      <c r="CH27" s="459"/>
      <c r="CI27" s="459"/>
      <c r="CJ27" s="459"/>
      <c r="CK27" s="459"/>
      <c r="CL27" s="459"/>
      <c r="CM27" s="459"/>
      <c r="CN27" s="459"/>
      <c r="CO27" s="459"/>
      <c r="CP27" s="459"/>
      <c r="CQ27" s="571"/>
      <c r="CR27" s="565">
        <v>362806</v>
      </c>
      <c r="CS27" s="596"/>
      <c r="CT27" s="596"/>
      <c r="CU27" s="596"/>
      <c r="CV27" s="596"/>
      <c r="CW27" s="596"/>
      <c r="CX27" s="596"/>
      <c r="CY27" s="597"/>
      <c r="CZ27" s="572">
        <v>5.4</v>
      </c>
      <c r="DA27" s="598"/>
      <c r="DB27" s="598"/>
      <c r="DC27" s="599"/>
      <c r="DD27" s="575">
        <v>78053</v>
      </c>
      <c r="DE27" s="596"/>
      <c r="DF27" s="596"/>
      <c r="DG27" s="596"/>
      <c r="DH27" s="596"/>
      <c r="DI27" s="596"/>
      <c r="DJ27" s="596"/>
      <c r="DK27" s="597"/>
      <c r="DL27" s="575">
        <v>70305</v>
      </c>
      <c r="DM27" s="596"/>
      <c r="DN27" s="596"/>
      <c r="DO27" s="596"/>
      <c r="DP27" s="596"/>
      <c r="DQ27" s="596"/>
      <c r="DR27" s="596"/>
      <c r="DS27" s="596"/>
      <c r="DT27" s="596"/>
      <c r="DU27" s="596"/>
      <c r="DV27" s="597"/>
      <c r="DW27" s="572">
        <v>1.8</v>
      </c>
      <c r="DX27" s="598"/>
      <c r="DY27" s="598"/>
      <c r="DZ27" s="598"/>
      <c r="EA27" s="598"/>
      <c r="EB27" s="598"/>
      <c r="EC27" s="600"/>
    </row>
    <row r="28" spans="2:133" ht="11.25" customHeight="1" x14ac:dyDescent="0.15">
      <c r="B28" s="570" t="s">
        <v>314</v>
      </c>
      <c r="C28" s="459"/>
      <c r="D28" s="459"/>
      <c r="E28" s="459"/>
      <c r="F28" s="459"/>
      <c r="G28" s="459"/>
      <c r="H28" s="459"/>
      <c r="I28" s="459"/>
      <c r="J28" s="459"/>
      <c r="K28" s="459"/>
      <c r="L28" s="459"/>
      <c r="M28" s="459"/>
      <c r="N28" s="459"/>
      <c r="O28" s="459"/>
      <c r="P28" s="459"/>
      <c r="Q28" s="571"/>
      <c r="R28" s="565">
        <v>53626</v>
      </c>
      <c r="S28" s="344"/>
      <c r="T28" s="344"/>
      <c r="U28" s="344"/>
      <c r="V28" s="344"/>
      <c r="W28" s="344"/>
      <c r="X28" s="344"/>
      <c r="Y28" s="566"/>
      <c r="Z28" s="567">
        <v>0.8</v>
      </c>
      <c r="AA28" s="567"/>
      <c r="AB28" s="567"/>
      <c r="AC28" s="567"/>
      <c r="AD28" s="568" t="s">
        <v>204</v>
      </c>
      <c r="AE28" s="568"/>
      <c r="AF28" s="568"/>
      <c r="AG28" s="568"/>
      <c r="AH28" s="568"/>
      <c r="AI28" s="568"/>
      <c r="AJ28" s="568"/>
      <c r="AK28" s="568"/>
      <c r="AL28" s="572" t="s">
        <v>204</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381</v>
      </c>
      <c r="CE28" s="459"/>
      <c r="CF28" s="459"/>
      <c r="CG28" s="459"/>
      <c r="CH28" s="459"/>
      <c r="CI28" s="459"/>
      <c r="CJ28" s="459"/>
      <c r="CK28" s="459"/>
      <c r="CL28" s="459"/>
      <c r="CM28" s="459"/>
      <c r="CN28" s="459"/>
      <c r="CO28" s="459"/>
      <c r="CP28" s="459"/>
      <c r="CQ28" s="571"/>
      <c r="CR28" s="565">
        <v>1023824</v>
      </c>
      <c r="CS28" s="344"/>
      <c r="CT28" s="344"/>
      <c r="CU28" s="344"/>
      <c r="CV28" s="344"/>
      <c r="CW28" s="344"/>
      <c r="CX28" s="344"/>
      <c r="CY28" s="566"/>
      <c r="CZ28" s="572">
        <v>15.3</v>
      </c>
      <c r="DA28" s="598"/>
      <c r="DB28" s="598"/>
      <c r="DC28" s="599"/>
      <c r="DD28" s="575">
        <v>983004</v>
      </c>
      <c r="DE28" s="344"/>
      <c r="DF28" s="344"/>
      <c r="DG28" s="344"/>
      <c r="DH28" s="344"/>
      <c r="DI28" s="344"/>
      <c r="DJ28" s="344"/>
      <c r="DK28" s="566"/>
      <c r="DL28" s="575">
        <v>858990</v>
      </c>
      <c r="DM28" s="344"/>
      <c r="DN28" s="344"/>
      <c r="DO28" s="344"/>
      <c r="DP28" s="344"/>
      <c r="DQ28" s="344"/>
      <c r="DR28" s="344"/>
      <c r="DS28" s="344"/>
      <c r="DT28" s="344"/>
      <c r="DU28" s="344"/>
      <c r="DV28" s="566"/>
      <c r="DW28" s="572">
        <v>21.5</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22544</v>
      </c>
      <c r="S29" s="344"/>
      <c r="T29" s="344"/>
      <c r="U29" s="344"/>
      <c r="V29" s="344"/>
      <c r="W29" s="344"/>
      <c r="X29" s="344"/>
      <c r="Y29" s="566"/>
      <c r="Z29" s="567">
        <v>0.3</v>
      </c>
      <c r="AA29" s="567"/>
      <c r="AB29" s="567"/>
      <c r="AC29" s="567"/>
      <c r="AD29" s="568" t="s">
        <v>204</v>
      </c>
      <c r="AE29" s="568"/>
      <c r="AF29" s="568"/>
      <c r="AG29" s="568"/>
      <c r="AH29" s="568"/>
      <c r="AI29" s="568"/>
      <c r="AJ29" s="568"/>
      <c r="AK29" s="568"/>
      <c r="AL29" s="572" t="s">
        <v>204</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176</v>
      </c>
      <c r="CE29" s="538"/>
      <c r="CF29" s="570" t="s">
        <v>26</v>
      </c>
      <c r="CG29" s="459"/>
      <c r="CH29" s="459"/>
      <c r="CI29" s="459"/>
      <c r="CJ29" s="459"/>
      <c r="CK29" s="459"/>
      <c r="CL29" s="459"/>
      <c r="CM29" s="459"/>
      <c r="CN29" s="459"/>
      <c r="CO29" s="459"/>
      <c r="CP29" s="459"/>
      <c r="CQ29" s="571"/>
      <c r="CR29" s="565">
        <v>1023824</v>
      </c>
      <c r="CS29" s="596"/>
      <c r="CT29" s="596"/>
      <c r="CU29" s="596"/>
      <c r="CV29" s="596"/>
      <c r="CW29" s="596"/>
      <c r="CX29" s="596"/>
      <c r="CY29" s="597"/>
      <c r="CZ29" s="572">
        <v>15.3</v>
      </c>
      <c r="DA29" s="598"/>
      <c r="DB29" s="598"/>
      <c r="DC29" s="599"/>
      <c r="DD29" s="575">
        <v>983004</v>
      </c>
      <c r="DE29" s="596"/>
      <c r="DF29" s="596"/>
      <c r="DG29" s="596"/>
      <c r="DH29" s="596"/>
      <c r="DI29" s="596"/>
      <c r="DJ29" s="596"/>
      <c r="DK29" s="597"/>
      <c r="DL29" s="575">
        <v>858990</v>
      </c>
      <c r="DM29" s="596"/>
      <c r="DN29" s="596"/>
      <c r="DO29" s="596"/>
      <c r="DP29" s="596"/>
      <c r="DQ29" s="596"/>
      <c r="DR29" s="596"/>
      <c r="DS29" s="596"/>
      <c r="DT29" s="596"/>
      <c r="DU29" s="596"/>
      <c r="DV29" s="597"/>
      <c r="DW29" s="572">
        <v>21.5</v>
      </c>
      <c r="DX29" s="598"/>
      <c r="DY29" s="598"/>
      <c r="DZ29" s="598"/>
      <c r="EA29" s="598"/>
      <c r="EB29" s="598"/>
      <c r="EC29" s="600"/>
    </row>
    <row r="30" spans="2:133" ht="11.25" customHeight="1" x14ac:dyDescent="0.15">
      <c r="B30" s="570" t="s">
        <v>343</v>
      </c>
      <c r="C30" s="459"/>
      <c r="D30" s="459"/>
      <c r="E30" s="459"/>
      <c r="F30" s="459"/>
      <c r="G30" s="459"/>
      <c r="H30" s="459"/>
      <c r="I30" s="459"/>
      <c r="J30" s="459"/>
      <c r="K30" s="459"/>
      <c r="L30" s="459"/>
      <c r="M30" s="459"/>
      <c r="N30" s="459"/>
      <c r="O30" s="459"/>
      <c r="P30" s="459"/>
      <c r="Q30" s="571"/>
      <c r="R30" s="565">
        <v>632262</v>
      </c>
      <c r="S30" s="344"/>
      <c r="T30" s="344"/>
      <c r="U30" s="344"/>
      <c r="V30" s="344"/>
      <c r="W30" s="344"/>
      <c r="X30" s="344"/>
      <c r="Y30" s="566"/>
      <c r="Z30" s="567">
        <v>9.1999999999999993</v>
      </c>
      <c r="AA30" s="567"/>
      <c r="AB30" s="567"/>
      <c r="AC30" s="567"/>
      <c r="AD30" s="568" t="s">
        <v>204</v>
      </c>
      <c r="AE30" s="568"/>
      <c r="AF30" s="568"/>
      <c r="AG30" s="568"/>
      <c r="AH30" s="568"/>
      <c r="AI30" s="568"/>
      <c r="AJ30" s="568"/>
      <c r="AK30" s="568"/>
      <c r="AL30" s="572" t="s">
        <v>204</v>
      </c>
      <c r="AM30" s="350"/>
      <c r="AN30" s="350"/>
      <c r="AO30" s="573"/>
      <c r="AP30" s="338" t="s">
        <v>316</v>
      </c>
      <c r="AQ30" s="339"/>
      <c r="AR30" s="339"/>
      <c r="AS30" s="339"/>
      <c r="AT30" s="339"/>
      <c r="AU30" s="339"/>
      <c r="AV30" s="339"/>
      <c r="AW30" s="339"/>
      <c r="AX30" s="339"/>
      <c r="AY30" s="339"/>
      <c r="AZ30" s="339"/>
      <c r="BA30" s="339"/>
      <c r="BB30" s="339"/>
      <c r="BC30" s="339"/>
      <c r="BD30" s="339"/>
      <c r="BE30" s="339"/>
      <c r="BF30" s="381"/>
      <c r="BG30" s="338" t="s">
        <v>390</v>
      </c>
      <c r="BH30" s="601"/>
      <c r="BI30" s="601"/>
      <c r="BJ30" s="601"/>
      <c r="BK30" s="601"/>
      <c r="BL30" s="601"/>
      <c r="BM30" s="601"/>
      <c r="BN30" s="601"/>
      <c r="BO30" s="601"/>
      <c r="BP30" s="601"/>
      <c r="BQ30" s="602"/>
      <c r="BR30" s="338" t="s">
        <v>391</v>
      </c>
      <c r="BS30" s="601"/>
      <c r="BT30" s="601"/>
      <c r="BU30" s="601"/>
      <c r="BV30" s="601"/>
      <c r="BW30" s="601"/>
      <c r="BX30" s="601"/>
      <c r="BY30" s="601"/>
      <c r="BZ30" s="601"/>
      <c r="CA30" s="601"/>
      <c r="CB30" s="602"/>
      <c r="CD30" s="546"/>
      <c r="CE30" s="541"/>
      <c r="CF30" s="570" t="s">
        <v>392</v>
      </c>
      <c r="CG30" s="459"/>
      <c r="CH30" s="459"/>
      <c r="CI30" s="459"/>
      <c r="CJ30" s="459"/>
      <c r="CK30" s="459"/>
      <c r="CL30" s="459"/>
      <c r="CM30" s="459"/>
      <c r="CN30" s="459"/>
      <c r="CO30" s="459"/>
      <c r="CP30" s="459"/>
      <c r="CQ30" s="571"/>
      <c r="CR30" s="565">
        <v>998715</v>
      </c>
      <c r="CS30" s="344"/>
      <c r="CT30" s="344"/>
      <c r="CU30" s="344"/>
      <c r="CV30" s="344"/>
      <c r="CW30" s="344"/>
      <c r="CX30" s="344"/>
      <c r="CY30" s="566"/>
      <c r="CZ30" s="572">
        <v>14.9</v>
      </c>
      <c r="DA30" s="598"/>
      <c r="DB30" s="598"/>
      <c r="DC30" s="599"/>
      <c r="DD30" s="575">
        <v>957895</v>
      </c>
      <c r="DE30" s="344"/>
      <c r="DF30" s="344"/>
      <c r="DG30" s="344"/>
      <c r="DH30" s="344"/>
      <c r="DI30" s="344"/>
      <c r="DJ30" s="344"/>
      <c r="DK30" s="566"/>
      <c r="DL30" s="575">
        <v>833881</v>
      </c>
      <c r="DM30" s="344"/>
      <c r="DN30" s="344"/>
      <c r="DO30" s="344"/>
      <c r="DP30" s="344"/>
      <c r="DQ30" s="344"/>
      <c r="DR30" s="344"/>
      <c r="DS30" s="344"/>
      <c r="DT30" s="344"/>
      <c r="DU30" s="344"/>
      <c r="DV30" s="566"/>
      <c r="DW30" s="572">
        <v>20.9</v>
      </c>
      <c r="DX30" s="598"/>
      <c r="DY30" s="598"/>
      <c r="DZ30" s="598"/>
      <c r="EA30" s="598"/>
      <c r="EB30" s="598"/>
      <c r="EC30" s="600"/>
    </row>
    <row r="31" spans="2:133" ht="11.25" customHeight="1" x14ac:dyDescent="0.15">
      <c r="B31" s="578" t="s">
        <v>53</v>
      </c>
      <c r="C31" s="579"/>
      <c r="D31" s="579"/>
      <c r="E31" s="579"/>
      <c r="F31" s="579"/>
      <c r="G31" s="579"/>
      <c r="H31" s="579"/>
      <c r="I31" s="579"/>
      <c r="J31" s="579"/>
      <c r="K31" s="579"/>
      <c r="L31" s="579"/>
      <c r="M31" s="579"/>
      <c r="N31" s="579"/>
      <c r="O31" s="579"/>
      <c r="P31" s="579"/>
      <c r="Q31" s="580"/>
      <c r="R31" s="565" t="s">
        <v>204</v>
      </c>
      <c r="S31" s="344"/>
      <c r="T31" s="344"/>
      <c r="U31" s="344"/>
      <c r="V31" s="344"/>
      <c r="W31" s="344"/>
      <c r="X31" s="344"/>
      <c r="Y31" s="566"/>
      <c r="Z31" s="567" t="s">
        <v>204</v>
      </c>
      <c r="AA31" s="567"/>
      <c r="AB31" s="567"/>
      <c r="AC31" s="567"/>
      <c r="AD31" s="568" t="s">
        <v>204</v>
      </c>
      <c r="AE31" s="568"/>
      <c r="AF31" s="568"/>
      <c r="AG31" s="568"/>
      <c r="AH31" s="568"/>
      <c r="AI31" s="568"/>
      <c r="AJ31" s="568"/>
      <c r="AK31" s="568"/>
      <c r="AL31" s="572" t="s">
        <v>204</v>
      </c>
      <c r="AM31" s="350"/>
      <c r="AN31" s="350"/>
      <c r="AO31" s="573"/>
      <c r="AP31" s="519" t="s">
        <v>9</v>
      </c>
      <c r="AQ31" s="520"/>
      <c r="AR31" s="520"/>
      <c r="AS31" s="520"/>
      <c r="AT31" s="648" t="s">
        <v>393</v>
      </c>
      <c r="AU31" s="42"/>
      <c r="AV31" s="42"/>
      <c r="AW31" s="42"/>
      <c r="AX31" s="554" t="s">
        <v>273</v>
      </c>
      <c r="AY31" s="555"/>
      <c r="AZ31" s="555"/>
      <c r="BA31" s="555"/>
      <c r="BB31" s="555"/>
      <c r="BC31" s="555"/>
      <c r="BD31" s="555"/>
      <c r="BE31" s="555"/>
      <c r="BF31" s="556"/>
      <c r="BG31" s="603">
        <v>99.7</v>
      </c>
      <c r="BH31" s="604"/>
      <c r="BI31" s="604"/>
      <c r="BJ31" s="604"/>
      <c r="BK31" s="604"/>
      <c r="BL31" s="604"/>
      <c r="BM31" s="563">
        <v>98.9</v>
      </c>
      <c r="BN31" s="604"/>
      <c r="BO31" s="604"/>
      <c r="BP31" s="604"/>
      <c r="BQ31" s="605"/>
      <c r="BR31" s="603">
        <v>99.7</v>
      </c>
      <c r="BS31" s="604"/>
      <c r="BT31" s="604"/>
      <c r="BU31" s="604"/>
      <c r="BV31" s="604"/>
      <c r="BW31" s="604"/>
      <c r="BX31" s="563">
        <v>98.8</v>
      </c>
      <c r="BY31" s="604"/>
      <c r="BZ31" s="604"/>
      <c r="CA31" s="604"/>
      <c r="CB31" s="605"/>
      <c r="CD31" s="546"/>
      <c r="CE31" s="541"/>
      <c r="CF31" s="570" t="s">
        <v>315</v>
      </c>
      <c r="CG31" s="459"/>
      <c r="CH31" s="459"/>
      <c r="CI31" s="459"/>
      <c r="CJ31" s="459"/>
      <c r="CK31" s="459"/>
      <c r="CL31" s="459"/>
      <c r="CM31" s="459"/>
      <c r="CN31" s="459"/>
      <c r="CO31" s="459"/>
      <c r="CP31" s="459"/>
      <c r="CQ31" s="571"/>
      <c r="CR31" s="565">
        <v>25109</v>
      </c>
      <c r="CS31" s="596"/>
      <c r="CT31" s="596"/>
      <c r="CU31" s="596"/>
      <c r="CV31" s="596"/>
      <c r="CW31" s="596"/>
      <c r="CX31" s="596"/>
      <c r="CY31" s="597"/>
      <c r="CZ31" s="572">
        <v>0.4</v>
      </c>
      <c r="DA31" s="598"/>
      <c r="DB31" s="598"/>
      <c r="DC31" s="599"/>
      <c r="DD31" s="575">
        <v>25109</v>
      </c>
      <c r="DE31" s="596"/>
      <c r="DF31" s="596"/>
      <c r="DG31" s="596"/>
      <c r="DH31" s="596"/>
      <c r="DI31" s="596"/>
      <c r="DJ31" s="596"/>
      <c r="DK31" s="597"/>
      <c r="DL31" s="575">
        <v>25109</v>
      </c>
      <c r="DM31" s="596"/>
      <c r="DN31" s="596"/>
      <c r="DO31" s="596"/>
      <c r="DP31" s="596"/>
      <c r="DQ31" s="596"/>
      <c r="DR31" s="596"/>
      <c r="DS31" s="596"/>
      <c r="DT31" s="596"/>
      <c r="DU31" s="596"/>
      <c r="DV31" s="597"/>
      <c r="DW31" s="572">
        <v>0.6</v>
      </c>
      <c r="DX31" s="598"/>
      <c r="DY31" s="598"/>
      <c r="DZ31" s="598"/>
      <c r="EA31" s="598"/>
      <c r="EB31" s="598"/>
      <c r="EC31" s="600"/>
    </row>
    <row r="32" spans="2:133" ht="11.25" customHeight="1" x14ac:dyDescent="0.15">
      <c r="B32" s="570" t="s">
        <v>394</v>
      </c>
      <c r="C32" s="459"/>
      <c r="D32" s="459"/>
      <c r="E32" s="459"/>
      <c r="F32" s="459"/>
      <c r="G32" s="459"/>
      <c r="H32" s="459"/>
      <c r="I32" s="459"/>
      <c r="J32" s="459"/>
      <c r="K32" s="459"/>
      <c r="L32" s="459"/>
      <c r="M32" s="459"/>
      <c r="N32" s="459"/>
      <c r="O32" s="459"/>
      <c r="P32" s="459"/>
      <c r="Q32" s="571"/>
      <c r="R32" s="565">
        <v>348195</v>
      </c>
      <c r="S32" s="344"/>
      <c r="T32" s="344"/>
      <c r="U32" s="344"/>
      <c r="V32" s="344"/>
      <c r="W32" s="344"/>
      <c r="X32" s="344"/>
      <c r="Y32" s="566"/>
      <c r="Z32" s="567">
        <v>5.0999999999999996</v>
      </c>
      <c r="AA32" s="567"/>
      <c r="AB32" s="567"/>
      <c r="AC32" s="567"/>
      <c r="AD32" s="568" t="s">
        <v>204</v>
      </c>
      <c r="AE32" s="568"/>
      <c r="AF32" s="568"/>
      <c r="AG32" s="568"/>
      <c r="AH32" s="568"/>
      <c r="AI32" s="568"/>
      <c r="AJ32" s="568"/>
      <c r="AK32" s="568"/>
      <c r="AL32" s="572" t="s">
        <v>204</v>
      </c>
      <c r="AM32" s="350"/>
      <c r="AN32" s="350"/>
      <c r="AO32" s="573"/>
      <c r="AP32" s="647"/>
      <c r="AQ32" s="506"/>
      <c r="AR32" s="506"/>
      <c r="AS32" s="506"/>
      <c r="AT32" s="649"/>
      <c r="AU32" s="1" t="s">
        <v>245</v>
      </c>
      <c r="AX32" s="570" t="s">
        <v>289</v>
      </c>
      <c r="AY32" s="459"/>
      <c r="AZ32" s="459"/>
      <c r="BA32" s="459"/>
      <c r="BB32" s="459"/>
      <c r="BC32" s="459"/>
      <c r="BD32" s="459"/>
      <c r="BE32" s="459"/>
      <c r="BF32" s="571"/>
      <c r="BG32" s="606">
        <v>99.5</v>
      </c>
      <c r="BH32" s="596"/>
      <c r="BI32" s="596"/>
      <c r="BJ32" s="596"/>
      <c r="BK32" s="596"/>
      <c r="BL32" s="596"/>
      <c r="BM32" s="350">
        <v>97.8</v>
      </c>
      <c r="BN32" s="596"/>
      <c r="BO32" s="596"/>
      <c r="BP32" s="596"/>
      <c r="BQ32" s="607"/>
      <c r="BR32" s="606">
        <v>99.5</v>
      </c>
      <c r="BS32" s="596"/>
      <c r="BT32" s="596"/>
      <c r="BU32" s="596"/>
      <c r="BV32" s="596"/>
      <c r="BW32" s="596"/>
      <c r="BX32" s="350">
        <v>97.5</v>
      </c>
      <c r="BY32" s="596"/>
      <c r="BZ32" s="596"/>
      <c r="CA32" s="596"/>
      <c r="CB32" s="607"/>
      <c r="CD32" s="547"/>
      <c r="CE32" s="549"/>
      <c r="CF32" s="570" t="s">
        <v>396</v>
      </c>
      <c r="CG32" s="459"/>
      <c r="CH32" s="459"/>
      <c r="CI32" s="459"/>
      <c r="CJ32" s="459"/>
      <c r="CK32" s="459"/>
      <c r="CL32" s="459"/>
      <c r="CM32" s="459"/>
      <c r="CN32" s="459"/>
      <c r="CO32" s="459"/>
      <c r="CP32" s="459"/>
      <c r="CQ32" s="571"/>
      <c r="CR32" s="565" t="s">
        <v>204</v>
      </c>
      <c r="CS32" s="344"/>
      <c r="CT32" s="344"/>
      <c r="CU32" s="344"/>
      <c r="CV32" s="344"/>
      <c r="CW32" s="344"/>
      <c r="CX32" s="344"/>
      <c r="CY32" s="566"/>
      <c r="CZ32" s="572" t="s">
        <v>204</v>
      </c>
      <c r="DA32" s="598"/>
      <c r="DB32" s="598"/>
      <c r="DC32" s="599"/>
      <c r="DD32" s="575" t="s">
        <v>204</v>
      </c>
      <c r="DE32" s="344"/>
      <c r="DF32" s="344"/>
      <c r="DG32" s="344"/>
      <c r="DH32" s="344"/>
      <c r="DI32" s="344"/>
      <c r="DJ32" s="344"/>
      <c r="DK32" s="566"/>
      <c r="DL32" s="575" t="s">
        <v>204</v>
      </c>
      <c r="DM32" s="344"/>
      <c r="DN32" s="344"/>
      <c r="DO32" s="344"/>
      <c r="DP32" s="344"/>
      <c r="DQ32" s="344"/>
      <c r="DR32" s="344"/>
      <c r="DS32" s="344"/>
      <c r="DT32" s="344"/>
      <c r="DU32" s="344"/>
      <c r="DV32" s="566"/>
      <c r="DW32" s="572" t="s">
        <v>204</v>
      </c>
      <c r="DX32" s="598"/>
      <c r="DY32" s="598"/>
      <c r="DZ32" s="598"/>
      <c r="EA32" s="598"/>
      <c r="EB32" s="598"/>
      <c r="EC32" s="600"/>
    </row>
    <row r="33" spans="2:133" ht="11.25" customHeight="1" x14ac:dyDescent="0.15">
      <c r="B33" s="570" t="s">
        <v>232</v>
      </c>
      <c r="C33" s="459"/>
      <c r="D33" s="459"/>
      <c r="E33" s="459"/>
      <c r="F33" s="459"/>
      <c r="G33" s="459"/>
      <c r="H33" s="459"/>
      <c r="I33" s="459"/>
      <c r="J33" s="459"/>
      <c r="K33" s="459"/>
      <c r="L33" s="459"/>
      <c r="M33" s="459"/>
      <c r="N33" s="459"/>
      <c r="O33" s="459"/>
      <c r="P33" s="459"/>
      <c r="Q33" s="571"/>
      <c r="R33" s="565">
        <v>21738</v>
      </c>
      <c r="S33" s="344"/>
      <c r="T33" s="344"/>
      <c r="U33" s="344"/>
      <c r="V33" s="344"/>
      <c r="W33" s="344"/>
      <c r="X33" s="344"/>
      <c r="Y33" s="566"/>
      <c r="Z33" s="567">
        <v>0.3</v>
      </c>
      <c r="AA33" s="567"/>
      <c r="AB33" s="567"/>
      <c r="AC33" s="567"/>
      <c r="AD33" s="568" t="s">
        <v>204</v>
      </c>
      <c r="AE33" s="568"/>
      <c r="AF33" s="568"/>
      <c r="AG33" s="568"/>
      <c r="AH33" s="568"/>
      <c r="AI33" s="568"/>
      <c r="AJ33" s="568"/>
      <c r="AK33" s="568"/>
      <c r="AL33" s="572" t="s">
        <v>204</v>
      </c>
      <c r="AM33" s="350"/>
      <c r="AN33" s="350"/>
      <c r="AO33" s="573"/>
      <c r="AP33" s="522"/>
      <c r="AQ33" s="523"/>
      <c r="AR33" s="523"/>
      <c r="AS33" s="523"/>
      <c r="AT33" s="650"/>
      <c r="AU33" s="43"/>
      <c r="AV33" s="43"/>
      <c r="AW33" s="43"/>
      <c r="AX33" s="583" t="s">
        <v>161</v>
      </c>
      <c r="AY33" s="584"/>
      <c r="AZ33" s="584"/>
      <c r="BA33" s="584"/>
      <c r="BB33" s="584"/>
      <c r="BC33" s="584"/>
      <c r="BD33" s="584"/>
      <c r="BE33" s="584"/>
      <c r="BF33" s="585"/>
      <c r="BG33" s="608">
        <v>99.7</v>
      </c>
      <c r="BH33" s="609"/>
      <c r="BI33" s="609"/>
      <c r="BJ33" s="609"/>
      <c r="BK33" s="609"/>
      <c r="BL33" s="609"/>
      <c r="BM33" s="610">
        <v>99.2</v>
      </c>
      <c r="BN33" s="609"/>
      <c r="BO33" s="609"/>
      <c r="BP33" s="609"/>
      <c r="BQ33" s="611"/>
      <c r="BR33" s="608">
        <v>99.7</v>
      </c>
      <c r="BS33" s="609"/>
      <c r="BT33" s="609"/>
      <c r="BU33" s="609"/>
      <c r="BV33" s="609"/>
      <c r="BW33" s="609"/>
      <c r="BX33" s="610">
        <v>99.2</v>
      </c>
      <c r="BY33" s="609"/>
      <c r="BZ33" s="609"/>
      <c r="CA33" s="609"/>
      <c r="CB33" s="611"/>
      <c r="CD33" s="570" t="s">
        <v>398</v>
      </c>
      <c r="CE33" s="459"/>
      <c r="CF33" s="459"/>
      <c r="CG33" s="459"/>
      <c r="CH33" s="459"/>
      <c r="CI33" s="459"/>
      <c r="CJ33" s="459"/>
      <c r="CK33" s="459"/>
      <c r="CL33" s="459"/>
      <c r="CM33" s="459"/>
      <c r="CN33" s="459"/>
      <c r="CO33" s="459"/>
      <c r="CP33" s="459"/>
      <c r="CQ33" s="571"/>
      <c r="CR33" s="565">
        <v>4101032</v>
      </c>
      <c r="CS33" s="596"/>
      <c r="CT33" s="596"/>
      <c r="CU33" s="596"/>
      <c r="CV33" s="596"/>
      <c r="CW33" s="596"/>
      <c r="CX33" s="596"/>
      <c r="CY33" s="597"/>
      <c r="CZ33" s="572">
        <v>61.4</v>
      </c>
      <c r="DA33" s="598"/>
      <c r="DB33" s="598"/>
      <c r="DC33" s="599"/>
      <c r="DD33" s="575">
        <v>3454924</v>
      </c>
      <c r="DE33" s="596"/>
      <c r="DF33" s="596"/>
      <c r="DG33" s="596"/>
      <c r="DH33" s="596"/>
      <c r="DI33" s="596"/>
      <c r="DJ33" s="596"/>
      <c r="DK33" s="597"/>
      <c r="DL33" s="575">
        <v>2101266</v>
      </c>
      <c r="DM33" s="596"/>
      <c r="DN33" s="596"/>
      <c r="DO33" s="596"/>
      <c r="DP33" s="596"/>
      <c r="DQ33" s="596"/>
      <c r="DR33" s="596"/>
      <c r="DS33" s="596"/>
      <c r="DT33" s="596"/>
      <c r="DU33" s="596"/>
      <c r="DV33" s="597"/>
      <c r="DW33" s="572">
        <v>52.6</v>
      </c>
      <c r="DX33" s="598"/>
      <c r="DY33" s="598"/>
      <c r="DZ33" s="598"/>
      <c r="EA33" s="598"/>
      <c r="EB33" s="598"/>
      <c r="EC33" s="600"/>
    </row>
    <row r="34" spans="2:133" ht="11.25" customHeight="1" x14ac:dyDescent="0.15">
      <c r="B34" s="570" t="s">
        <v>149</v>
      </c>
      <c r="C34" s="459"/>
      <c r="D34" s="459"/>
      <c r="E34" s="459"/>
      <c r="F34" s="459"/>
      <c r="G34" s="459"/>
      <c r="H34" s="459"/>
      <c r="I34" s="459"/>
      <c r="J34" s="459"/>
      <c r="K34" s="459"/>
      <c r="L34" s="459"/>
      <c r="M34" s="459"/>
      <c r="N34" s="459"/>
      <c r="O34" s="459"/>
      <c r="P34" s="459"/>
      <c r="Q34" s="571"/>
      <c r="R34" s="565">
        <v>35590</v>
      </c>
      <c r="S34" s="344"/>
      <c r="T34" s="344"/>
      <c r="U34" s="344"/>
      <c r="V34" s="344"/>
      <c r="W34" s="344"/>
      <c r="X34" s="344"/>
      <c r="Y34" s="566"/>
      <c r="Z34" s="567">
        <v>0.5</v>
      </c>
      <c r="AA34" s="567"/>
      <c r="AB34" s="567"/>
      <c r="AC34" s="567"/>
      <c r="AD34" s="568" t="s">
        <v>204</v>
      </c>
      <c r="AE34" s="568"/>
      <c r="AF34" s="568"/>
      <c r="AG34" s="568"/>
      <c r="AH34" s="568"/>
      <c r="AI34" s="568"/>
      <c r="AJ34" s="568"/>
      <c r="AK34" s="568"/>
      <c r="AL34" s="572" t="s">
        <v>204</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401</v>
      </c>
      <c r="CE34" s="459"/>
      <c r="CF34" s="459"/>
      <c r="CG34" s="459"/>
      <c r="CH34" s="459"/>
      <c r="CI34" s="459"/>
      <c r="CJ34" s="459"/>
      <c r="CK34" s="459"/>
      <c r="CL34" s="459"/>
      <c r="CM34" s="459"/>
      <c r="CN34" s="459"/>
      <c r="CO34" s="459"/>
      <c r="CP34" s="459"/>
      <c r="CQ34" s="571"/>
      <c r="CR34" s="565">
        <v>981639</v>
      </c>
      <c r="CS34" s="344"/>
      <c r="CT34" s="344"/>
      <c r="CU34" s="344"/>
      <c r="CV34" s="344"/>
      <c r="CW34" s="344"/>
      <c r="CX34" s="344"/>
      <c r="CY34" s="566"/>
      <c r="CZ34" s="572">
        <v>14.7</v>
      </c>
      <c r="DA34" s="598"/>
      <c r="DB34" s="598"/>
      <c r="DC34" s="599"/>
      <c r="DD34" s="575">
        <v>822909</v>
      </c>
      <c r="DE34" s="344"/>
      <c r="DF34" s="344"/>
      <c r="DG34" s="344"/>
      <c r="DH34" s="344"/>
      <c r="DI34" s="344"/>
      <c r="DJ34" s="344"/>
      <c r="DK34" s="566"/>
      <c r="DL34" s="575">
        <v>719379</v>
      </c>
      <c r="DM34" s="344"/>
      <c r="DN34" s="344"/>
      <c r="DO34" s="344"/>
      <c r="DP34" s="344"/>
      <c r="DQ34" s="344"/>
      <c r="DR34" s="344"/>
      <c r="DS34" s="344"/>
      <c r="DT34" s="344"/>
      <c r="DU34" s="344"/>
      <c r="DV34" s="566"/>
      <c r="DW34" s="572">
        <v>18</v>
      </c>
      <c r="DX34" s="598"/>
      <c r="DY34" s="598"/>
      <c r="DZ34" s="598"/>
      <c r="EA34" s="598"/>
      <c r="EB34" s="598"/>
      <c r="EC34" s="600"/>
    </row>
    <row r="35" spans="2:133" ht="11.25" customHeight="1" x14ac:dyDescent="0.15">
      <c r="B35" s="570" t="s">
        <v>403</v>
      </c>
      <c r="C35" s="459"/>
      <c r="D35" s="459"/>
      <c r="E35" s="459"/>
      <c r="F35" s="459"/>
      <c r="G35" s="459"/>
      <c r="H35" s="459"/>
      <c r="I35" s="459"/>
      <c r="J35" s="459"/>
      <c r="K35" s="459"/>
      <c r="L35" s="459"/>
      <c r="M35" s="459"/>
      <c r="N35" s="459"/>
      <c r="O35" s="459"/>
      <c r="P35" s="459"/>
      <c r="Q35" s="571"/>
      <c r="R35" s="565">
        <v>612458</v>
      </c>
      <c r="S35" s="344"/>
      <c r="T35" s="344"/>
      <c r="U35" s="344"/>
      <c r="V35" s="344"/>
      <c r="W35" s="344"/>
      <c r="X35" s="344"/>
      <c r="Y35" s="566"/>
      <c r="Z35" s="567">
        <v>8.9</v>
      </c>
      <c r="AA35" s="567"/>
      <c r="AB35" s="567"/>
      <c r="AC35" s="567"/>
      <c r="AD35" s="568" t="s">
        <v>204</v>
      </c>
      <c r="AE35" s="568"/>
      <c r="AF35" s="568"/>
      <c r="AG35" s="568"/>
      <c r="AH35" s="568"/>
      <c r="AI35" s="568"/>
      <c r="AJ35" s="568"/>
      <c r="AK35" s="568"/>
      <c r="AL35" s="572" t="s">
        <v>204</v>
      </c>
      <c r="AM35" s="350"/>
      <c r="AN35" s="350"/>
      <c r="AO35" s="573"/>
      <c r="AP35" s="16"/>
      <c r="AQ35" s="338" t="s">
        <v>404</v>
      </c>
      <c r="AR35" s="339"/>
      <c r="AS35" s="339"/>
      <c r="AT35" s="339"/>
      <c r="AU35" s="339"/>
      <c r="AV35" s="339"/>
      <c r="AW35" s="339"/>
      <c r="AX35" s="339"/>
      <c r="AY35" s="339"/>
      <c r="AZ35" s="339"/>
      <c r="BA35" s="339"/>
      <c r="BB35" s="339"/>
      <c r="BC35" s="339"/>
      <c r="BD35" s="339"/>
      <c r="BE35" s="339"/>
      <c r="BF35" s="381"/>
      <c r="BG35" s="338" t="s">
        <v>210</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405</v>
      </c>
      <c r="CE35" s="459"/>
      <c r="CF35" s="459"/>
      <c r="CG35" s="459"/>
      <c r="CH35" s="459"/>
      <c r="CI35" s="459"/>
      <c r="CJ35" s="459"/>
      <c r="CK35" s="459"/>
      <c r="CL35" s="459"/>
      <c r="CM35" s="459"/>
      <c r="CN35" s="459"/>
      <c r="CO35" s="459"/>
      <c r="CP35" s="459"/>
      <c r="CQ35" s="571"/>
      <c r="CR35" s="565">
        <v>322425</v>
      </c>
      <c r="CS35" s="596"/>
      <c r="CT35" s="596"/>
      <c r="CU35" s="596"/>
      <c r="CV35" s="596"/>
      <c r="CW35" s="596"/>
      <c r="CX35" s="596"/>
      <c r="CY35" s="597"/>
      <c r="CZ35" s="572">
        <v>4.8</v>
      </c>
      <c r="DA35" s="598"/>
      <c r="DB35" s="598"/>
      <c r="DC35" s="599"/>
      <c r="DD35" s="575">
        <v>262148</v>
      </c>
      <c r="DE35" s="596"/>
      <c r="DF35" s="596"/>
      <c r="DG35" s="596"/>
      <c r="DH35" s="596"/>
      <c r="DI35" s="596"/>
      <c r="DJ35" s="596"/>
      <c r="DK35" s="597"/>
      <c r="DL35" s="575">
        <v>199987</v>
      </c>
      <c r="DM35" s="596"/>
      <c r="DN35" s="596"/>
      <c r="DO35" s="596"/>
      <c r="DP35" s="596"/>
      <c r="DQ35" s="596"/>
      <c r="DR35" s="596"/>
      <c r="DS35" s="596"/>
      <c r="DT35" s="596"/>
      <c r="DU35" s="596"/>
      <c r="DV35" s="597"/>
      <c r="DW35" s="572">
        <v>5</v>
      </c>
      <c r="DX35" s="598"/>
      <c r="DY35" s="598"/>
      <c r="DZ35" s="598"/>
      <c r="EA35" s="598"/>
      <c r="EB35" s="598"/>
      <c r="EC35" s="600"/>
    </row>
    <row r="36" spans="2:133" ht="11.25" customHeight="1" x14ac:dyDescent="0.15">
      <c r="B36" s="570" t="s">
        <v>290</v>
      </c>
      <c r="C36" s="459"/>
      <c r="D36" s="459"/>
      <c r="E36" s="459"/>
      <c r="F36" s="459"/>
      <c r="G36" s="459"/>
      <c r="H36" s="459"/>
      <c r="I36" s="459"/>
      <c r="J36" s="459"/>
      <c r="K36" s="459"/>
      <c r="L36" s="459"/>
      <c r="M36" s="459"/>
      <c r="N36" s="459"/>
      <c r="O36" s="459"/>
      <c r="P36" s="459"/>
      <c r="Q36" s="571"/>
      <c r="R36" s="565">
        <v>58309</v>
      </c>
      <c r="S36" s="344"/>
      <c r="T36" s="344"/>
      <c r="U36" s="344"/>
      <c r="V36" s="344"/>
      <c r="W36" s="344"/>
      <c r="X36" s="344"/>
      <c r="Y36" s="566"/>
      <c r="Z36" s="567">
        <v>0.9</v>
      </c>
      <c r="AA36" s="567"/>
      <c r="AB36" s="567"/>
      <c r="AC36" s="567"/>
      <c r="AD36" s="568" t="s">
        <v>204</v>
      </c>
      <c r="AE36" s="568"/>
      <c r="AF36" s="568"/>
      <c r="AG36" s="568"/>
      <c r="AH36" s="568"/>
      <c r="AI36" s="568"/>
      <c r="AJ36" s="568"/>
      <c r="AK36" s="568"/>
      <c r="AL36" s="572" t="s">
        <v>204</v>
      </c>
      <c r="AM36" s="350"/>
      <c r="AN36" s="350"/>
      <c r="AO36" s="573"/>
      <c r="AP36" s="16"/>
      <c r="AQ36" s="612" t="s">
        <v>388</v>
      </c>
      <c r="AR36" s="613"/>
      <c r="AS36" s="613"/>
      <c r="AT36" s="613"/>
      <c r="AU36" s="613"/>
      <c r="AV36" s="613"/>
      <c r="AW36" s="613"/>
      <c r="AX36" s="613"/>
      <c r="AY36" s="614"/>
      <c r="AZ36" s="557">
        <v>1110757</v>
      </c>
      <c r="BA36" s="558"/>
      <c r="BB36" s="558"/>
      <c r="BC36" s="558"/>
      <c r="BD36" s="558"/>
      <c r="BE36" s="558"/>
      <c r="BF36" s="615"/>
      <c r="BG36" s="554" t="s">
        <v>408</v>
      </c>
      <c r="BH36" s="555"/>
      <c r="BI36" s="555"/>
      <c r="BJ36" s="555"/>
      <c r="BK36" s="555"/>
      <c r="BL36" s="555"/>
      <c r="BM36" s="555"/>
      <c r="BN36" s="555"/>
      <c r="BO36" s="555"/>
      <c r="BP36" s="555"/>
      <c r="BQ36" s="555"/>
      <c r="BR36" s="555"/>
      <c r="BS36" s="555"/>
      <c r="BT36" s="555"/>
      <c r="BU36" s="556"/>
      <c r="BV36" s="557">
        <v>5204</v>
      </c>
      <c r="BW36" s="558"/>
      <c r="BX36" s="558"/>
      <c r="BY36" s="558"/>
      <c r="BZ36" s="558"/>
      <c r="CA36" s="558"/>
      <c r="CB36" s="615"/>
      <c r="CD36" s="570" t="s">
        <v>31</v>
      </c>
      <c r="CE36" s="459"/>
      <c r="CF36" s="459"/>
      <c r="CG36" s="459"/>
      <c r="CH36" s="459"/>
      <c r="CI36" s="459"/>
      <c r="CJ36" s="459"/>
      <c r="CK36" s="459"/>
      <c r="CL36" s="459"/>
      <c r="CM36" s="459"/>
      <c r="CN36" s="459"/>
      <c r="CO36" s="459"/>
      <c r="CP36" s="459"/>
      <c r="CQ36" s="571"/>
      <c r="CR36" s="565">
        <v>1316945</v>
      </c>
      <c r="CS36" s="344"/>
      <c r="CT36" s="344"/>
      <c r="CU36" s="344"/>
      <c r="CV36" s="344"/>
      <c r="CW36" s="344"/>
      <c r="CX36" s="344"/>
      <c r="CY36" s="566"/>
      <c r="CZ36" s="572">
        <v>19.7</v>
      </c>
      <c r="DA36" s="598"/>
      <c r="DB36" s="598"/>
      <c r="DC36" s="599"/>
      <c r="DD36" s="575">
        <v>1135559</v>
      </c>
      <c r="DE36" s="344"/>
      <c r="DF36" s="344"/>
      <c r="DG36" s="344"/>
      <c r="DH36" s="344"/>
      <c r="DI36" s="344"/>
      <c r="DJ36" s="344"/>
      <c r="DK36" s="566"/>
      <c r="DL36" s="575">
        <v>649416</v>
      </c>
      <c r="DM36" s="344"/>
      <c r="DN36" s="344"/>
      <c r="DO36" s="344"/>
      <c r="DP36" s="344"/>
      <c r="DQ36" s="344"/>
      <c r="DR36" s="344"/>
      <c r="DS36" s="344"/>
      <c r="DT36" s="344"/>
      <c r="DU36" s="344"/>
      <c r="DV36" s="566"/>
      <c r="DW36" s="572">
        <v>16.3</v>
      </c>
      <c r="DX36" s="598"/>
      <c r="DY36" s="598"/>
      <c r="DZ36" s="598"/>
      <c r="EA36" s="598"/>
      <c r="EB36" s="598"/>
      <c r="EC36" s="600"/>
    </row>
    <row r="37" spans="2:133" ht="11.25" customHeight="1" x14ac:dyDescent="0.15">
      <c r="B37" s="570" t="s">
        <v>399</v>
      </c>
      <c r="C37" s="459"/>
      <c r="D37" s="459"/>
      <c r="E37" s="459"/>
      <c r="F37" s="459"/>
      <c r="G37" s="459"/>
      <c r="H37" s="459"/>
      <c r="I37" s="459"/>
      <c r="J37" s="459"/>
      <c r="K37" s="459"/>
      <c r="L37" s="459"/>
      <c r="M37" s="459"/>
      <c r="N37" s="459"/>
      <c r="O37" s="459"/>
      <c r="P37" s="459"/>
      <c r="Q37" s="571"/>
      <c r="R37" s="565">
        <v>189923</v>
      </c>
      <c r="S37" s="344"/>
      <c r="T37" s="344"/>
      <c r="U37" s="344"/>
      <c r="V37" s="344"/>
      <c r="W37" s="344"/>
      <c r="X37" s="344"/>
      <c r="Y37" s="566"/>
      <c r="Z37" s="567">
        <v>2.8</v>
      </c>
      <c r="AA37" s="567"/>
      <c r="AB37" s="567"/>
      <c r="AC37" s="567"/>
      <c r="AD37" s="568">
        <v>6383</v>
      </c>
      <c r="AE37" s="568"/>
      <c r="AF37" s="568"/>
      <c r="AG37" s="568"/>
      <c r="AH37" s="568"/>
      <c r="AI37" s="568"/>
      <c r="AJ37" s="568"/>
      <c r="AK37" s="568"/>
      <c r="AL37" s="572">
        <v>0.2</v>
      </c>
      <c r="AM37" s="350"/>
      <c r="AN37" s="350"/>
      <c r="AO37" s="573"/>
      <c r="AQ37" s="616" t="s">
        <v>409</v>
      </c>
      <c r="AR37" s="347"/>
      <c r="AS37" s="347"/>
      <c r="AT37" s="347"/>
      <c r="AU37" s="347"/>
      <c r="AV37" s="347"/>
      <c r="AW37" s="347"/>
      <c r="AX37" s="347"/>
      <c r="AY37" s="617"/>
      <c r="AZ37" s="565">
        <v>405797</v>
      </c>
      <c r="BA37" s="344"/>
      <c r="BB37" s="344"/>
      <c r="BC37" s="344"/>
      <c r="BD37" s="596"/>
      <c r="BE37" s="596"/>
      <c r="BF37" s="607"/>
      <c r="BG37" s="570" t="s">
        <v>414</v>
      </c>
      <c r="BH37" s="459"/>
      <c r="BI37" s="459"/>
      <c r="BJ37" s="459"/>
      <c r="BK37" s="459"/>
      <c r="BL37" s="459"/>
      <c r="BM37" s="459"/>
      <c r="BN37" s="459"/>
      <c r="BO37" s="459"/>
      <c r="BP37" s="459"/>
      <c r="BQ37" s="459"/>
      <c r="BR37" s="459"/>
      <c r="BS37" s="459"/>
      <c r="BT37" s="459"/>
      <c r="BU37" s="571"/>
      <c r="BV37" s="565">
        <v>5204</v>
      </c>
      <c r="BW37" s="344"/>
      <c r="BX37" s="344"/>
      <c r="BY37" s="344"/>
      <c r="BZ37" s="344"/>
      <c r="CA37" s="344"/>
      <c r="CB37" s="576"/>
      <c r="CD37" s="570" t="s">
        <v>160</v>
      </c>
      <c r="CE37" s="459"/>
      <c r="CF37" s="459"/>
      <c r="CG37" s="459"/>
      <c r="CH37" s="459"/>
      <c r="CI37" s="459"/>
      <c r="CJ37" s="459"/>
      <c r="CK37" s="459"/>
      <c r="CL37" s="459"/>
      <c r="CM37" s="459"/>
      <c r="CN37" s="459"/>
      <c r="CO37" s="459"/>
      <c r="CP37" s="459"/>
      <c r="CQ37" s="571"/>
      <c r="CR37" s="565">
        <v>393600</v>
      </c>
      <c r="CS37" s="596"/>
      <c r="CT37" s="596"/>
      <c r="CU37" s="596"/>
      <c r="CV37" s="596"/>
      <c r="CW37" s="596"/>
      <c r="CX37" s="596"/>
      <c r="CY37" s="597"/>
      <c r="CZ37" s="572">
        <v>5.9</v>
      </c>
      <c r="DA37" s="598"/>
      <c r="DB37" s="598"/>
      <c r="DC37" s="599"/>
      <c r="DD37" s="575">
        <v>365700</v>
      </c>
      <c r="DE37" s="596"/>
      <c r="DF37" s="596"/>
      <c r="DG37" s="596"/>
      <c r="DH37" s="596"/>
      <c r="DI37" s="596"/>
      <c r="DJ37" s="596"/>
      <c r="DK37" s="597"/>
      <c r="DL37" s="575">
        <v>355582</v>
      </c>
      <c r="DM37" s="596"/>
      <c r="DN37" s="596"/>
      <c r="DO37" s="596"/>
      <c r="DP37" s="596"/>
      <c r="DQ37" s="596"/>
      <c r="DR37" s="596"/>
      <c r="DS37" s="596"/>
      <c r="DT37" s="596"/>
      <c r="DU37" s="596"/>
      <c r="DV37" s="597"/>
      <c r="DW37" s="572">
        <v>8.9</v>
      </c>
      <c r="DX37" s="598"/>
      <c r="DY37" s="598"/>
      <c r="DZ37" s="598"/>
      <c r="EA37" s="598"/>
      <c r="EB37" s="598"/>
      <c r="EC37" s="600"/>
    </row>
    <row r="38" spans="2:133" ht="11.25" customHeight="1" x14ac:dyDescent="0.15">
      <c r="B38" s="570" t="s">
        <v>415</v>
      </c>
      <c r="C38" s="459"/>
      <c r="D38" s="459"/>
      <c r="E38" s="459"/>
      <c r="F38" s="459"/>
      <c r="G38" s="459"/>
      <c r="H38" s="459"/>
      <c r="I38" s="459"/>
      <c r="J38" s="459"/>
      <c r="K38" s="459"/>
      <c r="L38" s="459"/>
      <c r="M38" s="459"/>
      <c r="N38" s="459"/>
      <c r="O38" s="459"/>
      <c r="P38" s="459"/>
      <c r="Q38" s="571"/>
      <c r="R38" s="565">
        <v>288200</v>
      </c>
      <c r="S38" s="344"/>
      <c r="T38" s="344"/>
      <c r="U38" s="344"/>
      <c r="V38" s="344"/>
      <c r="W38" s="344"/>
      <c r="X38" s="344"/>
      <c r="Y38" s="566"/>
      <c r="Z38" s="567">
        <v>4.2</v>
      </c>
      <c r="AA38" s="567"/>
      <c r="AB38" s="567"/>
      <c r="AC38" s="567"/>
      <c r="AD38" s="568" t="s">
        <v>204</v>
      </c>
      <c r="AE38" s="568"/>
      <c r="AF38" s="568"/>
      <c r="AG38" s="568"/>
      <c r="AH38" s="568"/>
      <c r="AI38" s="568"/>
      <c r="AJ38" s="568"/>
      <c r="AK38" s="568"/>
      <c r="AL38" s="572" t="s">
        <v>204</v>
      </c>
      <c r="AM38" s="350"/>
      <c r="AN38" s="350"/>
      <c r="AO38" s="573"/>
      <c r="AQ38" s="616" t="s">
        <v>416</v>
      </c>
      <c r="AR38" s="347"/>
      <c r="AS38" s="347"/>
      <c r="AT38" s="347"/>
      <c r="AU38" s="347"/>
      <c r="AV38" s="347"/>
      <c r="AW38" s="347"/>
      <c r="AX38" s="347"/>
      <c r="AY38" s="617"/>
      <c r="AZ38" s="565">
        <v>155000</v>
      </c>
      <c r="BA38" s="344"/>
      <c r="BB38" s="344"/>
      <c r="BC38" s="344"/>
      <c r="BD38" s="596"/>
      <c r="BE38" s="596"/>
      <c r="BF38" s="607"/>
      <c r="BG38" s="570" t="s">
        <v>417</v>
      </c>
      <c r="BH38" s="459"/>
      <c r="BI38" s="459"/>
      <c r="BJ38" s="459"/>
      <c r="BK38" s="459"/>
      <c r="BL38" s="459"/>
      <c r="BM38" s="459"/>
      <c r="BN38" s="459"/>
      <c r="BO38" s="459"/>
      <c r="BP38" s="459"/>
      <c r="BQ38" s="459"/>
      <c r="BR38" s="459"/>
      <c r="BS38" s="459"/>
      <c r="BT38" s="459"/>
      <c r="BU38" s="571"/>
      <c r="BV38" s="565">
        <v>1033</v>
      </c>
      <c r="BW38" s="344"/>
      <c r="BX38" s="344"/>
      <c r="BY38" s="344"/>
      <c r="BZ38" s="344"/>
      <c r="CA38" s="344"/>
      <c r="CB38" s="576"/>
      <c r="CD38" s="570" t="s">
        <v>418</v>
      </c>
      <c r="CE38" s="459"/>
      <c r="CF38" s="459"/>
      <c r="CG38" s="459"/>
      <c r="CH38" s="459"/>
      <c r="CI38" s="459"/>
      <c r="CJ38" s="459"/>
      <c r="CK38" s="459"/>
      <c r="CL38" s="459"/>
      <c r="CM38" s="459"/>
      <c r="CN38" s="459"/>
      <c r="CO38" s="459"/>
      <c r="CP38" s="459"/>
      <c r="CQ38" s="571"/>
      <c r="CR38" s="565">
        <v>624585</v>
      </c>
      <c r="CS38" s="344"/>
      <c r="CT38" s="344"/>
      <c r="CU38" s="344"/>
      <c r="CV38" s="344"/>
      <c r="CW38" s="344"/>
      <c r="CX38" s="344"/>
      <c r="CY38" s="566"/>
      <c r="CZ38" s="572">
        <v>9.3000000000000007</v>
      </c>
      <c r="DA38" s="598"/>
      <c r="DB38" s="598"/>
      <c r="DC38" s="599"/>
      <c r="DD38" s="575">
        <v>537710</v>
      </c>
      <c r="DE38" s="344"/>
      <c r="DF38" s="344"/>
      <c r="DG38" s="344"/>
      <c r="DH38" s="344"/>
      <c r="DI38" s="344"/>
      <c r="DJ38" s="344"/>
      <c r="DK38" s="566"/>
      <c r="DL38" s="575">
        <v>532484</v>
      </c>
      <c r="DM38" s="344"/>
      <c r="DN38" s="344"/>
      <c r="DO38" s="344"/>
      <c r="DP38" s="344"/>
      <c r="DQ38" s="344"/>
      <c r="DR38" s="344"/>
      <c r="DS38" s="344"/>
      <c r="DT38" s="344"/>
      <c r="DU38" s="344"/>
      <c r="DV38" s="566"/>
      <c r="DW38" s="572">
        <v>13.3</v>
      </c>
      <c r="DX38" s="598"/>
      <c r="DY38" s="598"/>
      <c r="DZ38" s="598"/>
      <c r="EA38" s="598"/>
      <c r="EB38" s="598"/>
      <c r="EC38" s="600"/>
    </row>
    <row r="39" spans="2:133" ht="11.25" customHeight="1" x14ac:dyDescent="0.15">
      <c r="B39" s="570" t="s">
        <v>419</v>
      </c>
      <c r="C39" s="459"/>
      <c r="D39" s="459"/>
      <c r="E39" s="459"/>
      <c r="F39" s="459"/>
      <c r="G39" s="459"/>
      <c r="H39" s="459"/>
      <c r="I39" s="459"/>
      <c r="J39" s="459"/>
      <c r="K39" s="459"/>
      <c r="L39" s="459"/>
      <c r="M39" s="459"/>
      <c r="N39" s="459"/>
      <c r="O39" s="459"/>
      <c r="P39" s="459"/>
      <c r="Q39" s="571"/>
      <c r="R39" s="565" t="s">
        <v>204</v>
      </c>
      <c r="S39" s="344"/>
      <c r="T39" s="344"/>
      <c r="U39" s="344"/>
      <c r="V39" s="344"/>
      <c r="W39" s="344"/>
      <c r="X39" s="344"/>
      <c r="Y39" s="566"/>
      <c r="Z39" s="567" t="s">
        <v>204</v>
      </c>
      <c r="AA39" s="567"/>
      <c r="AB39" s="567"/>
      <c r="AC39" s="567"/>
      <c r="AD39" s="568" t="s">
        <v>204</v>
      </c>
      <c r="AE39" s="568"/>
      <c r="AF39" s="568"/>
      <c r="AG39" s="568"/>
      <c r="AH39" s="568"/>
      <c r="AI39" s="568"/>
      <c r="AJ39" s="568"/>
      <c r="AK39" s="568"/>
      <c r="AL39" s="572" t="s">
        <v>204</v>
      </c>
      <c r="AM39" s="350"/>
      <c r="AN39" s="350"/>
      <c r="AO39" s="573"/>
      <c r="AQ39" s="616" t="s">
        <v>421</v>
      </c>
      <c r="AR39" s="347"/>
      <c r="AS39" s="347"/>
      <c r="AT39" s="347"/>
      <c r="AU39" s="347"/>
      <c r="AV39" s="347"/>
      <c r="AW39" s="347"/>
      <c r="AX39" s="347"/>
      <c r="AY39" s="617"/>
      <c r="AZ39" s="565">
        <v>80375</v>
      </c>
      <c r="BA39" s="344"/>
      <c r="BB39" s="344"/>
      <c r="BC39" s="344"/>
      <c r="BD39" s="596"/>
      <c r="BE39" s="596"/>
      <c r="BF39" s="607"/>
      <c r="BG39" s="570" t="s">
        <v>338</v>
      </c>
      <c r="BH39" s="459"/>
      <c r="BI39" s="459"/>
      <c r="BJ39" s="459"/>
      <c r="BK39" s="459"/>
      <c r="BL39" s="459"/>
      <c r="BM39" s="459"/>
      <c r="BN39" s="459"/>
      <c r="BO39" s="459"/>
      <c r="BP39" s="459"/>
      <c r="BQ39" s="459"/>
      <c r="BR39" s="459"/>
      <c r="BS39" s="459"/>
      <c r="BT39" s="459"/>
      <c r="BU39" s="571"/>
      <c r="BV39" s="565">
        <v>1634</v>
      </c>
      <c r="BW39" s="344"/>
      <c r="BX39" s="344"/>
      <c r="BY39" s="344"/>
      <c r="BZ39" s="344"/>
      <c r="CA39" s="344"/>
      <c r="CB39" s="576"/>
      <c r="CD39" s="570" t="s">
        <v>425</v>
      </c>
      <c r="CE39" s="459"/>
      <c r="CF39" s="459"/>
      <c r="CG39" s="459"/>
      <c r="CH39" s="459"/>
      <c r="CI39" s="459"/>
      <c r="CJ39" s="459"/>
      <c r="CK39" s="459"/>
      <c r="CL39" s="459"/>
      <c r="CM39" s="459"/>
      <c r="CN39" s="459"/>
      <c r="CO39" s="459"/>
      <c r="CP39" s="459"/>
      <c r="CQ39" s="571"/>
      <c r="CR39" s="565">
        <v>789722</v>
      </c>
      <c r="CS39" s="596"/>
      <c r="CT39" s="596"/>
      <c r="CU39" s="596"/>
      <c r="CV39" s="596"/>
      <c r="CW39" s="596"/>
      <c r="CX39" s="596"/>
      <c r="CY39" s="597"/>
      <c r="CZ39" s="572">
        <v>11.8</v>
      </c>
      <c r="DA39" s="598"/>
      <c r="DB39" s="598"/>
      <c r="DC39" s="599"/>
      <c r="DD39" s="575">
        <v>650232</v>
      </c>
      <c r="DE39" s="596"/>
      <c r="DF39" s="596"/>
      <c r="DG39" s="596"/>
      <c r="DH39" s="596"/>
      <c r="DI39" s="596"/>
      <c r="DJ39" s="596"/>
      <c r="DK39" s="597"/>
      <c r="DL39" s="575" t="s">
        <v>204</v>
      </c>
      <c r="DM39" s="596"/>
      <c r="DN39" s="596"/>
      <c r="DO39" s="596"/>
      <c r="DP39" s="596"/>
      <c r="DQ39" s="596"/>
      <c r="DR39" s="596"/>
      <c r="DS39" s="596"/>
      <c r="DT39" s="596"/>
      <c r="DU39" s="596"/>
      <c r="DV39" s="597"/>
      <c r="DW39" s="572" t="s">
        <v>204</v>
      </c>
      <c r="DX39" s="598"/>
      <c r="DY39" s="598"/>
      <c r="DZ39" s="598"/>
      <c r="EA39" s="598"/>
      <c r="EB39" s="598"/>
      <c r="EC39" s="600"/>
    </row>
    <row r="40" spans="2:133" ht="11.25" customHeight="1" x14ac:dyDescent="0.15">
      <c r="B40" s="570" t="s">
        <v>426</v>
      </c>
      <c r="C40" s="459"/>
      <c r="D40" s="459"/>
      <c r="E40" s="459"/>
      <c r="F40" s="459"/>
      <c r="G40" s="459"/>
      <c r="H40" s="459"/>
      <c r="I40" s="459"/>
      <c r="J40" s="459"/>
      <c r="K40" s="459"/>
      <c r="L40" s="459"/>
      <c r="M40" s="459"/>
      <c r="N40" s="459"/>
      <c r="O40" s="459"/>
      <c r="P40" s="459"/>
      <c r="Q40" s="571"/>
      <c r="R40" s="565" t="s">
        <v>204</v>
      </c>
      <c r="S40" s="344"/>
      <c r="T40" s="344"/>
      <c r="U40" s="344"/>
      <c r="V40" s="344"/>
      <c r="W40" s="344"/>
      <c r="X40" s="344"/>
      <c r="Y40" s="566"/>
      <c r="Z40" s="567" t="s">
        <v>204</v>
      </c>
      <c r="AA40" s="567"/>
      <c r="AB40" s="567"/>
      <c r="AC40" s="567"/>
      <c r="AD40" s="568" t="s">
        <v>204</v>
      </c>
      <c r="AE40" s="568"/>
      <c r="AF40" s="568"/>
      <c r="AG40" s="568"/>
      <c r="AH40" s="568"/>
      <c r="AI40" s="568"/>
      <c r="AJ40" s="568"/>
      <c r="AK40" s="568"/>
      <c r="AL40" s="572" t="s">
        <v>204</v>
      </c>
      <c r="AM40" s="350"/>
      <c r="AN40" s="350"/>
      <c r="AO40" s="573"/>
      <c r="AQ40" s="616" t="s">
        <v>308</v>
      </c>
      <c r="AR40" s="347"/>
      <c r="AS40" s="347"/>
      <c r="AT40" s="347"/>
      <c r="AU40" s="347"/>
      <c r="AV40" s="347"/>
      <c r="AW40" s="347"/>
      <c r="AX40" s="347"/>
      <c r="AY40" s="617"/>
      <c r="AZ40" s="565" t="s">
        <v>204</v>
      </c>
      <c r="BA40" s="344"/>
      <c r="BB40" s="344"/>
      <c r="BC40" s="344"/>
      <c r="BD40" s="596"/>
      <c r="BE40" s="596"/>
      <c r="BF40" s="607"/>
      <c r="BG40" s="647" t="s">
        <v>428</v>
      </c>
      <c r="BH40" s="506"/>
      <c r="BI40" s="506"/>
      <c r="BJ40" s="506"/>
      <c r="BK40" s="506"/>
      <c r="BL40" s="7"/>
      <c r="BM40" s="459" t="s">
        <v>429</v>
      </c>
      <c r="BN40" s="459"/>
      <c r="BO40" s="459"/>
      <c r="BP40" s="459"/>
      <c r="BQ40" s="459"/>
      <c r="BR40" s="459"/>
      <c r="BS40" s="459"/>
      <c r="BT40" s="459"/>
      <c r="BU40" s="571"/>
      <c r="BV40" s="565">
        <v>110</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v>65716</v>
      </c>
      <c r="CS40" s="344"/>
      <c r="CT40" s="344"/>
      <c r="CU40" s="344"/>
      <c r="CV40" s="344"/>
      <c r="CW40" s="344"/>
      <c r="CX40" s="344"/>
      <c r="CY40" s="566"/>
      <c r="CZ40" s="572">
        <v>1</v>
      </c>
      <c r="DA40" s="598"/>
      <c r="DB40" s="598"/>
      <c r="DC40" s="599"/>
      <c r="DD40" s="575">
        <v>46366</v>
      </c>
      <c r="DE40" s="344"/>
      <c r="DF40" s="344"/>
      <c r="DG40" s="344"/>
      <c r="DH40" s="344"/>
      <c r="DI40" s="344"/>
      <c r="DJ40" s="344"/>
      <c r="DK40" s="566"/>
      <c r="DL40" s="575" t="s">
        <v>204</v>
      </c>
      <c r="DM40" s="344"/>
      <c r="DN40" s="344"/>
      <c r="DO40" s="344"/>
      <c r="DP40" s="344"/>
      <c r="DQ40" s="344"/>
      <c r="DR40" s="344"/>
      <c r="DS40" s="344"/>
      <c r="DT40" s="344"/>
      <c r="DU40" s="344"/>
      <c r="DV40" s="566"/>
      <c r="DW40" s="572" t="s">
        <v>204</v>
      </c>
      <c r="DX40" s="598"/>
      <c r="DY40" s="598"/>
      <c r="DZ40" s="598"/>
      <c r="EA40" s="598"/>
      <c r="EB40" s="598"/>
      <c r="EC40" s="600"/>
    </row>
    <row r="41" spans="2:133" ht="11.25" customHeight="1" x14ac:dyDescent="0.15">
      <c r="B41" s="583" t="s">
        <v>427</v>
      </c>
      <c r="C41" s="584"/>
      <c r="D41" s="584"/>
      <c r="E41" s="584"/>
      <c r="F41" s="584"/>
      <c r="G41" s="584"/>
      <c r="H41" s="584"/>
      <c r="I41" s="584"/>
      <c r="J41" s="584"/>
      <c r="K41" s="584"/>
      <c r="L41" s="584"/>
      <c r="M41" s="584"/>
      <c r="N41" s="584"/>
      <c r="O41" s="584"/>
      <c r="P41" s="584"/>
      <c r="Q41" s="585"/>
      <c r="R41" s="618">
        <v>6849135</v>
      </c>
      <c r="S41" s="619"/>
      <c r="T41" s="619"/>
      <c r="U41" s="619"/>
      <c r="V41" s="619"/>
      <c r="W41" s="619"/>
      <c r="X41" s="619"/>
      <c r="Y41" s="620"/>
      <c r="Z41" s="621">
        <v>100</v>
      </c>
      <c r="AA41" s="621"/>
      <c r="AB41" s="621"/>
      <c r="AC41" s="621"/>
      <c r="AD41" s="622">
        <v>3993683</v>
      </c>
      <c r="AE41" s="622"/>
      <c r="AF41" s="622"/>
      <c r="AG41" s="622"/>
      <c r="AH41" s="622"/>
      <c r="AI41" s="622"/>
      <c r="AJ41" s="622"/>
      <c r="AK41" s="622"/>
      <c r="AL41" s="623">
        <v>100</v>
      </c>
      <c r="AM41" s="610"/>
      <c r="AN41" s="610"/>
      <c r="AO41" s="624"/>
      <c r="AQ41" s="616" t="s">
        <v>430</v>
      </c>
      <c r="AR41" s="347"/>
      <c r="AS41" s="347"/>
      <c r="AT41" s="347"/>
      <c r="AU41" s="347"/>
      <c r="AV41" s="347"/>
      <c r="AW41" s="347"/>
      <c r="AX41" s="347"/>
      <c r="AY41" s="617"/>
      <c r="AZ41" s="565">
        <v>108756</v>
      </c>
      <c r="BA41" s="344"/>
      <c r="BB41" s="344"/>
      <c r="BC41" s="344"/>
      <c r="BD41" s="596"/>
      <c r="BE41" s="596"/>
      <c r="BF41" s="607"/>
      <c r="BG41" s="647"/>
      <c r="BH41" s="506"/>
      <c r="BI41" s="506"/>
      <c r="BJ41" s="506"/>
      <c r="BK41" s="506"/>
      <c r="BL41" s="7"/>
      <c r="BM41" s="459" t="s">
        <v>343</v>
      </c>
      <c r="BN41" s="459"/>
      <c r="BO41" s="459"/>
      <c r="BP41" s="459"/>
      <c r="BQ41" s="459"/>
      <c r="BR41" s="459"/>
      <c r="BS41" s="459"/>
      <c r="BT41" s="459"/>
      <c r="BU41" s="571"/>
      <c r="BV41" s="565" t="s">
        <v>204</v>
      </c>
      <c r="BW41" s="344"/>
      <c r="BX41" s="344"/>
      <c r="BY41" s="344"/>
      <c r="BZ41" s="344"/>
      <c r="CA41" s="344"/>
      <c r="CB41" s="576"/>
      <c r="CD41" s="570" t="s">
        <v>284</v>
      </c>
      <c r="CE41" s="459"/>
      <c r="CF41" s="459"/>
      <c r="CG41" s="459"/>
      <c r="CH41" s="459"/>
      <c r="CI41" s="459"/>
      <c r="CJ41" s="459"/>
      <c r="CK41" s="459"/>
      <c r="CL41" s="459"/>
      <c r="CM41" s="459"/>
      <c r="CN41" s="459"/>
      <c r="CO41" s="459"/>
      <c r="CP41" s="459"/>
      <c r="CQ41" s="571"/>
      <c r="CR41" s="565" t="s">
        <v>204</v>
      </c>
      <c r="CS41" s="596"/>
      <c r="CT41" s="596"/>
      <c r="CU41" s="596"/>
      <c r="CV41" s="596"/>
      <c r="CW41" s="596"/>
      <c r="CX41" s="596"/>
      <c r="CY41" s="597"/>
      <c r="CZ41" s="572" t="s">
        <v>204</v>
      </c>
      <c r="DA41" s="598"/>
      <c r="DB41" s="598"/>
      <c r="DC41" s="599"/>
      <c r="DD41" s="575" t="s">
        <v>204</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431</v>
      </c>
      <c r="AR42" s="632"/>
      <c r="AS42" s="632"/>
      <c r="AT42" s="632"/>
      <c r="AU42" s="632"/>
      <c r="AV42" s="632"/>
      <c r="AW42" s="632"/>
      <c r="AX42" s="632"/>
      <c r="AY42" s="633"/>
      <c r="AZ42" s="618">
        <v>360829</v>
      </c>
      <c r="BA42" s="619"/>
      <c r="BB42" s="619"/>
      <c r="BC42" s="619"/>
      <c r="BD42" s="609"/>
      <c r="BE42" s="609"/>
      <c r="BF42" s="611"/>
      <c r="BG42" s="522"/>
      <c r="BH42" s="523"/>
      <c r="BI42" s="523"/>
      <c r="BJ42" s="523"/>
      <c r="BK42" s="523"/>
      <c r="BL42" s="20"/>
      <c r="BM42" s="584" t="s">
        <v>432</v>
      </c>
      <c r="BN42" s="584"/>
      <c r="BO42" s="584"/>
      <c r="BP42" s="584"/>
      <c r="BQ42" s="584"/>
      <c r="BR42" s="584"/>
      <c r="BS42" s="584"/>
      <c r="BT42" s="584"/>
      <c r="BU42" s="585"/>
      <c r="BV42" s="618">
        <v>384</v>
      </c>
      <c r="BW42" s="619"/>
      <c r="BX42" s="619"/>
      <c r="BY42" s="619"/>
      <c r="BZ42" s="619"/>
      <c r="CA42" s="619"/>
      <c r="CB42" s="634"/>
      <c r="CD42" s="570" t="s">
        <v>277</v>
      </c>
      <c r="CE42" s="459"/>
      <c r="CF42" s="459"/>
      <c r="CG42" s="459"/>
      <c r="CH42" s="459"/>
      <c r="CI42" s="459"/>
      <c r="CJ42" s="459"/>
      <c r="CK42" s="459"/>
      <c r="CL42" s="459"/>
      <c r="CM42" s="459"/>
      <c r="CN42" s="459"/>
      <c r="CO42" s="459"/>
      <c r="CP42" s="459"/>
      <c r="CQ42" s="571"/>
      <c r="CR42" s="565">
        <v>350622</v>
      </c>
      <c r="CS42" s="596"/>
      <c r="CT42" s="596"/>
      <c r="CU42" s="596"/>
      <c r="CV42" s="596"/>
      <c r="CW42" s="596"/>
      <c r="CX42" s="596"/>
      <c r="CY42" s="597"/>
      <c r="CZ42" s="572">
        <v>5.2</v>
      </c>
      <c r="DA42" s="598"/>
      <c r="DB42" s="598"/>
      <c r="DC42" s="599"/>
      <c r="DD42" s="575">
        <v>83845</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50</v>
      </c>
      <c r="CD43" s="570" t="s">
        <v>59</v>
      </c>
      <c r="CE43" s="459"/>
      <c r="CF43" s="459"/>
      <c r="CG43" s="459"/>
      <c r="CH43" s="459"/>
      <c r="CI43" s="459"/>
      <c r="CJ43" s="459"/>
      <c r="CK43" s="459"/>
      <c r="CL43" s="459"/>
      <c r="CM43" s="459"/>
      <c r="CN43" s="459"/>
      <c r="CO43" s="459"/>
      <c r="CP43" s="459"/>
      <c r="CQ43" s="571"/>
      <c r="CR43" s="565">
        <v>9417</v>
      </c>
      <c r="CS43" s="596"/>
      <c r="CT43" s="596"/>
      <c r="CU43" s="596"/>
      <c r="CV43" s="596"/>
      <c r="CW43" s="596"/>
      <c r="CX43" s="596"/>
      <c r="CY43" s="597"/>
      <c r="CZ43" s="572">
        <v>0.1</v>
      </c>
      <c r="DA43" s="598"/>
      <c r="DB43" s="598"/>
      <c r="DC43" s="599"/>
      <c r="DD43" s="575">
        <v>9417</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407</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176</v>
      </c>
      <c r="CE44" s="538"/>
      <c r="CF44" s="570" t="s">
        <v>433</v>
      </c>
      <c r="CG44" s="459"/>
      <c r="CH44" s="459"/>
      <c r="CI44" s="459"/>
      <c r="CJ44" s="459"/>
      <c r="CK44" s="459"/>
      <c r="CL44" s="459"/>
      <c r="CM44" s="459"/>
      <c r="CN44" s="459"/>
      <c r="CO44" s="459"/>
      <c r="CP44" s="459"/>
      <c r="CQ44" s="571"/>
      <c r="CR44" s="565">
        <v>328959</v>
      </c>
      <c r="CS44" s="344"/>
      <c r="CT44" s="344"/>
      <c r="CU44" s="344"/>
      <c r="CV44" s="344"/>
      <c r="CW44" s="344"/>
      <c r="CX44" s="344"/>
      <c r="CY44" s="566"/>
      <c r="CZ44" s="572">
        <v>4.9000000000000004</v>
      </c>
      <c r="DA44" s="350"/>
      <c r="DB44" s="350"/>
      <c r="DC44" s="577"/>
      <c r="DD44" s="575">
        <v>78019</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262</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434</v>
      </c>
      <c r="CG45" s="459"/>
      <c r="CH45" s="459"/>
      <c r="CI45" s="459"/>
      <c r="CJ45" s="459"/>
      <c r="CK45" s="459"/>
      <c r="CL45" s="459"/>
      <c r="CM45" s="459"/>
      <c r="CN45" s="459"/>
      <c r="CO45" s="459"/>
      <c r="CP45" s="459"/>
      <c r="CQ45" s="571"/>
      <c r="CR45" s="565">
        <v>111892</v>
      </c>
      <c r="CS45" s="596"/>
      <c r="CT45" s="596"/>
      <c r="CU45" s="596"/>
      <c r="CV45" s="596"/>
      <c r="CW45" s="596"/>
      <c r="CX45" s="596"/>
      <c r="CY45" s="597"/>
      <c r="CZ45" s="572">
        <v>1.7</v>
      </c>
      <c r="DA45" s="598"/>
      <c r="DB45" s="598"/>
      <c r="DC45" s="599"/>
      <c r="DD45" s="575">
        <v>9049</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436</v>
      </c>
      <c r="CG46" s="459"/>
      <c r="CH46" s="459"/>
      <c r="CI46" s="459"/>
      <c r="CJ46" s="459"/>
      <c r="CK46" s="459"/>
      <c r="CL46" s="459"/>
      <c r="CM46" s="459"/>
      <c r="CN46" s="459"/>
      <c r="CO46" s="459"/>
      <c r="CP46" s="459"/>
      <c r="CQ46" s="571"/>
      <c r="CR46" s="565">
        <v>197587</v>
      </c>
      <c r="CS46" s="344"/>
      <c r="CT46" s="344"/>
      <c r="CU46" s="344"/>
      <c r="CV46" s="344"/>
      <c r="CW46" s="344"/>
      <c r="CX46" s="344"/>
      <c r="CY46" s="566"/>
      <c r="CZ46" s="572">
        <v>3</v>
      </c>
      <c r="DA46" s="350"/>
      <c r="DB46" s="350"/>
      <c r="DC46" s="577"/>
      <c r="DD46" s="575">
        <v>68210</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438</v>
      </c>
      <c r="CG47" s="459"/>
      <c r="CH47" s="459"/>
      <c r="CI47" s="459"/>
      <c r="CJ47" s="459"/>
      <c r="CK47" s="459"/>
      <c r="CL47" s="459"/>
      <c r="CM47" s="459"/>
      <c r="CN47" s="459"/>
      <c r="CO47" s="459"/>
      <c r="CP47" s="459"/>
      <c r="CQ47" s="571"/>
      <c r="CR47" s="565">
        <v>21663</v>
      </c>
      <c r="CS47" s="596"/>
      <c r="CT47" s="596"/>
      <c r="CU47" s="596"/>
      <c r="CV47" s="596"/>
      <c r="CW47" s="596"/>
      <c r="CX47" s="596"/>
      <c r="CY47" s="597"/>
      <c r="CZ47" s="572">
        <v>0.3</v>
      </c>
      <c r="DA47" s="598"/>
      <c r="DB47" s="598"/>
      <c r="DC47" s="599"/>
      <c r="DD47" s="575">
        <v>5826</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439</v>
      </c>
      <c r="CG48" s="459"/>
      <c r="CH48" s="459"/>
      <c r="CI48" s="459"/>
      <c r="CJ48" s="459"/>
      <c r="CK48" s="459"/>
      <c r="CL48" s="459"/>
      <c r="CM48" s="459"/>
      <c r="CN48" s="459"/>
      <c r="CO48" s="459"/>
      <c r="CP48" s="459"/>
      <c r="CQ48" s="571"/>
      <c r="CR48" s="565" t="s">
        <v>204</v>
      </c>
      <c r="CS48" s="344"/>
      <c r="CT48" s="344"/>
      <c r="CU48" s="344"/>
      <c r="CV48" s="344"/>
      <c r="CW48" s="344"/>
      <c r="CX48" s="344"/>
      <c r="CY48" s="566"/>
      <c r="CZ48" s="572" t="s">
        <v>204</v>
      </c>
      <c r="DA48" s="350"/>
      <c r="DB48" s="350"/>
      <c r="DC48" s="577"/>
      <c r="DD48" s="575" t="s">
        <v>204</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193</v>
      </c>
      <c r="CE49" s="584"/>
      <c r="CF49" s="584"/>
      <c r="CG49" s="584"/>
      <c r="CH49" s="584"/>
      <c r="CI49" s="584"/>
      <c r="CJ49" s="584"/>
      <c r="CK49" s="584"/>
      <c r="CL49" s="584"/>
      <c r="CM49" s="584"/>
      <c r="CN49" s="584"/>
      <c r="CO49" s="584"/>
      <c r="CP49" s="584"/>
      <c r="CQ49" s="585"/>
      <c r="CR49" s="618">
        <v>6683186</v>
      </c>
      <c r="CS49" s="609"/>
      <c r="CT49" s="609"/>
      <c r="CU49" s="609"/>
      <c r="CV49" s="609"/>
      <c r="CW49" s="609"/>
      <c r="CX49" s="609"/>
      <c r="CY49" s="637"/>
      <c r="CZ49" s="623">
        <v>100</v>
      </c>
      <c r="DA49" s="638"/>
      <c r="DB49" s="638"/>
      <c r="DC49" s="639"/>
      <c r="DD49" s="640">
        <v>5418228</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lL+b0M6sl59FhfnCb7iqErMiFLqE3IemM3If3b+uJvMwi8vVWqPezxZOGQHtnuRFeMx97FdHx5V79/L5CvmmtA==" saltValue="Q4HlEdIqZo0vkiN61ghnc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K14" sqref="AK14:AO14"/>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298</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303</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440</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441</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442</v>
      </c>
      <c r="B5" s="911"/>
      <c r="C5" s="911"/>
      <c r="D5" s="911"/>
      <c r="E5" s="911"/>
      <c r="F5" s="911"/>
      <c r="G5" s="911"/>
      <c r="H5" s="911"/>
      <c r="I5" s="911"/>
      <c r="J5" s="911"/>
      <c r="K5" s="911"/>
      <c r="L5" s="911"/>
      <c r="M5" s="911"/>
      <c r="N5" s="911"/>
      <c r="O5" s="911"/>
      <c r="P5" s="912"/>
      <c r="Q5" s="916" t="s">
        <v>179</v>
      </c>
      <c r="R5" s="917"/>
      <c r="S5" s="917"/>
      <c r="T5" s="917"/>
      <c r="U5" s="918"/>
      <c r="V5" s="916" t="s">
        <v>443</v>
      </c>
      <c r="W5" s="917"/>
      <c r="X5" s="917"/>
      <c r="Y5" s="917"/>
      <c r="Z5" s="918"/>
      <c r="AA5" s="916" t="s">
        <v>444</v>
      </c>
      <c r="AB5" s="917"/>
      <c r="AC5" s="917"/>
      <c r="AD5" s="917"/>
      <c r="AE5" s="917"/>
      <c r="AF5" s="922" t="s">
        <v>177</v>
      </c>
      <c r="AG5" s="917"/>
      <c r="AH5" s="917"/>
      <c r="AI5" s="917"/>
      <c r="AJ5" s="923"/>
      <c r="AK5" s="917" t="s">
        <v>445</v>
      </c>
      <c r="AL5" s="917"/>
      <c r="AM5" s="917"/>
      <c r="AN5" s="917"/>
      <c r="AO5" s="918"/>
      <c r="AP5" s="916" t="s">
        <v>446</v>
      </c>
      <c r="AQ5" s="917"/>
      <c r="AR5" s="917"/>
      <c r="AS5" s="917"/>
      <c r="AT5" s="918"/>
      <c r="AU5" s="916" t="s">
        <v>226</v>
      </c>
      <c r="AV5" s="917"/>
      <c r="AW5" s="917"/>
      <c r="AX5" s="917"/>
      <c r="AY5" s="923"/>
      <c r="AZ5" s="56"/>
      <c r="BA5" s="56"/>
      <c r="BB5" s="56"/>
      <c r="BC5" s="56"/>
      <c r="BD5" s="56"/>
      <c r="BE5" s="67"/>
      <c r="BF5" s="67"/>
      <c r="BG5" s="67"/>
      <c r="BH5" s="67"/>
      <c r="BI5" s="67"/>
      <c r="BJ5" s="67"/>
      <c r="BK5" s="67"/>
      <c r="BL5" s="67"/>
      <c r="BM5" s="67"/>
      <c r="BN5" s="67"/>
      <c r="BO5" s="67"/>
      <c r="BP5" s="67"/>
      <c r="BQ5" s="910" t="s">
        <v>448</v>
      </c>
      <c r="BR5" s="911"/>
      <c r="BS5" s="911"/>
      <c r="BT5" s="911"/>
      <c r="BU5" s="911"/>
      <c r="BV5" s="911"/>
      <c r="BW5" s="911"/>
      <c r="BX5" s="911"/>
      <c r="BY5" s="911"/>
      <c r="BZ5" s="911"/>
      <c r="CA5" s="911"/>
      <c r="CB5" s="911"/>
      <c r="CC5" s="911"/>
      <c r="CD5" s="911"/>
      <c r="CE5" s="911"/>
      <c r="CF5" s="911"/>
      <c r="CG5" s="912"/>
      <c r="CH5" s="916" t="s">
        <v>368</v>
      </c>
      <c r="CI5" s="917"/>
      <c r="CJ5" s="917"/>
      <c r="CK5" s="917"/>
      <c r="CL5" s="918"/>
      <c r="CM5" s="916" t="s">
        <v>322</v>
      </c>
      <c r="CN5" s="917"/>
      <c r="CO5" s="917"/>
      <c r="CP5" s="917"/>
      <c r="CQ5" s="918"/>
      <c r="CR5" s="916" t="s">
        <v>239</v>
      </c>
      <c r="CS5" s="917"/>
      <c r="CT5" s="917"/>
      <c r="CU5" s="917"/>
      <c r="CV5" s="918"/>
      <c r="CW5" s="916" t="s">
        <v>51</v>
      </c>
      <c r="CX5" s="917"/>
      <c r="CY5" s="917"/>
      <c r="CZ5" s="917"/>
      <c r="DA5" s="918"/>
      <c r="DB5" s="916" t="s">
        <v>411</v>
      </c>
      <c r="DC5" s="917"/>
      <c r="DD5" s="917"/>
      <c r="DE5" s="917"/>
      <c r="DF5" s="918"/>
      <c r="DG5" s="926" t="s">
        <v>237</v>
      </c>
      <c r="DH5" s="927"/>
      <c r="DI5" s="927"/>
      <c r="DJ5" s="927"/>
      <c r="DK5" s="928"/>
      <c r="DL5" s="926" t="s">
        <v>449</v>
      </c>
      <c r="DM5" s="927"/>
      <c r="DN5" s="927"/>
      <c r="DO5" s="927"/>
      <c r="DP5" s="928"/>
      <c r="DQ5" s="916" t="s">
        <v>451</v>
      </c>
      <c r="DR5" s="917"/>
      <c r="DS5" s="917"/>
      <c r="DT5" s="917"/>
      <c r="DU5" s="918"/>
      <c r="DV5" s="916" t="s">
        <v>226</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263</v>
      </c>
      <c r="C7" s="658"/>
      <c r="D7" s="658"/>
      <c r="E7" s="658"/>
      <c r="F7" s="658"/>
      <c r="G7" s="658"/>
      <c r="H7" s="658"/>
      <c r="I7" s="658"/>
      <c r="J7" s="658"/>
      <c r="K7" s="658"/>
      <c r="L7" s="658"/>
      <c r="M7" s="658"/>
      <c r="N7" s="658"/>
      <c r="O7" s="658"/>
      <c r="P7" s="659"/>
      <c r="Q7" s="660">
        <v>6849</v>
      </c>
      <c r="R7" s="661"/>
      <c r="S7" s="661"/>
      <c r="T7" s="661"/>
      <c r="U7" s="661"/>
      <c r="V7" s="661">
        <v>6683</v>
      </c>
      <c r="W7" s="661"/>
      <c r="X7" s="661"/>
      <c r="Y7" s="661"/>
      <c r="Z7" s="661"/>
      <c r="AA7" s="661">
        <v>166</v>
      </c>
      <c r="AB7" s="661"/>
      <c r="AC7" s="661"/>
      <c r="AD7" s="661"/>
      <c r="AE7" s="662"/>
      <c r="AF7" s="663">
        <v>122</v>
      </c>
      <c r="AG7" s="664"/>
      <c r="AH7" s="664"/>
      <c r="AI7" s="664"/>
      <c r="AJ7" s="665"/>
      <c r="AK7" s="666">
        <v>19</v>
      </c>
      <c r="AL7" s="661"/>
      <c r="AM7" s="661"/>
      <c r="AN7" s="661"/>
      <c r="AO7" s="661"/>
      <c r="AP7" s="661">
        <v>5104</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537</v>
      </c>
      <c r="BT7" s="658"/>
      <c r="BU7" s="658"/>
      <c r="BV7" s="658"/>
      <c r="BW7" s="658"/>
      <c r="BX7" s="658"/>
      <c r="BY7" s="658"/>
      <c r="BZ7" s="658"/>
      <c r="CA7" s="658"/>
      <c r="CB7" s="658"/>
      <c r="CC7" s="658"/>
      <c r="CD7" s="658"/>
      <c r="CE7" s="658"/>
      <c r="CF7" s="658"/>
      <c r="CG7" s="659"/>
      <c r="CH7" s="669">
        <v>-11</v>
      </c>
      <c r="CI7" s="670"/>
      <c r="CJ7" s="670"/>
      <c r="CK7" s="670"/>
      <c r="CL7" s="671"/>
      <c r="CM7" s="669">
        <v>75</v>
      </c>
      <c r="CN7" s="670"/>
      <c r="CO7" s="670"/>
      <c r="CP7" s="670"/>
      <c r="CQ7" s="671"/>
      <c r="CR7" s="669">
        <v>10</v>
      </c>
      <c r="CS7" s="670"/>
      <c r="CT7" s="670"/>
      <c r="CU7" s="670"/>
      <c r="CV7" s="671"/>
      <c r="CW7" s="669">
        <v>2</v>
      </c>
      <c r="CX7" s="670"/>
      <c r="CY7" s="670"/>
      <c r="CZ7" s="670"/>
      <c r="DA7" s="671"/>
      <c r="DB7" s="669" t="s">
        <v>538</v>
      </c>
      <c r="DC7" s="670"/>
      <c r="DD7" s="670"/>
      <c r="DE7" s="670"/>
      <c r="DF7" s="671"/>
      <c r="DG7" s="669" t="s">
        <v>538</v>
      </c>
      <c r="DH7" s="670"/>
      <c r="DI7" s="670"/>
      <c r="DJ7" s="670"/>
      <c r="DK7" s="671"/>
      <c r="DL7" s="669" t="s">
        <v>538</v>
      </c>
      <c r="DM7" s="670"/>
      <c r="DN7" s="670"/>
      <c r="DO7" s="670"/>
      <c r="DP7" s="671"/>
      <c r="DQ7" s="669" t="s">
        <v>538</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455</v>
      </c>
      <c r="BT8" s="674"/>
      <c r="BU8" s="674"/>
      <c r="BV8" s="674"/>
      <c r="BW8" s="674"/>
      <c r="BX8" s="674"/>
      <c r="BY8" s="674"/>
      <c r="BZ8" s="674"/>
      <c r="CA8" s="674"/>
      <c r="CB8" s="674"/>
      <c r="CC8" s="674"/>
      <c r="CD8" s="674"/>
      <c r="CE8" s="674"/>
      <c r="CF8" s="674"/>
      <c r="CG8" s="675"/>
      <c r="CH8" s="685">
        <v>-17</v>
      </c>
      <c r="CI8" s="680"/>
      <c r="CJ8" s="680"/>
      <c r="CK8" s="680"/>
      <c r="CL8" s="686"/>
      <c r="CM8" s="685">
        <v>415</v>
      </c>
      <c r="CN8" s="680"/>
      <c r="CO8" s="680"/>
      <c r="CP8" s="680"/>
      <c r="CQ8" s="686"/>
      <c r="CR8" s="685">
        <v>50</v>
      </c>
      <c r="CS8" s="680"/>
      <c r="CT8" s="680"/>
      <c r="CU8" s="680"/>
      <c r="CV8" s="686"/>
      <c r="CW8" s="685" t="s">
        <v>538</v>
      </c>
      <c r="CX8" s="680"/>
      <c r="CY8" s="680"/>
      <c r="CZ8" s="680"/>
      <c r="DA8" s="686"/>
      <c r="DB8" s="685" t="s">
        <v>538</v>
      </c>
      <c r="DC8" s="680"/>
      <c r="DD8" s="680"/>
      <c r="DE8" s="680"/>
      <c r="DF8" s="686"/>
      <c r="DG8" s="685" t="s">
        <v>538</v>
      </c>
      <c r="DH8" s="680"/>
      <c r="DI8" s="680"/>
      <c r="DJ8" s="680"/>
      <c r="DK8" s="686"/>
      <c r="DL8" s="685" t="s">
        <v>538</v>
      </c>
      <c r="DM8" s="680"/>
      <c r="DN8" s="680"/>
      <c r="DO8" s="680"/>
      <c r="DP8" s="686"/>
      <c r="DQ8" s="685" t="s">
        <v>538</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247</v>
      </c>
      <c r="B23" s="696" t="s">
        <v>304</v>
      </c>
      <c r="C23" s="697"/>
      <c r="D23" s="697"/>
      <c r="E23" s="697"/>
      <c r="F23" s="697"/>
      <c r="G23" s="697"/>
      <c r="H23" s="697"/>
      <c r="I23" s="697"/>
      <c r="J23" s="697"/>
      <c r="K23" s="697"/>
      <c r="L23" s="697"/>
      <c r="M23" s="697"/>
      <c r="N23" s="697"/>
      <c r="O23" s="697"/>
      <c r="P23" s="698"/>
      <c r="Q23" s="699">
        <f>SUM(Q7:U22)</f>
        <v>6849</v>
      </c>
      <c r="R23" s="700"/>
      <c r="S23" s="700"/>
      <c r="T23" s="700"/>
      <c r="U23" s="700"/>
      <c r="V23" s="700">
        <f>SUM(V7:Z22)</f>
        <v>6683</v>
      </c>
      <c r="W23" s="700"/>
      <c r="X23" s="700"/>
      <c r="Y23" s="700"/>
      <c r="Z23" s="700"/>
      <c r="AA23" s="700">
        <f>SUM(AA7:AE22)</f>
        <v>166</v>
      </c>
      <c r="AB23" s="700"/>
      <c r="AC23" s="700"/>
      <c r="AD23" s="700"/>
      <c r="AE23" s="701"/>
      <c r="AF23" s="702">
        <v>122</v>
      </c>
      <c r="AG23" s="700"/>
      <c r="AH23" s="700"/>
      <c r="AI23" s="700"/>
      <c r="AJ23" s="703"/>
      <c r="AK23" s="704"/>
      <c r="AL23" s="705"/>
      <c r="AM23" s="705"/>
      <c r="AN23" s="705"/>
      <c r="AO23" s="705"/>
      <c r="AP23" s="700">
        <f>SUM(AP7:AT22)</f>
        <v>5104</v>
      </c>
      <c r="AQ23" s="700"/>
      <c r="AR23" s="700"/>
      <c r="AS23" s="700"/>
      <c r="AT23" s="700"/>
      <c r="AU23" s="706"/>
      <c r="AV23" s="706"/>
      <c r="AW23" s="706"/>
      <c r="AX23" s="706"/>
      <c r="AY23" s="707"/>
      <c r="AZ23" s="708" t="s">
        <v>204</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384</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422</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442</v>
      </c>
      <c r="B26" s="911"/>
      <c r="C26" s="911"/>
      <c r="D26" s="911"/>
      <c r="E26" s="911"/>
      <c r="F26" s="911"/>
      <c r="G26" s="911"/>
      <c r="H26" s="911"/>
      <c r="I26" s="911"/>
      <c r="J26" s="911"/>
      <c r="K26" s="911"/>
      <c r="L26" s="911"/>
      <c r="M26" s="911"/>
      <c r="N26" s="911"/>
      <c r="O26" s="911"/>
      <c r="P26" s="912"/>
      <c r="Q26" s="916" t="s">
        <v>454</v>
      </c>
      <c r="R26" s="917"/>
      <c r="S26" s="917"/>
      <c r="T26" s="917"/>
      <c r="U26" s="918"/>
      <c r="V26" s="916" t="s">
        <v>456</v>
      </c>
      <c r="W26" s="917"/>
      <c r="X26" s="917"/>
      <c r="Y26" s="917"/>
      <c r="Z26" s="918"/>
      <c r="AA26" s="916" t="s">
        <v>457</v>
      </c>
      <c r="AB26" s="917"/>
      <c r="AC26" s="917"/>
      <c r="AD26" s="917"/>
      <c r="AE26" s="917"/>
      <c r="AF26" s="932" t="s">
        <v>243</v>
      </c>
      <c r="AG26" s="933"/>
      <c r="AH26" s="933"/>
      <c r="AI26" s="933"/>
      <c r="AJ26" s="934"/>
      <c r="AK26" s="917" t="s">
        <v>389</v>
      </c>
      <c r="AL26" s="917"/>
      <c r="AM26" s="917"/>
      <c r="AN26" s="917"/>
      <c r="AO26" s="918"/>
      <c r="AP26" s="916" t="s">
        <v>359</v>
      </c>
      <c r="AQ26" s="917"/>
      <c r="AR26" s="917"/>
      <c r="AS26" s="917"/>
      <c r="AT26" s="918"/>
      <c r="AU26" s="916" t="s">
        <v>458</v>
      </c>
      <c r="AV26" s="917"/>
      <c r="AW26" s="917"/>
      <c r="AX26" s="917"/>
      <c r="AY26" s="918"/>
      <c r="AZ26" s="916" t="s">
        <v>459</v>
      </c>
      <c r="BA26" s="917"/>
      <c r="BB26" s="917"/>
      <c r="BC26" s="917"/>
      <c r="BD26" s="918"/>
      <c r="BE26" s="916" t="s">
        <v>226</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460</v>
      </c>
      <c r="C28" s="658"/>
      <c r="D28" s="658"/>
      <c r="E28" s="658"/>
      <c r="F28" s="658"/>
      <c r="G28" s="658"/>
      <c r="H28" s="658"/>
      <c r="I28" s="658"/>
      <c r="J28" s="658"/>
      <c r="K28" s="658"/>
      <c r="L28" s="658"/>
      <c r="M28" s="658"/>
      <c r="N28" s="658"/>
      <c r="O28" s="658"/>
      <c r="P28" s="659"/>
      <c r="Q28" s="712">
        <v>949</v>
      </c>
      <c r="R28" s="713"/>
      <c r="S28" s="713"/>
      <c r="T28" s="713"/>
      <c r="U28" s="713"/>
      <c r="V28" s="713">
        <v>944</v>
      </c>
      <c r="W28" s="713"/>
      <c r="X28" s="713"/>
      <c r="Y28" s="713"/>
      <c r="Z28" s="713"/>
      <c r="AA28" s="713">
        <v>5</v>
      </c>
      <c r="AB28" s="713"/>
      <c r="AC28" s="713"/>
      <c r="AD28" s="713"/>
      <c r="AE28" s="714"/>
      <c r="AF28" s="715">
        <v>5</v>
      </c>
      <c r="AG28" s="713"/>
      <c r="AH28" s="713"/>
      <c r="AI28" s="713"/>
      <c r="AJ28" s="716"/>
      <c r="AK28" s="717">
        <v>109</v>
      </c>
      <c r="AL28" s="713"/>
      <c r="AM28" s="713"/>
      <c r="AN28" s="713"/>
      <c r="AO28" s="713"/>
      <c r="AP28" s="713" t="s">
        <v>204</v>
      </c>
      <c r="AQ28" s="713"/>
      <c r="AR28" s="713"/>
      <c r="AS28" s="713"/>
      <c r="AT28" s="713"/>
      <c r="AU28" s="713" t="s">
        <v>204</v>
      </c>
      <c r="AV28" s="713"/>
      <c r="AW28" s="713"/>
      <c r="AX28" s="713"/>
      <c r="AY28" s="713"/>
      <c r="AZ28" s="718" t="s">
        <v>204</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29</v>
      </c>
      <c r="C29" s="674"/>
      <c r="D29" s="674"/>
      <c r="E29" s="674"/>
      <c r="F29" s="674"/>
      <c r="G29" s="674"/>
      <c r="H29" s="674"/>
      <c r="I29" s="674"/>
      <c r="J29" s="674"/>
      <c r="K29" s="674"/>
      <c r="L29" s="674"/>
      <c r="M29" s="674"/>
      <c r="N29" s="674"/>
      <c r="O29" s="674"/>
      <c r="P29" s="675"/>
      <c r="Q29" s="676">
        <v>1231</v>
      </c>
      <c r="R29" s="677"/>
      <c r="S29" s="677"/>
      <c r="T29" s="677"/>
      <c r="U29" s="677"/>
      <c r="V29" s="677">
        <v>1214</v>
      </c>
      <c r="W29" s="677"/>
      <c r="X29" s="677"/>
      <c r="Y29" s="677"/>
      <c r="Z29" s="677"/>
      <c r="AA29" s="677">
        <v>17</v>
      </c>
      <c r="AB29" s="677"/>
      <c r="AC29" s="677"/>
      <c r="AD29" s="677"/>
      <c r="AE29" s="678"/>
      <c r="AF29" s="679">
        <v>17</v>
      </c>
      <c r="AG29" s="680"/>
      <c r="AH29" s="680"/>
      <c r="AI29" s="680"/>
      <c r="AJ29" s="681"/>
      <c r="AK29" s="682">
        <v>220</v>
      </c>
      <c r="AL29" s="677"/>
      <c r="AM29" s="677"/>
      <c r="AN29" s="677"/>
      <c r="AO29" s="677"/>
      <c r="AP29" s="677" t="s">
        <v>204</v>
      </c>
      <c r="AQ29" s="677"/>
      <c r="AR29" s="677"/>
      <c r="AS29" s="677"/>
      <c r="AT29" s="677"/>
      <c r="AU29" s="677" t="s">
        <v>204</v>
      </c>
      <c r="AV29" s="677"/>
      <c r="AW29" s="677"/>
      <c r="AX29" s="677"/>
      <c r="AY29" s="677"/>
      <c r="AZ29" s="721" t="s">
        <v>204</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222</v>
      </c>
      <c r="C30" s="674"/>
      <c r="D30" s="674"/>
      <c r="E30" s="674"/>
      <c r="F30" s="674"/>
      <c r="G30" s="674"/>
      <c r="H30" s="674"/>
      <c r="I30" s="674"/>
      <c r="J30" s="674"/>
      <c r="K30" s="674"/>
      <c r="L30" s="674"/>
      <c r="M30" s="674"/>
      <c r="N30" s="674"/>
      <c r="O30" s="674"/>
      <c r="P30" s="675"/>
      <c r="Q30" s="676">
        <v>105</v>
      </c>
      <c r="R30" s="677"/>
      <c r="S30" s="677"/>
      <c r="T30" s="677"/>
      <c r="U30" s="677"/>
      <c r="V30" s="677">
        <v>103</v>
      </c>
      <c r="W30" s="677"/>
      <c r="X30" s="677"/>
      <c r="Y30" s="677"/>
      <c r="Z30" s="677"/>
      <c r="AA30" s="677">
        <v>2</v>
      </c>
      <c r="AB30" s="677"/>
      <c r="AC30" s="677"/>
      <c r="AD30" s="677"/>
      <c r="AE30" s="678"/>
      <c r="AF30" s="679">
        <v>2</v>
      </c>
      <c r="AG30" s="680"/>
      <c r="AH30" s="680"/>
      <c r="AI30" s="680"/>
      <c r="AJ30" s="681"/>
      <c r="AK30" s="682">
        <v>34</v>
      </c>
      <c r="AL30" s="677"/>
      <c r="AM30" s="677"/>
      <c r="AN30" s="677"/>
      <c r="AO30" s="677"/>
      <c r="AP30" s="677" t="s">
        <v>204</v>
      </c>
      <c r="AQ30" s="677"/>
      <c r="AR30" s="677"/>
      <c r="AS30" s="677"/>
      <c r="AT30" s="677"/>
      <c r="AU30" s="677" t="s">
        <v>204</v>
      </c>
      <c r="AV30" s="677"/>
      <c r="AW30" s="677"/>
      <c r="AX30" s="677"/>
      <c r="AY30" s="677"/>
      <c r="AZ30" s="721" t="s">
        <v>204</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461</v>
      </c>
      <c r="C31" s="674"/>
      <c r="D31" s="674"/>
      <c r="E31" s="674"/>
      <c r="F31" s="674"/>
      <c r="G31" s="674"/>
      <c r="H31" s="674"/>
      <c r="I31" s="674"/>
      <c r="J31" s="674"/>
      <c r="K31" s="674"/>
      <c r="L31" s="674"/>
      <c r="M31" s="674"/>
      <c r="N31" s="674"/>
      <c r="O31" s="674"/>
      <c r="P31" s="675"/>
      <c r="Q31" s="676">
        <v>255</v>
      </c>
      <c r="R31" s="677"/>
      <c r="S31" s="677"/>
      <c r="T31" s="677"/>
      <c r="U31" s="677"/>
      <c r="V31" s="677">
        <v>249</v>
      </c>
      <c r="W31" s="677"/>
      <c r="X31" s="677"/>
      <c r="Y31" s="677"/>
      <c r="Z31" s="677"/>
      <c r="AA31" s="677">
        <v>6</v>
      </c>
      <c r="AB31" s="677"/>
      <c r="AC31" s="677"/>
      <c r="AD31" s="677"/>
      <c r="AE31" s="678"/>
      <c r="AF31" s="679">
        <v>82</v>
      </c>
      <c r="AG31" s="680"/>
      <c r="AH31" s="680"/>
      <c r="AI31" s="680"/>
      <c r="AJ31" s="681"/>
      <c r="AK31" s="682">
        <v>80</v>
      </c>
      <c r="AL31" s="677"/>
      <c r="AM31" s="677"/>
      <c r="AN31" s="677"/>
      <c r="AO31" s="677"/>
      <c r="AP31" s="677">
        <v>1261</v>
      </c>
      <c r="AQ31" s="677"/>
      <c r="AR31" s="677"/>
      <c r="AS31" s="677"/>
      <c r="AT31" s="677"/>
      <c r="AU31" s="677">
        <v>482</v>
      </c>
      <c r="AV31" s="677"/>
      <c r="AW31" s="677"/>
      <c r="AX31" s="677"/>
      <c r="AY31" s="677"/>
      <c r="AZ31" s="721"/>
      <c r="BA31" s="721"/>
      <c r="BB31" s="721"/>
      <c r="BC31" s="721"/>
      <c r="BD31" s="721"/>
      <c r="BE31" s="683" t="s">
        <v>462</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463</v>
      </c>
      <c r="C32" s="674"/>
      <c r="D32" s="674"/>
      <c r="E32" s="674"/>
      <c r="F32" s="674"/>
      <c r="G32" s="674"/>
      <c r="H32" s="674"/>
      <c r="I32" s="674"/>
      <c r="J32" s="674"/>
      <c r="K32" s="674"/>
      <c r="L32" s="674"/>
      <c r="M32" s="674"/>
      <c r="N32" s="674"/>
      <c r="O32" s="674"/>
      <c r="P32" s="675"/>
      <c r="Q32" s="676">
        <v>1103</v>
      </c>
      <c r="R32" s="677"/>
      <c r="S32" s="677"/>
      <c r="T32" s="677"/>
      <c r="U32" s="677"/>
      <c r="V32" s="677">
        <v>1086</v>
      </c>
      <c r="W32" s="677"/>
      <c r="X32" s="677"/>
      <c r="Y32" s="677"/>
      <c r="Z32" s="677"/>
      <c r="AA32" s="677">
        <v>17</v>
      </c>
      <c r="AB32" s="677"/>
      <c r="AC32" s="677"/>
      <c r="AD32" s="677"/>
      <c r="AE32" s="678"/>
      <c r="AF32" s="679">
        <v>474</v>
      </c>
      <c r="AG32" s="680"/>
      <c r="AH32" s="680"/>
      <c r="AI32" s="680"/>
      <c r="AJ32" s="681"/>
      <c r="AK32" s="682">
        <v>406</v>
      </c>
      <c r="AL32" s="677"/>
      <c r="AM32" s="677"/>
      <c r="AN32" s="677"/>
      <c r="AO32" s="677"/>
      <c r="AP32" s="677">
        <v>57</v>
      </c>
      <c r="AQ32" s="677"/>
      <c r="AR32" s="677"/>
      <c r="AS32" s="677"/>
      <c r="AT32" s="677"/>
      <c r="AU32" s="677">
        <v>45</v>
      </c>
      <c r="AV32" s="677"/>
      <c r="AW32" s="677"/>
      <c r="AX32" s="677"/>
      <c r="AY32" s="677"/>
      <c r="AZ32" s="721"/>
      <c r="BA32" s="721"/>
      <c r="BB32" s="721"/>
      <c r="BC32" s="721"/>
      <c r="BD32" s="721"/>
      <c r="BE32" s="683" t="s">
        <v>462</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377</v>
      </c>
      <c r="C33" s="674"/>
      <c r="D33" s="674"/>
      <c r="E33" s="674"/>
      <c r="F33" s="674"/>
      <c r="G33" s="674"/>
      <c r="H33" s="674"/>
      <c r="I33" s="674"/>
      <c r="J33" s="674"/>
      <c r="K33" s="674"/>
      <c r="L33" s="674"/>
      <c r="M33" s="674"/>
      <c r="N33" s="674"/>
      <c r="O33" s="674"/>
      <c r="P33" s="675"/>
      <c r="Q33" s="676">
        <v>292</v>
      </c>
      <c r="R33" s="677"/>
      <c r="S33" s="677"/>
      <c r="T33" s="677"/>
      <c r="U33" s="677"/>
      <c r="V33" s="677">
        <v>290</v>
      </c>
      <c r="W33" s="677"/>
      <c r="X33" s="677"/>
      <c r="Y33" s="677"/>
      <c r="Z33" s="677"/>
      <c r="AA33" s="677">
        <v>2</v>
      </c>
      <c r="AB33" s="677"/>
      <c r="AC33" s="677"/>
      <c r="AD33" s="677"/>
      <c r="AE33" s="678"/>
      <c r="AF33" s="679">
        <v>2</v>
      </c>
      <c r="AG33" s="680"/>
      <c r="AH33" s="680"/>
      <c r="AI33" s="680"/>
      <c r="AJ33" s="681"/>
      <c r="AK33" s="682">
        <v>155</v>
      </c>
      <c r="AL33" s="677"/>
      <c r="AM33" s="677"/>
      <c r="AN33" s="677"/>
      <c r="AO33" s="677"/>
      <c r="AP33" s="677">
        <v>1941</v>
      </c>
      <c r="AQ33" s="677"/>
      <c r="AR33" s="677"/>
      <c r="AS33" s="677"/>
      <c r="AT33" s="677"/>
      <c r="AU33" s="677">
        <v>1941</v>
      </c>
      <c r="AV33" s="677"/>
      <c r="AW33" s="677"/>
      <c r="AX33" s="677"/>
      <c r="AY33" s="677"/>
      <c r="AZ33" s="721"/>
      <c r="BA33" s="721"/>
      <c r="BB33" s="721"/>
      <c r="BC33" s="721"/>
      <c r="BD33" s="721"/>
      <c r="BE33" s="683" t="s">
        <v>25</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464</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247</v>
      </c>
      <c r="B63" s="696" t="s">
        <v>375</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583</v>
      </c>
      <c r="AG63" s="700"/>
      <c r="AH63" s="700"/>
      <c r="AI63" s="700"/>
      <c r="AJ63" s="703"/>
      <c r="AK63" s="704"/>
      <c r="AL63" s="705"/>
      <c r="AM63" s="705"/>
      <c r="AN63" s="705"/>
      <c r="AO63" s="705"/>
      <c r="AP63" s="700">
        <f>SUM(AP28:AT62)</f>
        <v>3259</v>
      </c>
      <c r="AQ63" s="700"/>
      <c r="AR63" s="700"/>
      <c r="AS63" s="700"/>
      <c r="AT63" s="700"/>
      <c r="AU63" s="700">
        <f>SUM(AU28:AY62)</f>
        <v>2468</v>
      </c>
      <c r="AV63" s="700"/>
      <c r="AW63" s="700"/>
      <c r="AX63" s="700"/>
      <c r="AY63" s="700"/>
      <c r="AZ63" s="730"/>
      <c r="BA63" s="730"/>
      <c r="BB63" s="730"/>
      <c r="BC63" s="730"/>
      <c r="BD63" s="730"/>
      <c r="BE63" s="706"/>
      <c r="BF63" s="706"/>
      <c r="BG63" s="706"/>
      <c r="BH63" s="706"/>
      <c r="BI63" s="707"/>
      <c r="BJ63" s="708" t="s">
        <v>204</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264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412</v>
      </c>
      <c r="B66" s="911"/>
      <c r="C66" s="911"/>
      <c r="D66" s="911"/>
      <c r="E66" s="911"/>
      <c r="F66" s="911"/>
      <c r="G66" s="911"/>
      <c r="H66" s="911"/>
      <c r="I66" s="911"/>
      <c r="J66" s="911"/>
      <c r="K66" s="911"/>
      <c r="L66" s="911"/>
      <c r="M66" s="911"/>
      <c r="N66" s="911"/>
      <c r="O66" s="911"/>
      <c r="P66" s="912"/>
      <c r="Q66" s="916" t="s">
        <v>454</v>
      </c>
      <c r="R66" s="917"/>
      <c r="S66" s="917"/>
      <c r="T66" s="917"/>
      <c r="U66" s="918"/>
      <c r="V66" s="916" t="s">
        <v>456</v>
      </c>
      <c r="W66" s="917"/>
      <c r="X66" s="917"/>
      <c r="Y66" s="917"/>
      <c r="Z66" s="918"/>
      <c r="AA66" s="916" t="s">
        <v>457</v>
      </c>
      <c r="AB66" s="917"/>
      <c r="AC66" s="917"/>
      <c r="AD66" s="917"/>
      <c r="AE66" s="918"/>
      <c r="AF66" s="938" t="s">
        <v>243</v>
      </c>
      <c r="AG66" s="933"/>
      <c r="AH66" s="933"/>
      <c r="AI66" s="933"/>
      <c r="AJ66" s="939"/>
      <c r="AK66" s="916" t="s">
        <v>389</v>
      </c>
      <c r="AL66" s="911"/>
      <c r="AM66" s="911"/>
      <c r="AN66" s="911"/>
      <c r="AO66" s="912"/>
      <c r="AP66" s="916" t="s">
        <v>359</v>
      </c>
      <c r="AQ66" s="917"/>
      <c r="AR66" s="917"/>
      <c r="AS66" s="917"/>
      <c r="AT66" s="918"/>
      <c r="AU66" s="916" t="s">
        <v>465</v>
      </c>
      <c r="AV66" s="917"/>
      <c r="AW66" s="917"/>
      <c r="AX66" s="917"/>
      <c r="AY66" s="918"/>
      <c r="AZ66" s="916" t="s">
        <v>226</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134</v>
      </c>
      <c r="C68" s="658"/>
      <c r="D68" s="658"/>
      <c r="E68" s="658"/>
      <c r="F68" s="658"/>
      <c r="G68" s="658"/>
      <c r="H68" s="658"/>
      <c r="I68" s="658"/>
      <c r="J68" s="658"/>
      <c r="K68" s="658"/>
      <c r="L68" s="658"/>
      <c r="M68" s="658"/>
      <c r="N68" s="658"/>
      <c r="O68" s="658"/>
      <c r="P68" s="659"/>
      <c r="Q68" s="660">
        <v>6920</v>
      </c>
      <c r="R68" s="661"/>
      <c r="S68" s="661"/>
      <c r="T68" s="661"/>
      <c r="U68" s="661"/>
      <c r="V68" s="661">
        <v>6618</v>
      </c>
      <c r="W68" s="661"/>
      <c r="X68" s="661"/>
      <c r="Y68" s="661"/>
      <c r="Z68" s="661"/>
      <c r="AA68" s="661">
        <v>302</v>
      </c>
      <c r="AB68" s="661"/>
      <c r="AC68" s="661"/>
      <c r="AD68" s="661"/>
      <c r="AE68" s="661"/>
      <c r="AF68" s="661">
        <v>213</v>
      </c>
      <c r="AG68" s="661"/>
      <c r="AH68" s="661"/>
      <c r="AI68" s="661"/>
      <c r="AJ68" s="661"/>
      <c r="AK68" s="661" t="s">
        <v>204</v>
      </c>
      <c r="AL68" s="661"/>
      <c r="AM68" s="661"/>
      <c r="AN68" s="661"/>
      <c r="AO68" s="661"/>
      <c r="AP68" s="661">
        <v>2870</v>
      </c>
      <c r="AQ68" s="661"/>
      <c r="AR68" s="661"/>
      <c r="AS68" s="661"/>
      <c r="AT68" s="661"/>
      <c r="AU68" s="661">
        <v>307</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533</v>
      </c>
      <c r="C69" s="674"/>
      <c r="D69" s="674"/>
      <c r="E69" s="674"/>
      <c r="F69" s="674"/>
      <c r="G69" s="674"/>
      <c r="H69" s="674"/>
      <c r="I69" s="674"/>
      <c r="J69" s="674"/>
      <c r="K69" s="674"/>
      <c r="L69" s="674"/>
      <c r="M69" s="674"/>
      <c r="N69" s="674"/>
      <c r="O69" s="674"/>
      <c r="P69" s="675"/>
      <c r="Q69" s="676">
        <v>818</v>
      </c>
      <c r="R69" s="677"/>
      <c r="S69" s="677"/>
      <c r="T69" s="677"/>
      <c r="U69" s="677"/>
      <c r="V69" s="677">
        <v>803</v>
      </c>
      <c r="W69" s="677"/>
      <c r="X69" s="677"/>
      <c r="Y69" s="677"/>
      <c r="Z69" s="677"/>
      <c r="AA69" s="677">
        <v>16</v>
      </c>
      <c r="AB69" s="677"/>
      <c r="AC69" s="677"/>
      <c r="AD69" s="677"/>
      <c r="AE69" s="677"/>
      <c r="AF69" s="677">
        <v>16</v>
      </c>
      <c r="AG69" s="677"/>
      <c r="AH69" s="677"/>
      <c r="AI69" s="677"/>
      <c r="AJ69" s="677"/>
      <c r="AK69" s="677" t="s">
        <v>204</v>
      </c>
      <c r="AL69" s="677"/>
      <c r="AM69" s="677"/>
      <c r="AN69" s="677"/>
      <c r="AO69" s="677"/>
      <c r="AP69" s="677" t="s">
        <v>204</v>
      </c>
      <c r="AQ69" s="677"/>
      <c r="AR69" s="677"/>
      <c r="AS69" s="677"/>
      <c r="AT69" s="677"/>
      <c r="AU69" s="677" t="s">
        <v>204</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534</v>
      </c>
      <c r="C70" s="674"/>
      <c r="D70" s="674"/>
      <c r="E70" s="674"/>
      <c r="F70" s="674"/>
      <c r="G70" s="674"/>
      <c r="H70" s="674"/>
      <c r="I70" s="674"/>
      <c r="J70" s="674"/>
      <c r="K70" s="674"/>
      <c r="L70" s="674"/>
      <c r="M70" s="674"/>
      <c r="N70" s="674"/>
      <c r="O70" s="674"/>
      <c r="P70" s="675"/>
      <c r="Q70" s="676">
        <v>532</v>
      </c>
      <c r="R70" s="677"/>
      <c r="S70" s="677"/>
      <c r="T70" s="677"/>
      <c r="U70" s="677"/>
      <c r="V70" s="677">
        <v>514</v>
      </c>
      <c r="W70" s="677"/>
      <c r="X70" s="677"/>
      <c r="Y70" s="677"/>
      <c r="Z70" s="677"/>
      <c r="AA70" s="677">
        <v>17</v>
      </c>
      <c r="AB70" s="677"/>
      <c r="AC70" s="677"/>
      <c r="AD70" s="677"/>
      <c r="AE70" s="677"/>
      <c r="AF70" s="677">
        <v>17</v>
      </c>
      <c r="AG70" s="677"/>
      <c r="AH70" s="677"/>
      <c r="AI70" s="677"/>
      <c r="AJ70" s="677"/>
      <c r="AK70" s="677">
        <v>9</v>
      </c>
      <c r="AL70" s="677"/>
      <c r="AM70" s="677"/>
      <c r="AN70" s="677"/>
      <c r="AO70" s="677"/>
      <c r="AP70" s="677" t="s">
        <v>204</v>
      </c>
      <c r="AQ70" s="677"/>
      <c r="AR70" s="677"/>
      <c r="AS70" s="677"/>
      <c r="AT70" s="677"/>
      <c r="AU70" s="677" t="s">
        <v>204</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535</v>
      </c>
      <c r="C71" s="674"/>
      <c r="D71" s="674"/>
      <c r="E71" s="674"/>
      <c r="F71" s="674"/>
      <c r="G71" s="674"/>
      <c r="H71" s="674"/>
      <c r="I71" s="674"/>
      <c r="J71" s="674"/>
      <c r="K71" s="674"/>
      <c r="L71" s="674"/>
      <c r="M71" s="674"/>
      <c r="N71" s="674"/>
      <c r="O71" s="674"/>
      <c r="P71" s="675"/>
      <c r="Q71" s="676">
        <v>170790</v>
      </c>
      <c r="R71" s="677"/>
      <c r="S71" s="677"/>
      <c r="T71" s="677"/>
      <c r="U71" s="677"/>
      <c r="V71" s="677">
        <v>165043</v>
      </c>
      <c r="W71" s="677"/>
      <c r="X71" s="677"/>
      <c r="Y71" s="677"/>
      <c r="Z71" s="677"/>
      <c r="AA71" s="677">
        <v>5747</v>
      </c>
      <c r="AB71" s="677"/>
      <c r="AC71" s="677"/>
      <c r="AD71" s="677"/>
      <c r="AE71" s="677"/>
      <c r="AF71" s="677">
        <v>5743</v>
      </c>
      <c r="AG71" s="677"/>
      <c r="AH71" s="677"/>
      <c r="AI71" s="677"/>
      <c r="AJ71" s="677"/>
      <c r="AK71" s="677">
        <v>6172</v>
      </c>
      <c r="AL71" s="677"/>
      <c r="AM71" s="677"/>
      <c r="AN71" s="677"/>
      <c r="AO71" s="677"/>
      <c r="AP71" s="677" t="s">
        <v>204</v>
      </c>
      <c r="AQ71" s="677"/>
      <c r="AR71" s="677"/>
      <c r="AS71" s="677"/>
      <c r="AT71" s="677"/>
      <c r="AU71" s="677" t="s">
        <v>204</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536</v>
      </c>
      <c r="C72" s="674"/>
      <c r="D72" s="674"/>
      <c r="E72" s="674"/>
      <c r="F72" s="674"/>
      <c r="G72" s="674"/>
      <c r="H72" s="674"/>
      <c r="I72" s="674"/>
      <c r="J72" s="674"/>
      <c r="K72" s="674"/>
      <c r="L72" s="674"/>
      <c r="M72" s="674"/>
      <c r="N72" s="674"/>
      <c r="O72" s="674"/>
      <c r="P72" s="675"/>
      <c r="Q72" s="676">
        <v>7101</v>
      </c>
      <c r="R72" s="677"/>
      <c r="S72" s="677"/>
      <c r="T72" s="677"/>
      <c r="U72" s="677"/>
      <c r="V72" s="677">
        <v>6737</v>
      </c>
      <c r="W72" s="677"/>
      <c r="X72" s="677"/>
      <c r="Y72" s="677"/>
      <c r="Z72" s="677"/>
      <c r="AA72" s="677">
        <v>364</v>
      </c>
      <c r="AB72" s="677"/>
      <c r="AC72" s="677"/>
      <c r="AD72" s="677"/>
      <c r="AE72" s="677"/>
      <c r="AF72" s="677">
        <v>364</v>
      </c>
      <c r="AG72" s="677"/>
      <c r="AH72" s="677"/>
      <c r="AI72" s="677"/>
      <c r="AJ72" s="677"/>
      <c r="AK72" s="677" t="s">
        <v>204</v>
      </c>
      <c r="AL72" s="677"/>
      <c r="AM72" s="677"/>
      <c r="AN72" s="677"/>
      <c r="AO72" s="677"/>
      <c r="AP72" s="677" t="s">
        <v>204</v>
      </c>
      <c r="AQ72" s="677"/>
      <c r="AR72" s="677"/>
      <c r="AS72" s="677"/>
      <c r="AT72" s="677"/>
      <c r="AU72" s="677" t="s">
        <v>204</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23</v>
      </c>
      <c r="C73" s="674"/>
      <c r="D73" s="674"/>
      <c r="E73" s="674"/>
      <c r="F73" s="674"/>
      <c r="G73" s="674"/>
      <c r="H73" s="674"/>
      <c r="I73" s="674"/>
      <c r="J73" s="674"/>
      <c r="K73" s="674"/>
      <c r="L73" s="674"/>
      <c r="M73" s="674"/>
      <c r="N73" s="674"/>
      <c r="O73" s="674"/>
      <c r="P73" s="675"/>
      <c r="Q73" s="676">
        <v>149</v>
      </c>
      <c r="R73" s="677"/>
      <c r="S73" s="677"/>
      <c r="T73" s="677"/>
      <c r="U73" s="677"/>
      <c r="V73" s="677">
        <v>138</v>
      </c>
      <c r="W73" s="677"/>
      <c r="X73" s="677"/>
      <c r="Y73" s="677"/>
      <c r="Z73" s="677"/>
      <c r="AA73" s="677">
        <v>10</v>
      </c>
      <c r="AB73" s="677"/>
      <c r="AC73" s="677"/>
      <c r="AD73" s="677"/>
      <c r="AE73" s="677"/>
      <c r="AF73" s="677">
        <v>10</v>
      </c>
      <c r="AG73" s="677"/>
      <c r="AH73" s="677"/>
      <c r="AI73" s="677"/>
      <c r="AJ73" s="677"/>
      <c r="AK73" s="677">
        <v>5</v>
      </c>
      <c r="AL73" s="677"/>
      <c r="AM73" s="677"/>
      <c r="AN73" s="677"/>
      <c r="AO73" s="677"/>
      <c r="AP73" s="677" t="s">
        <v>204</v>
      </c>
      <c r="AQ73" s="677"/>
      <c r="AR73" s="677"/>
      <c r="AS73" s="677"/>
      <c r="AT73" s="677"/>
      <c r="AU73" s="677" t="s">
        <v>204</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247</v>
      </c>
      <c r="B88" s="696" t="s">
        <v>183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f>SUM(AF68:AJ87)</f>
        <v>6363</v>
      </c>
      <c r="AG88" s="700"/>
      <c r="AH88" s="700"/>
      <c r="AI88" s="700"/>
      <c r="AJ88" s="700"/>
      <c r="AK88" s="705"/>
      <c r="AL88" s="705"/>
      <c r="AM88" s="705"/>
      <c r="AN88" s="705"/>
      <c r="AO88" s="705"/>
      <c r="AP88" s="700">
        <f>SUM(AP68:AT87)</f>
        <v>2870</v>
      </c>
      <c r="AQ88" s="700"/>
      <c r="AR88" s="700"/>
      <c r="AS88" s="700"/>
      <c r="AT88" s="700"/>
      <c r="AU88" s="700">
        <f>SUM(AU68:AY87)</f>
        <v>307</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247</v>
      </c>
      <c r="BR102" s="696" t="s">
        <v>450</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f>SUM(CR7:CV88)</f>
        <v>60</v>
      </c>
      <c r="CS102" s="709"/>
      <c r="CT102" s="709"/>
      <c r="CU102" s="709"/>
      <c r="CV102" s="749"/>
      <c r="CW102" s="748">
        <f>SUM(CW7:DA88)</f>
        <v>2</v>
      </c>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466</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468</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205</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469</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435</v>
      </c>
      <c r="AB109" s="757"/>
      <c r="AC109" s="757"/>
      <c r="AD109" s="757"/>
      <c r="AE109" s="758"/>
      <c r="AF109" s="759" t="s">
        <v>470</v>
      </c>
      <c r="AG109" s="757"/>
      <c r="AH109" s="757"/>
      <c r="AI109" s="757"/>
      <c r="AJ109" s="758"/>
      <c r="AK109" s="759" t="s">
        <v>390</v>
      </c>
      <c r="AL109" s="757"/>
      <c r="AM109" s="757"/>
      <c r="AN109" s="757"/>
      <c r="AO109" s="758"/>
      <c r="AP109" s="759" t="s">
        <v>471</v>
      </c>
      <c r="AQ109" s="757"/>
      <c r="AR109" s="757"/>
      <c r="AS109" s="757"/>
      <c r="AT109" s="760"/>
      <c r="AU109" s="756" t="s">
        <v>469</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435</v>
      </c>
      <c r="BR109" s="757"/>
      <c r="BS109" s="757"/>
      <c r="BT109" s="757"/>
      <c r="BU109" s="758"/>
      <c r="BV109" s="759" t="s">
        <v>470</v>
      </c>
      <c r="BW109" s="757"/>
      <c r="BX109" s="757"/>
      <c r="BY109" s="757"/>
      <c r="BZ109" s="758"/>
      <c r="CA109" s="759" t="s">
        <v>390</v>
      </c>
      <c r="CB109" s="757"/>
      <c r="CC109" s="757"/>
      <c r="CD109" s="757"/>
      <c r="CE109" s="758"/>
      <c r="CF109" s="761" t="s">
        <v>471</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435</v>
      </c>
      <c r="DH109" s="757"/>
      <c r="DI109" s="757"/>
      <c r="DJ109" s="757"/>
      <c r="DK109" s="758"/>
      <c r="DL109" s="759" t="s">
        <v>470</v>
      </c>
      <c r="DM109" s="757"/>
      <c r="DN109" s="757"/>
      <c r="DO109" s="757"/>
      <c r="DP109" s="758"/>
      <c r="DQ109" s="759" t="s">
        <v>390</v>
      </c>
      <c r="DR109" s="757"/>
      <c r="DS109" s="757"/>
      <c r="DT109" s="757"/>
      <c r="DU109" s="758"/>
      <c r="DV109" s="759" t="s">
        <v>471</v>
      </c>
      <c r="DW109" s="757"/>
      <c r="DX109" s="757"/>
      <c r="DY109" s="757"/>
      <c r="DZ109" s="760"/>
    </row>
    <row r="110" spans="1:131" s="48" customFormat="1" ht="26.25" customHeight="1" x14ac:dyDescent="0.15">
      <c r="A110" s="762" t="s">
        <v>330</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896741</v>
      </c>
      <c r="AB110" s="766"/>
      <c r="AC110" s="766"/>
      <c r="AD110" s="766"/>
      <c r="AE110" s="767"/>
      <c r="AF110" s="768">
        <v>901497</v>
      </c>
      <c r="AG110" s="766"/>
      <c r="AH110" s="766"/>
      <c r="AI110" s="766"/>
      <c r="AJ110" s="767"/>
      <c r="AK110" s="768">
        <v>899810</v>
      </c>
      <c r="AL110" s="766"/>
      <c r="AM110" s="766"/>
      <c r="AN110" s="766"/>
      <c r="AO110" s="767"/>
      <c r="AP110" s="769">
        <v>27.3</v>
      </c>
      <c r="AQ110" s="770"/>
      <c r="AR110" s="770"/>
      <c r="AS110" s="770"/>
      <c r="AT110" s="771"/>
      <c r="AU110" s="974" t="s">
        <v>123</v>
      </c>
      <c r="AV110" s="975"/>
      <c r="AW110" s="975"/>
      <c r="AX110" s="975"/>
      <c r="AY110" s="975"/>
      <c r="AZ110" s="772" t="s">
        <v>472</v>
      </c>
      <c r="BA110" s="763"/>
      <c r="BB110" s="763"/>
      <c r="BC110" s="763"/>
      <c r="BD110" s="763"/>
      <c r="BE110" s="763"/>
      <c r="BF110" s="763"/>
      <c r="BG110" s="763"/>
      <c r="BH110" s="763"/>
      <c r="BI110" s="763"/>
      <c r="BJ110" s="763"/>
      <c r="BK110" s="763"/>
      <c r="BL110" s="763"/>
      <c r="BM110" s="763"/>
      <c r="BN110" s="763"/>
      <c r="BO110" s="763"/>
      <c r="BP110" s="764"/>
      <c r="BQ110" s="773">
        <v>6481133</v>
      </c>
      <c r="BR110" s="774"/>
      <c r="BS110" s="774"/>
      <c r="BT110" s="774"/>
      <c r="BU110" s="774"/>
      <c r="BV110" s="774">
        <v>5814891</v>
      </c>
      <c r="BW110" s="774"/>
      <c r="BX110" s="774"/>
      <c r="BY110" s="774"/>
      <c r="BZ110" s="774"/>
      <c r="CA110" s="774">
        <v>5104377</v>
      </c>
      <c r="CB110" s="774"/>
      <c r="CC110" s="774"/>
      <c r="CD110" s="774"/>
      <c r="CE110" s="774"/>
      <c r="CF110" s="775">
        <v>154.9</v>
      </c>
      <c r="CG110" s="776"/>
      <c r="CH110" s="776"/>
      <c r="CI110" s="776"/>
      <c r="CJ110" s="776"/>
      <c r="CK110" s="980" t="s">
        <v>385</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204</v>
      </c>
      <c r="DH110" s="774"/>
      <c r="DI110" s="774"/>
      <c r="DJ110" s="774"/>
      <c r="DK110" s="774"/>
      <c r="DL110" s="774" t="s">
        <v>204</v>
      </c>
      <c r="DM110" s="774"/>
      <c r="DN110" s="774"/>
      <c r="DO110" s="774"/>
      <c r="DP110" s="774"/>
      <c r="DQ110" s="774" t="s">
        <v>204</v>
      </c>
      <c r="DR110" s="774"/>
      <c r="DS110" s="774"/>
      <c r="DT110" s="774"/>
      <c r="DU110" s="774"/>
      <c r="DV110" s="777" t="s">
        <v>204</v>
      </c>
      <c r="DW110" s="777"/>
      <c r="DX110" s="777"/>
      <c r="DY110" s="777"/>
      <c r="DZ110" s="778"/>
    </row>
    <row r="111" spans="1:131" s="48" customFormat="1" ht="26.25" customHeight="1" x14ac:dyDescent="0.15">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204</v>
      </c>
      <c r="AB111" s="782"/>
      <c r="AC111" s="782"/>
      <c r="AD111" s="782"/>
      <c r="AE111" s="783"/>
      <c r="AF111" s="784" t="s">
        <v>204</v>
      </c>
      <c r="AG111" s="782"/>
      <c r="AH111" s="782"/>
      <c r="AI111" s="782"/>
      <c r="AJ111" s="783"/>
      <c r="AK111" s="784" t="s">
        <v>204</v>
      </c>
      <c r="AL111" s="782"/>
      <c r="AM111" s="782"/>
      <c r="AN111" s="782"/>
      <c r="AO111" s="783"/>
      <c r="AP111" s="785" t="s">
        <v>204</v>
      </c>
      <c r="AQ111" s="786"/>
      <c r="AR111" s="786"/>
      <c r="AS111" s="786"/>
      <c r="AT111" s="787"/>
      <c r="AU111" s="976"/>
      <c r="AV111" s="977"/>
      <c r="AW111" s="977"/>
      <c r="AX111" s="977"/>
      <c r="AY111" s="977"/>
      <c r="AZ111" s="788" t="s">
        <v>473</v>
      </c>
      <c r="BA111" s="789"/>
      <c r="BB111" s="789"/>
      <c r="BC111" s="789"/>
      <c r="BD111" s="789"/>
      <c r="BE111" s="789"/>
      <c r="BF111" s="789"/>
      <c r="BG111" s="789"/>
      <c r="BH111" s="789"/>
      <c r="BI111" s="789"/>
      <c r="BJ111" s="789"/>
      <c r="BK111" s="789"/>
      <c r="BL111" s="789"/>
      <c r="BM111" s="789"/>
      <c r="BN111" s="789"/>
      <c r="BO111" s="789"/>
      <c r="BP111" s="790"/>
      <c r="BQ111" s="791" t="s">
        <v>204</v>
      </c>
      <c r="BR111" s="792"/>
      <c r="BS111" s="792"/>
      <c r="BT111" s="792"/>
      <c r="BU111" s="792"/>
      <c r="BV111" s="792" t="s">
        <v>204</v>
      </c>
      <c r="BW111" s="792"/>
      <c r="BX111" s="792"/>
      <c r="BY111" s="792"/>
      <c r="BZ111" s="792"/>
      <c r="CA111" s="792" t="s">
        <v>204</v>
      </c>
      <c r="CB111" s="792"/>
      <c r="CC111" s="792"/>
      <c r="CD111" s="792"/>
      <c r="CE111" s="792"/>
      <c r="CF111" s="793" t="s">
        <v>204</v>
      </c>
      <c r="CG111" s="794"/>
      <c r="CH111" s="794"/>
      <c r="CI111" s="794"/>
      <c r="CJ111" s="794"/>
      <c r="CK111" s="982"/>
      <c r="CL111" s="983"/>
      <c r="CM111" s="788" t="s">
        <v>140</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204</v>
      </c>
      <c r="DH111" s="792"/>
      <c r="DI111" s="792"/>
      <c r="DJ111" s="792"/>
      <c r="DK111" s="792"/>
      <c r="DL111" s="792" t="s">
        <v>204</v>
      </c>
      <c r="DM111" s="792"/>
      <c r="DN111" s="792"/>
      <c r="DO111" s="792"/>
      <c r="DP111" s="792"/>
      <c r="DQ111" s="792" t="s">
        <v>204</v>
      </c>
      <c r="DR111" s="792"/>
      <c r="DS111" s="792"/>
      <c r="DT111" s="792"/>
      <c r="DU111" s="792"/>
      <c r="DV111" s="795" t="s">
        <v>204</v>
      </c>
      <c r="DW111" s="795"/>
      <c r="DX111" s="795"/>
      <c r="DY111" s="795"/>
      <c r="DZ111" s="796"/>
    </row>
    <row r="112" spans="1:131" s="48" customFormat="1" ht="26.25" customHeight="1" x14ac:dyDescent="0.15">
      <c r="A112" s="943" t="s">
        <v>152</v>
      </c>
      <c r="B112" s="944"/>
      <c r="C112" s="789" t="s">
        <v>475</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204</v>
      </c>
      <c r="AB112" s="782"/>
      <c r="AC112" s="782"/>
      <c r="AD112" s="782"/>
      <c r="AE112" s="783"/>
      <c r="AF112" s="784" t="s">
        <v>204</v>
      </c>
      <c r="AG112" s="782"/>
      <c r="AH112" s="782"/>
      <c r="AI112" s="782"/>
      <c r="AJ112" s="783"/>
      <c r="AK112" s="784" t="s">
        <v>204</v>
      </c>
      <c r="AL112" s="782"/>
      <c r="AM112" s="782"/>
      <c r="AN112" s="782"/>
      <c r="AO112" s="783"/>
      <c r="AP112" s="785" t="s">
        <v>204</v>
      </c>
      <c r="AQ112" s="786"/>
      <c r="AR112" s="786"/>
      <c r="AS112" s="786"/>
      <c r="AT112" s="787"/>
      <c r="AU112" s="976"/>
      <c r="AV112" s="977"/>
      <c r="AW112" s="977"/>
      <c r="AX112" s="977"/>
      <c r="AY112" s="977"/>
      <c r="AZ112" s="788" t="s">
        <v>268</v>
      </c>
      <c r="BA112" s="789"/>
      <c r="BB112" s="789"/>
      <c r="BC112" s="789"/>
      <c r="BD112" s="789"/>
      <c r="BE112" s="789"/>
      <c r="BF112" s="789"/>
      <c r="BG112" s="789"/>
      <c r="BH112" s="789"/>
      <c r="BI112" s="789"/>
      <c r="BJ112" s="789"/>
      <c r="BK112" s="789"/>
      <c r="BL112" s="789"/>
      <c r="BM112" s="789"/>
      <c r="BN112" s="789"/>
      <c r="BO112" s="789"/>
      <c r="BP112" s="790"/>
      <c r="BQ112" s="791">
        <v>2601669</v>
      </c>
      <c r="BR112" s="792"/>
      <c r="BS112" s="792"/>
      <c r="BT112" s="792"/>
      <c r="BU112" s="792"/>
      <c r="BV112" s="792">
        <v>2510713</v>
      </c>
      <c r="BW112" s="792"/>
      <c r="BX112" s="792"/>
      <c r="BY112" s="792"/>
      <c r="BZ112" s="792"/>
      <c r="CA112" s="792">
        <v>2467748</v>
      </c>
      <c r="CB112" s="792"/>
      <c r="CC112" s="792"/>
      <c r="CD112" s="792"/>
      <c r="CE112" s="792"/>
      <c r="CF112" s="793">
        <v>74.900000000000006</v>
      </c>
      <c r="CG112" s="794"/>
      <c r="CH112" s="794"/>
      <c r="CI112" s="794"/>
      <c r="CJ112" s="794"/>
      <c r="CK112" s="982"/>
      <c r="CL112" s="983"/>
      <c r="CM112" s="788" t="s">
        <v>395</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204</v>
      </c>
      <c r="DH112" s="792"/>
      <c r="DI112" s="792"/>
      <c r="DJ112" s="792"/>
      <c r="DK112" s="792"/>
      <c r="DL112" s="792" t="s">
        <v>204</v>
      </c>
      <c r="DM112" s="792"/>
      <c r="DN112" s="792"/>
      <c r="DO112" s="792"/>
      <c r="DP112" s="792"/>
      <c r="DQ112" s="792" t="s">
        <v>204</v>
      </c>
      <c r="DR112" s="792"/>
      <c r="DS112" s="792"/>
      <c r="DT112" s="792"/>
      <c r="DU112" s="792"/>
      <c r="DV112" s="795" t="s">
        <v>204</v>
      </c>
      <c r="DW112" s="795"/>
      <c r="DX112" s="795"/>
      <c r="DY112" s="795"/>
      <c r="DZ112" s="796"/>
    </row>
    <row r="113" spans="1:130" s="48" customFormat="1" ht="26.25" customHeight="1" x14ac:dyDescent="0.15">
      <c r="A113" s="945"/>
      <c r="B113" s="946"/>
      <c r="C113" s="789" t="s">
        <v>476</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213286</v>
      </c>
      <c r="AB113" s="782"/>
      <c r="AC113" s="782"/>
      <c r="AD113" s="782"/>
      <c r="AE113" s="783"/>
      <c r="AF113" s="784">
        <v>218140</v>
      </c>
      <c r="AG113" s="782"/>
      <c r="AH113" s="782"/>
      <c r="AI113" s="782"/>
      <c r="AJ113" s="783"/>
      <c r="AK113" s="784">
        <v>208744</v>
      </c>
      <c r="AL113" s="782"/>
      <c r="AM113" s="782"/>
      <c r="AN113" s="782"/>
      <c r="AO113" s="783"/>
      <c r="AP113" s="785">
        <v>6.3</v>
      </c>
      <c r="AQ113" s="786"/>
      <c r="AR113" s="786"/>
      <c r="AS113" s="786"/>
      <c r="AT113" s="787"/>
      <c r="AU113" s="976"/>
      <c r="AV113" s="977"/>
      <c r="AW113" s="977"/>
      <c r="AX113" s="977"/>
      <c r="AY113" s="977"/>
      <c r="AZ113" s="788" t="s">
        <v>162</v>
      </c>
      <c r="BA113" s="789"/>
      <c r="BB113" s="789"/>
      <c r="BC113" s="789"/>
      <c r="BD113" s="789"/>
      <c r="BE113" s="789"/>
      <c r="BF113" s="789"/>
      <c r="BG113" s="789"/>
      <c r="BH113" s="789"/>
      <c r="BI113" s="789"/>
      <c r="BJ113" s="789"/>
      <c r="BK113" s="789"/>
      <c r="BL113" s="789"/>
      <c r="BM113" s="789"/>
      <c r="BN113" s="789"/>
      <c r="BO113" s="789"/>
      <c r="BP113" s="790"/>
      <c r="BQ113" s="791">
        <v>311205</v>
      </c>
      <c r="BR113" s="792"/>
      <c r="BS113" s="792"/>
      <c r="BT113" s="792"/>
      <c r="BU113" s="792"/>
      <c r="BV113" s="792">
        <v>327391</v>
      </c>
      <c r="BW113" s="792"/>
      <c r="BX113" s="792"/>
      <c r="BY113" s="792"/>
      <c r="BZ113" s="792"/>
      <c r="CA113" s="792">
        <v>306629</v>
      </c>
      <c r="CB113" s="792"/>
      <c r="CC113" s="792"/>
      <c r="CD113" s="792"/>
      <c r="CE113" s="792"/>
      <c r="CF113" s="793">
        <v>9.3000000000000007</v>
      </c>
      <c r="CG113" s="794"/>
      <c r="CH113" s="794"/>
      <c r="CI113" s="794"/>
      <c r="CJ113" s="794"/>
      <c r="CK113" s="982"/>
      <c r="CL113" s="983"/>
      <c r="CM113" s="788" t="s">
        <v>406</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204</v>
      </c>
      <c r="DH113" s="782"/>
      <c r="DI113" s="782"/>
      <c r="DJ113" s="782"/>
      <c r="DK113" s="783"/>
      <c r="DL113" s="784" t="s">
        <v>204</v>
      </c>
      <c r="DM113" s="782"/>
      <c r="DN113" s="782"/>
      <c r="DO113" s="782"/>
      <c r="DP113" s="783"/>
      <c r="DQ113" s="784" t="s">
        <v>204</v>
      </c>
      <c r="DR113" s="782"/>
      <c r="DS113" s="782"/>
      <c r="DT113" s="782"/>
      <c r="DU113" s="783"/>
      <c r="DV113" s="785" t="s">
        <v>204</v>
      </c>
      <c r="DW113" s="786"/>
      <c r="DX113" s="786"/>
      <c r="DY113" s="786"/>
      <c r="DZ113" s="787"/>
    </row>
    <row r="114" spans="1:130" s="48" customFormat="1" ht="26.25" customHeight="1" x14ac:dyDescent="0.15">
      <c r="A114" s="945"/>
      <c r="B114" s="946"/>
      <c r="C114" s="789" t="s">
        <v>478</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15158</v>
      </c>
      <c r="AB114" s="782"/>
      <c r="AC114" s="782"/>
      <c r="AD114" s="782"/>
      <c r="AE114" s="783"/>
      <c r="AF114" s="784">
        <v>15536</v>
      </c>
      <c r="AG114" s="782"/>
      <c r="AH114" s="782"/>
      <c r="AI114" s="782"/>
      <c r="AJ114" s="783"/>
      <c r="AK114" s="784">
        <v>16867</v>
      </c>
      <c r="AL114" s="782"/>
      <c r="AM114" s="782"/>
      <c r="AN114" s="782"/>
      <c r="AO114" s="783"/>
      <c r="AP114" s="785">
        <v>0.5</v>
      </c>
      <c r="AQ114" s="786"/>
      <c r="AR114" s="786"/>
      <c r="AS114" s="786"/>
      <c r="AT114" s="787"/>
      <c r="AU114" s="976"/>
      <c r="AV114" s="977"/>
      <c r="AW114" s="977"/>
      <c r="AX114" s="977"/>
      <c r="AY114" s="977"/>
      <c r="AZ114" s="788" t="s">
        <v>479</v>
      </c>
      <c r="BA114" s="789"/>
      <c r="BB114" s="789"/>
      <c r="BC114" s="789"/>
      <c r="BD114" s="789"/>
      <c r="BE114" s="789"/>
      <c r="BF114" s="789"/>
      <c r="BG114" s="789"/>
      <c r="BH114" s="789"/>
      <c r="BI114" s="789"/>
      <c r="BJ114" s="789"/>
      <c r="BK114" s="789"/>
      <c r="BL114" s="789"/>
      <c r="BM114" s="789"/>
      <c r="BN114" s="789"/>
      <c r="BO114" s="789"/>
      <c r="BP114" s="790"/>
      <c r="BQ114" s="791">
        <v>808008</v>
      </c>
      <c r="BR114" s="792"/>
      <c r="BS114" s="792"/>
      <c r="BT114" s="792"/>
      <c r="BU114" s="792"/>
      <c r="BV114" s="792">
        <v>829402</v>
      </c>
      <c r="BW114" s="792"/>
      <c r="BX114" s="792"/>
      <c r="BY114" s="792"/>
      <c r="BZ114" s="792"/>
      <c r="CA114" s="792">
        <v>801495</v>
      </c>
      <c r="CB114" s="792"/>
      <c r="CC114" s="792"/>
      <c r="CD114" s="792"/>
      <c r="CE114" s="792"/>
      <c r="CF114" s="793">
        <v>24.3</v>
      </c>
      <c r="CG114" s="794"/>
      <c r="CH114" s="794"/>
      <c r="CI114" s="794"/>
      <c r="CJ114" s="794"/>
      <c r="CK114" s="982"/>
      <c r="CL114" s="983"/>
      <c r="CM114" s="788" t="s">
        <v>480</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204</v>
      </c>
      <c r="DH114" s="782"/>
      <c r="DI114" s="782"/>
      <c r="DJ114" s="782"/>
      <c r="DK114" s="783"/>
      <c r="DL114" s="784" t="s">
        <v>204</v>
      </c>
      <c r="DM114" s="782"/>
      <c r="DN114" s="782"/>
      <c r="DO114" s="782"/>
      <c r="DP114" s="783"/>
      <c r="DQ114" s="784" t="s">
        <v>204</v>
      </c>
      <c r="DR114" s="782"/>
      <c r="DS114" s="782"/>
      <c r="DT114" s="782"/>
      <c r="DU114" s="783"/>
      <c r="DV114" s="785" t="s">
        <v>204</v>
      </c>
      <c r="DW114" s="786"/>
      <c r="DX114" s="786"/>
      <c r="DY114" s="786"/>
      <c r="DZ114" s="787"/>
    </row>
    <row r="115" spans="1:130" s="48" customFormat="1" ht="26.25" customHeight="1" x14ac:dyDescent="0.15">
      <c r="A115" s="945"/>
      <c r="B115" s="946"/>
      <c r="C115" s="789" t="s">
        <v>373</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204</v>
      </c>
      <c r="AB115" s="782"/>
      <c r="AC115" s="782"/>
      <c r="AD115" s="782"/>
      <c r="AE115" s="783"/>
      <c r="AF115" s="784" t="s">
        <v>204</v>
      </c>
      <c r="AG115" s="782"/>
      <c r="AH115" s="782"/>
      <c r="AI115" s="782"/>
      <c r="AJ115" s="783"/>
      <c r="AK115" s="784" t="s">
        <v>204</v>
      </c>
      <c r="AL115" s="782"/>
      <c r="AM115" s="782"/>
      <c r="AN115" s="782"/>
      <c r="AO115" s="783"/>
      <c r="AP115" s="785" t="s">
        <v>204</v>
      </c>
      <c r="AQ115" s="786"/>
      <c r="AR115" s="786"/>
      <c r="AS115" s="786"/>
      <c r="AT115" s="787"/>
      <c r="AU115" s="976"/>
      <c r="AV115" s="977"/>
      <c r="AW115" s="977"/>
      <c r="AX115" s="977"/>
      <c r="AY115" s="977"/>
      <c r="AZ115" s="788" t="s">
        <v>347</v>
      </c>
      <c r="BA115" s="789"/>
      <c r="BB115" s="789"/>
      <c r="BC115" s="789"/>
      <c r="BD115" s="789"/>
      <c r="BE115" s="789"/>
      <c r="BF115" s="789"/>
      <c r="BG115" s="789"/>
      <c r="BH115" s="789"/>
      <c r="BI115" s="789"/>
      <c r="BJ115" s="789"/>
      <c r="BK115" s="789"/>
      <c r="BL115" s="789"/>
      <c r="BM115" s="789"/>
      <c r="BN115" s="789"/>
      <c r="BO115" s="789"/>
      <c r="BP115" s="790"/>
      <c r="BQ115" s="791" t="s">
        <v>204</v>
      </c>
      <c r="BR115" s="792"/>
      <c r="BS115" s="792"/>
      <c r="BT115" s="792"/>
      <c r="BU115" s="792"/>
      <c r="BV115" s="792" t="s">
        <v>204</v>
      </c>
      <c r="BW115" s="792"/>
      <c r="BX115" s="792"/>
      <c r="BY115" s="792"/>
      <c r="BZ115" s="792"/>
      <c r="CA115" s="792" t="s">
        <v>204</v>
      </c>
      <c r="CB115" s="792"/>
      <c r="CC115" s="792"/>
      <c r="CD115" s="792"/>
      <c r="CE115" s="792"/>
      <c r="CF115" s="793" t="s">
        <v>204</v>
      </c>
      <c r="CG115" s="794"/>
      <c r="CH115" s="794"/>
      <c r="CI115" s="794"/>
      <c r="CJ115" s="794"/>
      <c r="CK115" s="982"/>
      <c r="CL115" s="983"/>
      <c r="CM115" s="788" t="s">
        <v>32</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204</v>
      </c>
      <c r="DH115" s="782"/>
      <c r="DI115" s="782"/>
      <c r="DJ115" s="782"/>
      <c r="DK115" s="783"/>
      <c r="DL115" s="784" t="s">
        <v>204</v>
      </c>
      <c r="DM115" s="782"/>
      <c r="DN115" s="782"/>
      <c r="DO115" s="782"/>
      <c r="DP115" s="783"/>
      <c r="DQ115" s="784" t="s">
        <v>204</v>
      </c>
      <c r="DR115" s="782"/>
      <c r="DS115" s="782"/>
      <c r="DT115" s="782"/>
      <c r="DU115" s="783"/>
      <c r="DV115" s="785" t="s">
        <v>204</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204</v>
      </c>
      <c r="AB116" s="782"/>
      <c r="AC116" s="782"/>
      <c r="AD116" s="782"/>
      <c r="AE116" s="783"/>
      <c r="AF116" s="784" t="s">
        <v>204</v>
      </c>
      <c r="AG116" s="782"/>
      <c r="AH116" s="782"/>
      <c r="AI116" s="782"/>
      <c r="AJ116" s="783"/>
      <c r="AK116" s="784" t="s">
        <v>204</v>
      </c>
      <c r="AL116" s="782"/>
      <c r="AM116" s="782"/>
      <c r="AN116" s="782"/>
      <c r="AO116" s="783"/>
      <c r="AP116" s="785" t="s">
        <v>204</v>
      </c>
      <c r="AQ116" s="786"/>
      <c r="AR116" s="786"/>
      <c r="AS116" s="786"/>
      <c r="AT116" s="787"/>
      <c r="AU116" s="976"/>
      <c r="AV116" s="977"/>
      <c r="AW116" s="977"/>
      <c r="AX116" s="977"/>
      <c r="AY116" s="977"/>
      <c r="AZ116" s="799" t="s">
        <v>197</v>
      </c>
      <c r="BA116" s="800"/>
      <c r="BB116" s="800"/>
      <c r="BC116" s="800"/>
      <c r="BD116" s="800"/>
      <c r="BE116" s="800"/>
      <c r="BF116" s="800"/>
      <c r="BG116" s="800"/>
      <c r="BH116" s="800"/>
      <c r="BI116" s="800"/>
      <c r="BJ116" s="800"/>
      <c r="BK116" s="800"/>
      <c r="BL116" s="800"/>
      <c r="BM116" s="800"/>
      <c r="BN116" s="800"/>
      <c r="BO116" s="800"/>
      <c r="BP116" s="801"/>
      <c r="BQ116" s="791" t="s">
        <v>204</v>
      </c>
      <c r="BR116" s="792"/>
      <c r="BS116" s="792"/>
      <c r="BT116" s="792"/>
      <c r="BU116" s="792"/>
      <c r="BV116" s="792" t="s">
        <v>204</v>
      </c>
      <c r="BW116" s="792"/>
      <c r="BX116" s="792"/>
      <c r="BY116" s="792"/>
      <c r="BZ116" s="792"/>
      <c r="CA116" s="792" t="s">
        <v>204</v>
      </c>
      <c r="CB116" s="792"/>
      <c r="CC116" s="792"/>
      <c r="CD116" s="792"/>
      <c r="CE116" s="792"/>
      <c r="CF116" s="793" t="s">
        <v>204</v>
      </c>
      <c r="CG116" s="794"/>
      <c r="CH116" s="794"/>
      <c r="CI116" s="794"/>
      <c r="CJ116" s="794"/>
      <c r="CK116" s="982"/>
      <c r="CL116" s="983"/>
      <c r="CM116" s="788" t="s">
        <v>11</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204</v>
      </c>
      <c r="DH116" s="782"/>
      <c r="DI116" s="782"/>
      <c r="DJ116" s="782"/>
      <c r="DK116" s="783"/>
      <c r="DL116" s="784" t="s">
        <v>204</v>
      </c>
      <c r="DM116" s="782"/>
      <c r="DN116" s="782"/>
      <c r="DO116" s="782"/>
      <c r="DP116" s="783"/>
      <c r="DQ116" s="784" t="s">
        <v>204</v>
      </c>
      <c r="DR116" s="782"/>
      <c r="DS116" s="782"/>
      <c r="DT116" s="782"/>
      <c r="DU116" s="783"/>
      <c r="DV116" s="785" t="s">
        <v>204</v>
      </c>
      <c r="DW116" s="786"/>
      <c r="DX116" s="786"/>
      <c r="DY116" s="786"/>
      <c r="DZ116" s="787"/>
    </row>
    <row r="117" spans="1:130" s="48" customFormat="1" ht="26.25" customHeight="1" x14ac:dyDescent="0.15">
      <c r="A117" s="756" t="s">
        <v>273</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325</v>
      </c>
      <c r="Z117" s="758"/>
      <c r="AA117" s="803">
        <v>1125185</v>
      </c>
      <c r="AB117" s="804"/>
      <c r="AC117" s="804"/>
      <c r="AD117" s="804"/>
      <c r="AE117" s="805"/>
      <c r="AF117" s="806">
        <v>1135173</v>
      </c>
      <c r="AG117" s="804"/>
      <c r="AH117" s="804"/>
      <c r="AI117" s="804"/>
      <c r="AJ117" s="805"/>
      <c r="AK117" s="806">
        <v>1125421</v>
      </c>
      <c r="AL117" s="804"/>
      <c r="AM117" s="804"/>
      <c r="AN117" s="804"/>
      <c r="AO117" s="805"/>
      <c r="AP117" s="807"/>
      <c r="AQ117" s="808"/>
      <c r="AR117" s="808"/>
      <c r="AS117" s="808"/>
      <c r="AT117" s="809"/>
      <c r="AU117" s="976"/>
      <c r="AV117" s="977"/>
      <c r="AW117" s="977"/>
      <c r="AX117" s="977"/>
      <c r="AY117" s="977"/>
      <c r="AZ117" s="810" t="s">
        <v>481</v>
      </c>
      <c r="BA117" s="811"/>
      <c r="BB117" s="811"/>
      <c r="BC117" s="811"/>
      <c r="BD117" s="811"/>
      <c r="BE117" s="811"/>
      <c r="BF117" s="811"/>
      <c r="BG117" s="811"/>
      <c r="BH117" s="811"/>
      <c r="BI117" s="811"/>
      <c r="BJ117" s="811"/>
      <c r="BK117" s="811"/>
      <c r="BL117" s="811"/>
      <c r="BM117" s="811"/>
      <c r="BN117" s="811"/>
      <c r="BO117" s="811"/>
      <c r="BP117" s="812"/>
      <c r="BQ117" s="791" t="s">
        <v>204</v>
      </c>
      <c r="BR117" s="792"/>
      <c r="BS117" s="792"/>
      <c r="BT117" s="792"/>
      <c r="BU117" s="792"/>
      <c r="BV117" s="792" t="s">
        <v>204</v>
      </c>
      <c r="BW117" s="792"/>
      <c r="BX117" s="792"/>
      <c r="BY117" s="792"/>
      <c r="BZ117" s="792"/>
      <c r="CA117" s="792" t="s">
        <v>204</v>
      </c>
      <c r="CB117" s="792"/>
      <c r="CC117" s="792"/>
      <c r="CD117" s="792"/>
      <c r="CE117" s="792"/>
      <c r="CF117" s="793" t="s">
        <v>204</v>
      </c>
      <c r="CG117" s="794"/>
      <c r="CH117" s="794"/>
      <c r="CI117" s="794"/>
      <c r="CJ117" s="794"/>
      <c r="CK117" s="982"/>
      <c r="CL117" s="983"/>
      <c r="CM117" s="788" t="s">
        <v>340</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204</v>
      </c>
      <c r="DH117" s="782"/>
      <c r="DI117" s="782"/>
      <c r="DJ117" s="782"/>
      <c r="DK117" s="783"/>
      <c r="DL117" s="784" t="s">
        <v>204</v>
      </c>
      <c r="DM117" s="782"/>
      <c r="DN117" s="782"/>
      <c r="DO117" s="782"/>
      <c r="DP117" s="783"/>
      <c r="DQ117" s="784" t="s">
        <v>204</v>
      </c>
      <c r="DR117" s="782"/>
      <c r="DS117" s="782"/>
      <c r="DT117" s="782"/>
      <c r="DU117" s="783"/>
      <c r="DV117" s="785" t="s">
        <v>204</v>
      </c>
      <c r="DW117" s="786"/>
      <c r="DX117" s="786"/>
      <c r="DY117" s="786"/>
      <c r="DZ117" s="787"/>
    </row>
    <row r="118" spans="1:130" s="48" customFormat="1" ht="26.25" customHeight="1" x14ac:dyDescent="0.15">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435</v>
      </c>
      <c r="AB118" s="757"/>
      <c r="AC118" s="757"/>
      <c r="AD118" s="757"/>
      <c r="AE118" s="758"/>
      <c r="AF118" s="759" t="s">
        <v>470</v>
      </c>
      <c r="AG118" s="757"/>
      <c r="AH118" s="757"/>
      <c r="AI118" s="757"/>
      <c r="AJ118" s="758"/>
      <c r="AK118" s="759" t="s">
        <v>390</v>
      </c>
      <c r="AL118" s="757"/>
      <c r="AM118" s="757"/>
      <c r="AN118" s="757"/>
      <c r="AO118" s="758"/>
      <c r="AP118" s="759" t="s">
        <v>471</v>
      </c>
      <c r="AQ118" s="757"/>
      <c r="AR118" s="757"/>
      <c r="AS118" s="757"/>
      <c r="AT118" s="760"/>
      <c r="AU118" s="976"/>
      <c r="AV118" s="977"/>
      <c r="AW118" s="977"/>
      <c r="AX118" s="977"/>
      <c r="AY118" s="977"/>
      <c r="AZ118" s="813" t="s">
        <v>482</v>
      </c>
      <c r="BA118" s="797"/>
      <c r="BB118" s="797"/>
      <c r="BC118" s="797"/>
      <c r="BD118" s="797"/>
      <c r="BE118" s="797"/>
      <c r="BF118" s="797"/>
      <c r="BG118" s="797"/>
      <c r="BH118" s="797"/>
      <c r="BI118" s="797"/>
      <c r="BJ118" s="797"/>
      <c r="BK118" s="797"/>
      <c r="BL118" s="797"/>
      <c r="BM118" s="797"/>
      <c r="BN118" s="797"/>
      <c r="BO118" s="797"/>
      <c r="BP118" s="798"/>
      <c r="BQ118" s="814" t="s">
        <v>204</v>
      </c>
      <c r="BR118" s="815"/>
      <c r="BS118" s="815"/>
      <c r="BT118" s="815"/>
      <c r="BU118" s="815"/>
      <c r="BV118" s="815" t="s">
        <v>204</v>
      </c>
      <c r="BW118" s="815"/>
      <c r="BX118" s="815"/>
      <c r="BY118" s="815"/>
      <c r="BZ118" s="815"/>
      <c r="CA118" s="815" t="s">
        <v>204</v>
      </c>
      <c r="CB118" s="815"/>
      <c r="CC118" s="815"/>
      <c r="CD118" s="815"/>
      <c r="CE118" s="815"/>
      <c r="CF118" s="793" t="s">
        <v>204</v>
      </c>
      <c r="CG118" s="794"/>
      <c r="CH118" s="794"/>
      <c r="CI118" s="794"/>
      <c r="CJ118" s="794"/>
      <c r="CK118" s="982"/>
      <c r="CL118" s="983"/>
      <c r="CM118" s="788" t="s">
        <v>483</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204</v>
      </c>
      <c r="DH118" s="782"/>
      <c r="DI118" s="782"/>
      <c r="DJ118" s="782"/>
      <c r="DK118" s="783"/>
      <c r="DL118" s="784" t="s">
        <v>204</v>
      </c>
      <c r="DM118" s="782"/>
      <c r="DN118" s="782"/>
      <c r="DO118" s="782"/>
      <c r="DP118" s="783"/>
      <c r="DQ118" s="784" t="s">
        <v>204</v>
      </c>
      <c r="DR118" s="782"/>
      <c r="DS118" s="782"/>
      <c r="DT118" s="782"/>
      <c r="DU118" s="783"/>
      <c r="DV118" s="785" t="s">
        <v>204</v>
      </c>
      <c r="DW118" s="786"/>
      <c r="DX118" s="786"/>
      <c r="DY118" s="786"/>
      <c r="DZ118" s="787"/>
    </row>
    <row r="119" spans="1:130" s="48" customFormat="1" ht="26.25" customHeight="1" x14ac:dyDescent="0.15">
      <c r="A119" s="986" t="s">
        <v>385</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204</v>
      </c>
      <c r="AB119" s="766"/>
      <c r="AC119" s="766"/>
      <c r="AD119" s="766"/>
      <c r="AE119" s="767"/>
      <c r="AF119" s="768" t="s">
        <v>204</v>
      </c>
      <c r="AG119" s="766"/>
      <c r="AH119" s="766"/>
      <c r="AI119" s="766"/>
      <c r="AJ119" s="767"/>
      <c r="AK119" s="768" t="s">
        <v>204</v>
      </c>
      <c r="AL119" s="766"/>
      <c r="AM119" s="766"/>
      <c r="AN119" s="766"/>
      <c r="AO119" s="767"/>
      <c r="AP119" s="769" t="s">
        <v>204</v>
      </c>
      <c r="AQ119" s="770"/>
      <c r="AR119" s="770"/>
      <c r="AS119" s="770"/>
      <c r="AT119" s="771"/>
      <c r="AU119" s="978"/>
      <c r="AV119" s="979"/>
      <c r="AW119" s="979"/>
      <c r="AX119" s="979"/>
      <c r="AY119" s="979"/>
      <c r="AZ119" s="69" t="s">
        <v>273</v>
      </c>
      <c r="BA119" s="69"/>
      <c r="BB119" s="69"/>
      <c r="BC119" s="69"/>
      <c r="BD119" s="69"/>
      <c r="BE119" s="69"/>
      <c r="BF119" s="69"/>
      <c r="BG119" s="69"/>
      <c r="BH119" s="69"/>
      <c r="BI119" s="69"/>
      <c r="BJ119" s="69"/>
      <c r="BK119" s="69"/>
      <c r="BL119" s="69"/>
      <c r="BM119" s="69"/>
      <c r="BN119" s="69"/>
      <c r="BO119" s="802" t="s">
        <v>168</v>
      </c>
      <c r="BP119" s="816"/>
      <c r="BQ119" s="814">
        <v>10202015</v>
      </c>
      <c r="BR119" s="815"/>
      <c r="BS119" s="815"/>
      <c r="BT119" s="815"/>
      <c r="BU119" s="815"/>
      <c r="BV119" s="815">
        <v>9482397</v>
      </c>
      <c r="BW119" s="815"/>
      <c r="BX119" s="815"/>
      <c r="BY119" s="815"/>
      <c r="BZ119" s="815"/>
      <c r="CA119" s="815">
        <v>8680249</v>
      </c>
      <c r="CB119" s="815"/>
      <c r="CC119" s="815"/>
      <c r="CD119" s="815"/>
      <c r="CE119" s="815"/>
      <c r="CF119" s="817"/>
      <c r="CG119" s="818"/>
      <c r="CH119" s="818"/>
      <c r="CI119" s="818"/>
      <c r="CJ119" s="819"/>
      <c r="CK119" s="984"/>
      <c r="CL119" s="985"/>
      <c r="CM119" s="813" t="s">
        <v>484</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204</v>
      </c>
      <c r="DH119" s="821"/>
      <c r="DI119" s="821"/>
      <c r="DJ119" s="821"/>
      <c r="DK119" s="822"/>
      <c r="DL119" s="823" t="s">
        <v>204</v>
      </c>
      <c r="DM119" s="821"/>
      <c r="DN119" s="821"/>
      <c r="DO119" s="821"/>
      <c r="DP119" s="822"/>
      <c r="DQ119" s="823" t="s">
        <v>204</v>
      </c>
      <c r="DR119" s="821"/>
      <c r="DS119" s="821"/>
      <c r="DT119" s="821"/>
      <c r="DU119" s="822"/>
      <c r="DV119" s="824" t="s">
        <v>204</v>
      </c>
      <c r="DW119" s="825"/>
      <c r="DX119" s="825"/>
      <c r="DY119" s="825"/>
      <c r="DZ119" s="826"/>
    </row>
    <row r="120" spans="1:130" s="48" customFormat="1" ht="26.25" customHeight="1" x14ac:dyDescent="0.15">
      <c r="A120" s="987"/>
      <c r="B120" s="983"/>
      <c r="C120" s="788" t="s">
        <v>140</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204</v>
      </c>
      <c r="AB120" s="782"/>
      <c r="AC120" s="782"/>
      <c r="AD120" s="782"/>
      <c r="AE120" s="783"/>
      <c r="AF120" s="784" t="s">
        <v>204</v>
      </c>
      <c r="AG120" s="782"/>
      <c r="AH120" s="782"/>
      <c r="AI120" s="782"/>
      <c r="AJ120" s="783"/>
      <c r="AK120" s="784" t="s">
        <v>204</v>
      </c>
      <c r="AL120" s="782"/>
      <c r="AM120" s="782"/>
      <c r="AN120" s="782"/>
      <c r="AO120" s="783"/>
      <c r="AP120" s="785" t="s">
        <v>204</v>
      </c>
      <c r="AQ120" s="786"/>
      <c r="AR120" s="786"/>
      <c r="AS120" s="786"/>
      <c r="AT120" s="787"/>
      <c r="AU120" s="949" t="s">
        <v>474</v>
      </c>
      <c r="AV120" s="950"/>
      <c r="AW120" s="950"/>
      <c r="AX120" s="950"/>
      <c r="AY120" s="951"/>
      <c r="AZ120" s="772" t="s">
        <v>216</v>
      </c>
      <c r="BA120" s="763"/>
      <c r="BB120" s="763"/>
      <c r="BC120" s="763"/>
      <c r="BD120" s="763"/>
      <c r="BE120" s="763"/>
      <c r="BF120" s="763"/>
      <c r="BG120" s="763"/>
      <c r="BH120" s="763"/>
      <c r="BI120" s="763"/>
      <c r="BJ120" s="763"/>
      <c r="BK120" s="763"/>
      <c r="BL120" s="763"/>
      <c r="BM120" s="763"/>
      <c r="BN120" s="763"/>
      <c r="BO120" s="763"/>
      <c r="BP120" s="764"/>
      <c r="BQ120" s="773">
        <v>2346949</v>
      </c>
      <c r="BR120" s="774"/>
      <c r="BS120" s="774"/>
      <c r="BT120" s="774"/>
      <c r="BU120" s="774"/>
      <c r="BV120" s="774">
        <v>2515073</v>
      </c>
      <c r="BW120" s="774"/>
      <c r="BX120" s="774"/>
      <c r="BY120" s="774"/>
      <c r="BZ120" s="774"/>
      <c r="CA120" s="774">
        <v>2637360</v>
      </c>
      <c r="CB120" s="774"/>
      <c r="CC120" s="774"/>
      <c r="CD120" s="774"/>
      <c r="CE120" s="774"/>
      <c r="CF120" s="775">
        <v>80</v>
      </c>
      <c r="CG120" s="776"/>
      <c r="CH120" s="776"/>
      <c r="CI120" s="776"/>
      <c r="CJ120" s="776"/>
      <c r="CK120" s="957" t="s">
        <v>269</v>
      </c>
      <c r="CL120" s="958"/>
      <c r="CM120" s="958"/>
      <c r="CN120" s="958"/>
      <c r="CO120" s="959"/>
      <c r="CP120" s="827" t="s">
        <v>377</v>
      </c>
      <c r="CQ120" s="828"/>
      <c r="CR120" s="828"/>
      <c r="CS120" s="828"/>
      <c r="CT120" s="828"/>
      <c r="CU120" s="828"/>
      <c r="CV120" s="828"/>
      <c r="CW120" s="828"/>
      <c r="CX120" s="828"/>
      <c r="CY120" s="828"/>
      <c r="CZ120" s="828"/>
      <c r="DA120" s="828"/>
      <c r="DB120" s="828"/>
      <c r="DC120" s="828"/>
      <c r="DD120" s="828"/>
      <c r="DE120" s="828"/>
      <c r="DF120" s="829"/>
      <c r="DG120" s="773">
        <v>2079489</v>
      </c>
      <c r="DH120" s="774"/>
      <c r="DI120" s="774"/>
      <c r="DJ120" s="774"/>
      <c r="DK120" s="774"/>
      <c r="DL120" s="774">
        <v>2001654</v>
      </c>
      <c r="DM120" s="774"/>
      <c r="DN120" s="774"/>
      <c r="DO120" s="774"/>
      <c r="DP120" s="774"/>
      <c r="DQ120" s="774">
        <v>1940784</v>
      </c>
      <c r="DR120" s="774"/>
      <c r="DS120" s="774"/>
      <c r="DT120" s="774"/>
      <c r="DU120" s="774"/>
      <c r="DV120" s="777">
        <v>58.9</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204</v>
      </c>
      <c r="AB121" s="782"/>
      <c r="AC121" s="782"/>
      <c r="AD121" s="782"/>
      <c r="AE121" s="783"/>
      <c r="AF121" s="784" t="s">
        <v>204</v>
      </c>
      <c r="AG121" s="782"/>
      <c r="AH121" s="782"/>
      <c r="AI121" s="782"/>
      <c r="AJ121" s="783"/>
      <c r="AK121" s="784" t="s">
        <v>204</v>
      </c>
      <c r="AL121" s="782"/>
      <c r="AM121" s="782"/>
      <c r="AN121" s="782"/>
      <c r="AO121" s="783"/>
      <c r="AP121" s="785" t="s">
        <v>204</v>
      </c>
      <c r="AQ121" s="786"/>
      <c r="AR121" s="786"/>
      <c r="AS121" s="786"/>
      <c r="AT121" s="787"/>
      <c r="AU121" s="952"/>
      <c r="AV121" s="953"/>
      <c r="AW121" s="953"/>
      <c r="AX121" s="953"/>
      <c r="AY121" s="954"/>
      <c r="AZ121" s="788" t="s">
        <v>485</v>
      </c>
      <c r="BA121" s="789"/>
      <c r="BB121" s="789"/>
      <c r="BC121" s="789"/>
      <c r="BD121" s="789"/>
      <c r="BE121" s="789"/>
      <c r="BF121" s="789"/>
      <c r="BG121" s="789"/>
      <c r="BH121" s="789"/>
      <c r="BI121" s="789"/>
      <c r="BJ121" s="789"/>
      <c r="BK121" s="789"/>
      <c r="BL121" s="789"/>
      <c r="BM121" s="789"/>
      <c r="BN121" s="789"/>
      <c r="BO121" s="789"/>
      <c r="BP121" s="790"/>
      <c r="BQ121" s="791">
        <v>292465</v>
      </c>
      <c r="BR121" s="792"/>
      <c r="BS121" s="792"/>
      <c r="BT121" s="792"/>
      <c r="BU121" s="792"/>
      <c r="BV121" s="792">
        <v>257727</v>
      </c>
      <c r="BW121" s="792"/>
      <c r="BX121" s="792"/>
      <c r="BY121" s="792"/>
      <c r="BZ121" s="792"/>
      <c r="CA121" s="792">
        <v>242743</v>
      </c>
      <c r="CB121" s="792"/>
      <c r="CC121" s="792"/>
      <c r="CD121" s="792"/>
      <c r="CE121" s="792"/>
      <c r="CF121" s="793">
        <v>7.4</v>
      </c>
      <c r="CG121" s="794"/>
      <c r="CH121" s="794"/>
      <c r="CI121" s="794"/>
      <c r="CJ121" s="794"/>
      <c r="CK121" s="960"/>
      <c r="CL121" s="961"/>
      <c r="CM121" s="961"/>
      <c r="CN121" s="961"/>
      <c r="CO121" s="962"/>
      <c r="CP121" s="830" t="s">
        <v>461</v>
      </c>
      <c r="CQ121" s="831"/>
      <c r="CR121" s="831"/>
      <c r="CS121" s="831"/>
      <c r="CT121" s="831"/>
      <c r="CU121" s="831"/>
      <c r="CV121" s="831"/>
      <c r="CW121" s="831"/>
      <c r="CX121" s="831"/>
      <c r="CY121" s="831"/>
      <c r="CZ121" s="831"/>
      <c r="DA121" s="831"/>
      <c r="DB121" s="831"/>
      <c r="DC121" s="831"/>
      <c r="DD121" s="831"/>
      <c r="DE121" s="831"/>
      <c r="DF121" s="832"/>
      <c r="DG121" s="791">
        <v>448364</v>
      </c>
      <c r="DH121" s="792"/>
      <c r="DI121" s="792"/>
      <c r="DJ121" s="792"/>
      <c r="DK121" s="792"/>
      <c r="DL121" s="792">
        <v>454071</v>
      </c>
      <c r="DM121" s="792"/>
      <c r="DN121" s="792"/>
      <c r="DO121" s="792"/>
      <c r="DP121" s="792"/>
      <c r="DQ121" s="792">
        <v>481610</v>
      </c>
      <c r="DR121" s="792"/>
      <c r="DS121" s="792"/>
      <c r="DT121" s="792"/>
      <c r="DU121" s="792"/>
      <c r="DV121" s="795">
        <v>14.6</v>
      </c>
      <c r="DW121" s="795"/>
      <c r="DX121" s="795"/>
      <c r="DY121" s="795"/>
      <c r="DZ121" s="796"/>
    </row>
    <row r="122" spans="1:130" s="48" customFormat="1" ht="26.25" customHeight="1" x14ac:dyDescent="0.15">
      <c r="A122" s="987"/>
      <c r="B122" s="983"/>
      <c r="C122" s="788" t="s">
        <v>480</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204</v>
      </c>
      <c r="AB122" s="782"/>
      <c r="AC122" s="782"/>
      <c r="AD122" s="782"/>
      <c r="AE122" s="783"/>
      <c r="AF122" s="784" t="s">
        <v>204</v>
      </c>
      <c r="AG122" s="782"/>
      <c r="AH122" s="782"/>
      <c r="AI122" s="782"/>
      <c r="AJ122" s="783"/>
      <c r="AK122" s="784" t="s">
        <v>204</v>
      </c>
      <c r="AL122" s="782"/>
      <c r="AM122" s="782"/>
      <c r="AN122" s="782"/>
      <c r="AO122" s="783"/>
      <c r="AP122" s="785" t="s">
        <v>204</v>
      </c>
      <c r="AQ122" s="786"/>
      <c r="AR122" s="786"/>
      <c r="AS122" s="786"/>
      <c r="AT122" s="787"/>
      <c r="AU122" s="952"/>
      <c r="AV122" s="953"/>
      <c r="AW122" s="953"/>
      <c r="AX122" s="953"/>
      <c r="AY122" s="954"/>
      <c r="AZ122" s="813" t="s">
        <v>487</v>
      </c>
      <c r="BA122" s="797"/>
      <c r="BB122" s="797"/>
      <c r="BC122" s="797"/>
      <c r="BD122" s="797"/>
      <c r="BE122" s="797"/>
      <c r="BF122" s="797"/>
      <c r="BG122" s="797"/>
      <c r="BH122" s="797"/>
      <c r="BI122" s="797"/>
      <c r="BJ122" s="797"/>
      <c r="BK122" s="797"/>
      <c r="BL122" s="797"/>
      <c r="BM122" s="797"/>
      <c r="BN122" s="797"/>
      <c r="BO122" s="797"/>
      <c r="BP122" s="798"/>
      <c r="BQ122" s="814">
        <v>6196867</v>
      </c>
      <c r="BR122" s="815"/>
      <c r="BS122" s="815"/>
      <c r="BT122" s="815"/>
      <c r="BU122" s="815"/>
      <c r="BV122" s="815">
        <v>5682819</v>
      </c>
      <c r="BW122" s="815"/>
      <c r="BX122" s="815"/>
      <c r="BY122" s="815"/>
      <c r="BZ122" s="815"/>
      <c r="CA122" s="815">
        <v>5235286</v>
      </c>
      <c r="CB122" s="815"/>
      <c r="CC122" s="815"/>
      <c r="CD122" s="815"/>
      <c r="CE122" s="815"/>
      <c r="CF122" s="833">
        <v>158.9</v>
      </c>
      <c r="CG122" s="834"/>
      <c r="CH122" s="834"/>
      <c r="CI122" s="834"/>
      <c r="CJ122" s="834"/>
      <c r="CK122" s="960"/>
      <c r="CL122" s="961"/>
      <c r="CM122" s="961"/>
      <c r="CN122" s="961"/>
      <c r="CO122" s="962"/>
      <c r="CP122" s="830" t="s">
        <v>463</v>
      </c>
      <c r="CQ122" s="831"/>
      <c r="CR122" s="831"/>
      <c r="CS122" s="831"/>
      <c r="CT122" s="831"/>
      <c r="CU122" s="831"/>
      <c r="CV122" s="831"/>
      <c r="CW122" s="831"/>
      <c r="CX122" s="831"/>
      <c r="CY122" s="831"/>
      <c r="CZ122" s="831"/>
      <c r="DA122" s="831"/>
      <c r="DB122" s="831"/>
      <c r="DC122" s="831"/>
      <c r="DD122" s="831"/>
      <c r="DE122" s="831"/>
      <c r="DF122" s="832"/>
      <c r="DG122" s="791">
        <v>73816</v>
      </c>
      <c r="DH122" s="792"/>
      <c r="DI122" s="792"/>
      <c r="DJ122" s="792"/>
      <c r="DK122" s="792"/>
      <c r="DL122" s="792">
        <v>54988</v>
      </c>
      <c r="DM122" s="792"/>
      <c r="DN122" s="792"/>
      <c r="DO122" s="792"/>
      <c r="DP122" s="792"/>
      <c r="DQ122" s="792">
        <v>45354</v>
      </c>
      <c r="DR122" s="792"/>
      <c r="DS122" s="792"/>
      <c r="DT122" s="792"/>
      <c r="DU122" s="792"/>
      <c r="DV122" s="795">
        <v>1.4</v>
      </c>
      <c r="DW122" s="795"/>
      <c r="DX122" s="795"/>
      <c r="DY122" s="795"/>
      <c r="DZ122" s="796"/>
    </row>
    <row r="123" spans="1:130" s="48" customFormat="1" ht="26.25" customHeight="1" x14ac:dyDescent="0.15">
      <c r="A123" s="987"/>
      <c r="B123" s="983"/>
      <c r="C123" s="788" t="s">
        <v>11</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204</v>
      </c>
      <c r="AB123" s="782"/>
      <c r="AC123" s="782"/>
      <c r="AD123" s="782"/>
      <c r="AE123" s="783"/>
      <c r="AF123" s="784" t="s">
        <v>204</v>
      </c>
      <c r="AG123" s="782"/>
      <c r="AH123" s="782"/>
      <c r="AI123" s="782"/>
      <c r="AJ123" s="783"/>
      <c r="AK123" s="784" t="s">
        <v>204</v>
      </c>
      <c r="AL123" s="782"/>
      <c r="AM123" s="782"/>
      <c r="AN123" s="782"/>
      <c r="AO123" s="783"/>
      <c r="AP123" s="785" t="s">
        <v>204</v>
      </c>
      <c r="AQ123" s="786"/>
      <c r="AR123" s="786"/>
      <c r="AS123" s="786"/>
      <c r="AT123" s="787"/>
      <c r="AU123" s="955"/>
      <c r="AV123" s="956"/>
      <c r="AW123" s="956"/>
      <c r="AX123" s="956"/>
      <c r="AY123" s="956"/>
      <c r="AZ123" s="69" t="s">
        <v>273</v>
      </c>
      <c r="BA123" s="69"/>
      <c r="BB123" s="69"/>
      <c r="BC123" s="69"/>
      <c r="BD123" s="69"/>
      <c r="BE123" s="69"/>
      <c r="BF123" s="69"/>
      <c r="BG123" s="69"/>
      <c r="BH123" s="69"/>
      <c r="BI123" s="69"/>
      <c r="BJ123" s="69"/>
      <c r="BK123" s="69"/>
      <c r="BL123" s="69"/>
      <c r="BM123" s="69"/>
      <c r="BN123" s="69"/>
      <c r="BO123" s="802" t="s">
        <v>488</v>
      </c>
      <c r="BP123" s="816"/>
      <c r="BQ123" s="835">
        <v>8836281</v>
      </c>
      <c r="BR123" s="836"/>
      <c r="BS123" s="836"/>
      <c r="BT123" s="836"/>
      <c r="BU123" s="836"/>
      <c r="BV123" s="836">
        <v>8455619</v>
      </c>
      <c r="BW123" s="836"/>
      <c r="BX123" s="836"/>
      <c r="BY123" s="836"/>
      <c r="BZ123" s="836"/>
      <c r="CA123" s="836">
        <v>8115389</v>
      </c>
      <c r="CB123" s="836"/>
      <c r="CC123" s="836"/>
      <c r="CD123" s="836"/>
      <c r="CE123" s="836"/>
      <c r="CF123" s="817"/>
      <c r="CG123" s="818"/>
      <c r="CH123" s="818"/>
      <c r="CI123" s="818"/>
      <c r="CJ123" s="819"/>
      <c r="CK123" s="960"/>
      <c r="CL123" s="961"/>
      <c r="CM123" s="961"/>
      <c r="CN123" s="961"/>
      <c r="CO123" s="962"/>
      <c r="CP123" s="830"/>
      <c r="CQ123" s="831"/>
      <c r="CR123" s="831"/>
      <c r="CS123" s="831"/>
      <c r="CT123" s="831"/>
      <c r="CU123" s="831"/>
      <c r="CV123" s="831"/>
      <c r="CW123" s="831"/>
      <c r="CX123" s="831"/>
      <c r="CY123" s="831"/>
      <c r="CZ123" s="831"/>
      <c r="DA123" s="831"/>
      <c r="DB123" s="831"/>
      <c r="DC123" s="831"/>
      <c r="DD123" s="831"/>
      <c r="DE123" s="831"/>
      <c r="DF123" s="832"/>
      <c r="DG123" s="781"/>
      <c r="DH123" s="782"/>
      <c r="DI123" s="782"/>
      <c r="DJ123" s="782"/>
      <c r="DK123" s="783"/>
      <c r="DL123" s="784"/>
      <c r="DM123" s="782"/>
      <c r="DN123" s="782"/>
      <c r="DO123" s="782"/>
      <c r="DP123" s="783"/>
      <c r="DQ123" s="784"/>
      <c r="DR123" s="782"/>
      <c r="DS123" s="782"/>
      <c r="DT123" s="782"/>
      <c r="DU123" s="783"/>
      <c r="DV123" s="785"/>
      <c r="DW123" s="786"/>
      <c r="DX123" s="786"/>
      <c r="DY123" s="786"/>
      <c r="DZ123" s="787"/>
    </row>
    <row r="124" spans="1:130" s="48" customFormat="1" ht="26.25" customHeight="1" x14ac:dyDescent="0.15">
      <c r="A124" s="987"/>
      <c r="B124" s="983"/>
      <c r="C124" s="788" t="s">
        <v>340</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204</v>
      </c>
      <c r="AB124" s="782"/>
      <c r="AC124" s="782"/>
      <c r="AD124" s="782"/>
      <c r="AE124" s="783"/>
      <c r="AF124" s="784" t="s">
        <v>204</v>
      </c>
      <c r="AG124" s="782"/>
      <c r="AH124" s="782"/>
      <c r="AI124" s="782"/>
      <c r="AJ124" s="783"/>
      <c r="AK124" s="784" t="s">
        <v>204</v>
      </c>
      <c r="AL124" s="782"/>
      <c r="AM124" s="782"/>
      <c r="AN124" s="782"/>
      <c r="AO124" s="783"/>
      <c r="AP124" s="785" t="s">
        <v>204</v>
      </c>
      <c r="AQ124" s="786"/>
      <c r="AR124" s="786"/>
      <c r="AS124" s="786"/>
      <c r="AT124" s="787"/>
      <c r="AU124" s="837" t="s">
        <v>489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43.2</v>
      </c>
      <c r="BR124" s="841"/>
      <c r="BS124" s="841"/>
      <c r="BT124" s="841"/>
      <c r="BU124" s="841"/>
      <c r="BV124" s="841">
        <v>30.5</v>
      </c>
      <c r="BW124" s="841"/>
      <c r="BX124" s="841"/>
      <c r="BY124" s="841"/>
      <c r="BZ124" s="841"/>
      <c r="CA124" s="841">
        <v>17.100000000000001</v>
      </c>
      <c r="CB124" s="841"/>
      <c r="CC124" s="841"/>
      <c r="CD124" s="841"/>
      <c r="CE124" s="841"/>
      <c r="CF124" s="842"/>
      <c r="CG124" s="843"/>
      <c r="CH124" s="843"/>
      <c r="CI124" s="843"/>
      <c r="CJ124" s="844"/>
      <c r="CK124" s="963"/>
      <c r="CL124" s="963"/>
      <c r="CM124" s="963"/>
      <c r="CN124" s="963"/>
      <c r="CO124" s="964"/>
      <c r="CP124" s="830" t="s">
        <v>490</v>
      </c>
      <c r="CQ124" s="831"/>
      <c r="CR124" s="831"/>
      <c r="CS124" s="831"/>
      <c r="CT124" s="831"/>
      <c r="CU124" s="831"/>
      <c r="CV124" s="831"/>
      <c r="CW124" s="831"/>
      <c r="CX124" s="831"/>
      <c r="CY124" s="831"/>
      <c r="CZ124" s="831"/>
      <c r="DA124" s="831"/>
      <c r="DB124" s="831"/>
      <c r="DC124" s="831"/>
      <c r="DD124" s="831"/>
      <c r="DE124" s="831"/>
      <c r="DF124" s="832"/>
      <c r="DG124" s="820" t="s">
        <v>204</v>
      </c>
      <c r="DH124" s="821"/>
      <c r="DI124" s="821"/>
      <c r="DJ124" s="821"/>
      <c r="DK124" s="822"/>
      <c r="DL124" s="823" t="s">
        <v>204</v>
      </c>
      <c r="DM124" s="821"/>
      <c r="DN124" s="821"/>
      <c r="DO124" s="821"/>
      <c r="DP124" s="822"/>
      <c r="DQ124" s="823" t="s">
        <v>204</v>
      </c>
      <c r="DR124" s="821"/>
      <c r="DS124" s="821"/>
      <c r="DT124" s="821"/>
      <c r="DU124" s="822"/>
      <c r="DV124" s="824" t="s">
        <v>204</v>
      </c>
      <c r="DW124" s="825"/>
      <c r="DX124" s="825"/>
      <c r="DY124" s="825"/>
      <c r="DZ124" s="826"/>
    </row>
    <row r="125" spans="1:130" s="48" customFormat="1" ht="26.25" customHeight="1" x14ac:dyDescent="0.15">
      <c r="A125" s="987"/>
      <c r="B125" s="983"/>
      <c r="C125" s="788" t="s">
        <v>483</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204</v>
      </c>
      <c r="AB125" s="782"/>
      <c r="AC125" s="782"/>
      <c r="AD125" s="782"/>
      <c r="AE125" s="783"/>
      <c r="AF125" s="784" t="s">
        <v>204</v>
      </c>
      <c r="AG125" s="782"/>
      <c r="AH125" s="782"/>
      <c r="AI125" s="782"/>
      <c r="AJ125" s="783"/>
      <c r="AK125" s="784" t="s">
        <v>204</v>
      </c>
      <c r="AL125" s="782"/>
      <c r="AM125" s="782"/>
      <c r="AN125" s="782"/>
      <c r="AO125" s="783"/>
      <c r="AP125" s="785" t="s">
        <v>204</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493</v>
      </c>
      <c r="CL125" s="958"/>
      <c r="CM125" s="958"/>
      <c r="CN125" s="958"/>
      <c r="CO125" s="959"/>
      <c r="CP125" s="772" t="s">
        <v>142</v>
      </c>
      <c r="CQ125" s="763"/>
      <c r="CR125" s="763"/>
      <c r="CS125" s="763"/>
      <c r="CT125" s="763"/>
      <c r="CU125" s="763"/>
      <c r="CV125" s="763"/>
      <c r="CW125" s="763"/>
      <c r="CX125" s="763"/>
      <c r="CY125" s="763"/>
      <c r="CZ125" s="763"/>
      <c r="DA125" s="763"/>
      <c r="DB125" s="763"/>
      <c r="DC125" s="763"/>
      <c r="DD125" s="763"/>
      <c r="DE125" s="763"/>
      <c r="DF125" s="764"/>
      <c r="DG125" s="773" t="s">
        <v>204</v>
      </c>
      <c r="DH125" s="774"/>
      <c r="DI125" s="774"/>
      <c r="DJ125" s="774"/>
      <c r="DK125" s="774"/>
      <c r="DL125" s="774" t="s">
        <v>204</v>
      </c>
      <c r="DM125" s="774"/>
      <c r="DN125" s="774"/>
      <c r="DO125" s="774"/>
      <c r="DP125" s="774"/>
      <c r="DQ125" s="774" t="s">
        <v>204</v>
      </c>
      <c r="DR125" s="774"/>
      <c r="DS125" s="774"/>
      <c r="DT125" s="774"/>
      <c r="DU125" s="774"/>
      <c r="DV125" s="777" t="s">
        <v>204</v>
      </c>
      <c r="DW125" s="777"/>
      <c r="DX125" s="777"/>
      <c r="DY125" s="777"/>
      <c r="DZ125" s="778"/>
    </row>
    <row r="126" spans="1:130" s="48" customFormat="1" ht="26.25" customHeight="1" x14ac:dyDescent="0.15">
      <c r="A126" s="987"/>
      <c r="B126" s="983"/>
      <c r="C126" s="788" t="s">
        <v>484</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204</v>
      </c>
      <c r="AB126" s="782"/>
      <c r="AC126" s="782"/>
      <c r="AD126" s="782"/>
      <c r="AE126" s="783"/>
      <c r="AF126" s="784" t="s">
        <v>204</v>
      </c>
      <c r="AG126" s="782"/>
      <c r="AH126" s="782"/>
      <c r="AI126" s="782"/>
      <c r="AJ126" s="783"/>
      <c r="AK126" s="784" t="s">
        <v>204</v>
      </c>
      <c r="AL126" s="782"/>
      <c r="AM126" s="782"/>
      <c r="AN126" s="782"/>
      <c r="AO126" s="783"/>
      <c r="AP126" s="785" t="s">
        <v>204</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423</v>
      </c>
      <c r="CQ126" s="789"/>
      <c r="CR126" s="789"/>
      <c r="CS126" s="789"/>
      <c r="CT126" s="789"/>
      <c r="CU126" s="789"/>
      <c r="CV126" s="789"/>
      <c r="CW126" s="789"/>
      <c r="CX126" s="789"/>
      <c r="CY126" s="789"/>
      <c r="CZ126" s="789"/>
      <c r="DA126" s="789"/>
      <c r="DB126" s="789"/>
      <c r="DC126" s="789"/>
      <c r="DD126" s="789"/>
      <c r="DE126" s="789"/>
      <c r="DF126" s="790"/>
      <c r="DG126" s="791" t="s">
        <v>204</v>
      </c>
      <c r="DH126" s="792"/>
      <c r="DI126" s="792"/>
      <c r="DJ126" s="792"/>
      <c r="DK126" s="792"/>
      <c r="DL126" s="792" t="s">
        <v>204</v>
      </c>
      <c r="DM126" s="792"/>
      <c r="DN126" s="792"/>
      <c r="DO126" s="792"/>
      <c r="DP126" s="792"/>
      <c r="DQ126" s="792" t="s">
        <v>204</v>
      </c>
      <c r="DR126" s="792"/>
      <c r="DS126" s="792"/>
      <c r="DT126" s="792"/>
      <c r="DU126" s="792"/>
      <c r="DV126" s="795" t="s">
        <v>204</v>
      </c>
      <c r="DW126" s="795"/>
      <c r="DX126" s="795"/>
      <c r="DY126" s="795"/>
      <c r="DZ126" s="796"/>
    </row>
    <row r="127" spans="1:130" s="48" customFormat="1" ht="26.25" customHeight="1" x14ac:dyDescent="0.15">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204</v>
      </c>
      <c r="AB127" s="782"/>
      <c r="AC127" s="782"/>
      <c r="AD127" s="782"/>
      <c r="AE127" s="783"/>
      <c r="AF127" s="784" t="s">
        <v>204</v>
      </c>
      <c r="AG127" s="782"/>
      <c r="AH127" s="782"/>
      <c r="AI127" s="782"/>
      <c r="AJ127" s="783"/>
      <c r="AK127" s="784" t="s">
        <v>204</v>
      </c>
      <c r="AL127" s="782"/>
      <c r="AM127" s="782"/>
      <c r="AN127" s="782"/>
      <c r="AO127" s="783"/>
      <c r="AP127" s="785" t="s">
        <v>204</v>
      </c>
      <c r="AQ127" s="786"/>
      <c r="AR127" s="786"/>
      <c r="AS127" s="786"/>
      <c r="AT127" s="787"/>
      <c r="AU127" s="56"/>
      <c r="AV127" s="56"/>
      <c r="AW127" s="56"/>
      <c r="AX127" s="845" t="s">
        <v>494</v>
      </c>
      <c r="AY127" s="846"/>
      <c r="AZ127" s="846"/>
      <c r="BA127" s="846"/>
      <c r="BB127" s="846"/>
      <c r="BC127" s="846"/>
      <c r="BD127" s="846"/>
      <c r="BE127" s="847"/>
      <c r="BF127" s="848" t="s">
        <v>122</v>
      </c>
      <c r="BG127" s="846"/>
      <c r="BH127" s="846"/>
      <c r="BI127" s="846"/>
      <c r="BJ127" s="846"/>
      <c r="BK127" s="846"/>
      <c r="BL127" s="847"/>
      <c r="BM127" s="848" t="s">
        <v>424</v>
      </c>
      <c r="BN127" s="846"/>
      <c r="BO127" s="846"/>
      <c r="BP127" s="846"/>
      <c r="BQ127" s="846"/>
      <c r="BR127" s="846"/>
      <c r="BS127" s="847"/>
      <c r="BT127" s="848" t="s">
        <v>413</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410</v>
      </c>
      <c r="CQ127" s="789"/>
      <c r="CR127" s="789"/>
      <c r="CS127" s="789"/>
      <c r="CT127" s="789"/>
      <c r="CU127" s="789"/>
      <c r="CV127" s="789"/>
      <c r="CW127" s="789"/>
      <c r="CX127" s="789"/>
      <c r="CY127" s="789"/>
      <c r="CZ127" s="789"/>
      <c r="DA127" s="789"/>
      <c r="DB127" s="789"/>
      <c r="DC127" s="789"/>
      <c r="DD127" s="789"/>
      <c r="DE127" s="789"/>
      <c r="DF127" s="790"/>
      <c r="DG127" s="791" t="s">
        <v>204</v>
      </c>
      <c r="DH127" s="792"/>
      <c r="DI127" s="792"/>
      <c r="DJ127" s="792"/>
      <c r="DK127" s="792"/>
      <c r="DL127" s="792" t="s">
        <v>204</v>
      </c>
      <c r="DM127" s="792"/>
      <c r="DN127" s="792"/>
      <c r="DO127" s="792"/>
      <c r="DP127" s="792"/>
      <c r="DQ127" s="792" t="s">
        <v>204</v>
      </c>
      <c r="DR127" s="792"/>
      <c r="DS127" s="792"/>
      <c r="DT127" s="792"/>
      <c r="DU127" s="792"/>
      <c r="DV127" s="795" t="s">
        <v>204</v>
      </c>
      <c r="DW127" s="795"/>
      <c r="DX127" s="795"/>
      <c r="DY127" s="795"/>
      <c r="DZ127" s="796"/>
    </row>
    <row r="128" spans="1:130" s="48" customFormat="1" ht="26.25" customHeight="1" x14ac:dyDescent="0.15">
      <c r="A128" s="850" t="s">
        <v>495</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7</v>
      </c>
      <c r="X128" s="852"/>
      <c r="Y128" s="852"/>
      <c r="Z128" s="853"/>
      <c r="AA128" s="765">
        <v>34535</v>
      </c>
      <c r="AB128" s="766"/>
      <c r="AC128" s="766"/>
      <c r="AD128" s="766"/>
      <c r="AE128" s="767"/>
      <c r="AF128" s="768">
        <v>42236</v>
      </c>
      <c r="AG128" s="766"/>
      <c r="AH128" s="766"/>
      <c r="AI128" s="766"/>
      <c r="AJ128" s="767"/>
      <c r="AK128" s="768">
        <v>40820</v>
      </c>
      <c r="AL128" s="766"/>
      <c r="AM128" s="766"/>
      <c r="AN128" s="766"/>
      <c r="AO128" s="767"/>
      <c r="AP128" s="854"/>
      <c r="AQ128" s="855"/>
      <c r="AR128" s="855"/>
      <c r="AS128" s="855"/>
      <c r="AT128" s="856"/>
      <c r="AU128" s="56"/>
      <c r="AV128" s="56"/>
      <c r="AW128" s="56"/>
      <c r="AX128" s="762" t="s">
        <v>309</v>
      </c>
      <c r="AY128" s="763"/>
      <c r="AZ128" s="763"/>
      <c r="BA128" s="763"/>
      <c r="BB128" s="763"/>
      <c r="BC128" s="763"/>
      <c r="BD128" s="763"/>
      <c r="BE128" s="764"/>
      <c r="BF128" s="857" t="s">
        <v>204</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402</v>
      </c>
      <c r="CQ128" s="656"/>
      <c r="CR128" s="656"/>
      <c r="CS128" s="656"/>
      <c r="CT128" s="656"/>
      <c r="CU128" s="656"/>
      <c r="CV128" s="656"/>
      <c r="CW128" s="656"/>
      <c r="CX128" s="656"/>
      <c r="CY128" s="656"/>
      <c r="CZ128" s="656"/>
      <c r="DA128" s="656"/>
      <c r="DB128" s="656"/>
      <c r="DC128" s="656"/>
      <c r="DD128" s="656"/>
      <c r="DE128" s="656"/>
      <c r="DF128" s="862"/>
      <c r="DG128" s="863" t="s">
        <v>204</v>
      </c>
      <c r="DH128" s="864"/>
      <c r="DI128" s="864"/>
      <c r="DJ128" s="864"/>
      <c r="DK128" s="864"/>
      <c r="DL128" s="864" t="s">
        <v>204</v>
      </c>
      <c r="DM128" s="864"/>
      <c r="DN128" s="864"/>
      <c r="DO128" s="864"/>
      <c r="DP128" s="864"/>
      <c r="DQ128" s="864" t="s">
        <v>204</v>
      </c>
      <c r="DR128" s="864"/>
      <c r="DS128" s="864"/>
      <c r="DT128" s="864"/>
      <c r="DU128" s="864"/>
      <c r="DV128" s="865" t="s">
        <v>204</v>
      </c>
      <c r="DW128" s="865"/>
      <c r="DX128" s="865"/>
      <c r="DY128" s="865"/>
      <c r="DZ128" s="866"/>
    </row>
    <row r="129" spans="1:131" s="48" customFormat="1" ht="26.25" customHeight="1" x14ac:dyDescent="0.15">
      <c r="A129" s="779" t="s">
        <v>173</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234</v>
      </c>
      <c r="X129" s="868"/>
      <c r="Y129" s="868"/>
      <c r="Z129" s="869"/>
      <c r="AA129" s="781">
        <v>3872450</v>
      </c>
      <c r="AB129" s="782"/>
      <c r="AC129" s="782"/>
      <c r="AD129" s="782"/>
      <c r="AE129" s="783"/>
      <c r="AF129" s="784">
        <v>4075926</v>
      </c>
      <c r="AG129" s="782"/>
      <c r="AH129" s="782"/>
      <c r="AI129" s="782"/>
      <c r="AJ129" s="783"/>
      <c r="AK129" s="784">
        <v>4005342</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204</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496</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497</v>
      </c>
      <c r="X130" s="868"/>
      <c r="Y130" s="868"/>
      <c r="Z130" s="869"/>
      <c r="AA130" s="781">
        <v>713867</v>
      </c>
      <c r="AB130" s="782"/>
      <c r="AC130" s="782"/>
      <c r="AD130" s="782"/>
      <c r="AE130" s="783"/>
      <c r="AF130" s="784">
        <v>713101</v>
      </c>
      <c r="AG130" s="782"/>
      <c r="AH130" s="782"/>
      <c r="AI130" s="782"/>
      <c r="AJ130" s="783"/>
      <c r="AK130" s="784">
        <v>710578</v>
      </c>
      <c r="AL130" s="782"/>
      <c r="AM130" s="782"/>
      <c r="AN130" s="782"/>
      <c r="AO130" s="783"/>
      <c r="AP130" s="870"/>
      <c r="AQ130" s="871"/>
      <c r="AR130" s="871"/>
      <c r="AS130" s="871"/>
      <c r="AT130" s="872"/>
      <c r="AU130" s="67"/>
      <c r="AV130" s="67"/>
      <c r="AW130" s="67"/>
      <c r="AX130" s="873" t="s">
        <v>437</v>
      </c>
      <c r="AY130" s="789"/>
      <c r="AZ130" s="789"/>
      <c r="BA130" s="789"/>
      <c r="BB130" s="789"/>
      <c r="BC130" s="789"/>
      <c r="BD130" s="789"/>
      <c r="BE130" s="790"/>
      <c r="BF130" s="878">
        <v>11.5</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3158583</v>
      </c>
      <c r="AB131" s="821"/>
      <c r="AC131" s="821"/>
      <c r="AD131" s="821"/>
      <c r="AE131" s="822"/>
      <c r="AF131" s="823">
        <v>3362825</v>
      </c>
      <c r="AG131" s="821"/>
      <c r="AH131" s="821"/>
      <c r="AI131" s="821"/>
      <c r="AJ131" s="822"/>
      <c r="AK131" s="823">
        <v>3294764</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v>17.100000000000001</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498</v>
      </c>
      <c r="W132" s="897"/>
      <c r="X132" s="897"/>
      <c r="Y132" s="897"/>
      <c r="Z132" s="898"/>
      <c r="AA132" s="899">
        <v>11.928861769999999</v>
      </c>
      <c r="AB132" s="900"/>
      <c r="AC132" s="900"/>
      <c r="AD132" s="900"/>
      <c r="AE132" s="901"/>
      <c r="AF132" s="902">
        <v>11.295146190000001</v>
      </c>
      <c r="AG132" s="900"/>
      <c r="AH132" s="900"/>
      <c r="AI132" s="900"/>
      <c r="AJ132" s="901"/>
      <c r="AK132" s="902">
        <v>11.35204221</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60</v>
      </c>
      <c r="W133" s="904"/>
      <c r="X133" s="904"/>
      <c r="Y133" s="904"/>
      <c r="Z133" s="905"/>
      <c r="AA133" s="906">
        <v>10.9</v>
      </c>
      <c r="AB133" s="907"/>
      <c r="AC133" s="907"/>
      <c r="AD133" s="907"/>
      <c r="AE133" s="908"/>
      <c r="AF133" s="906">
        <v>11.2</v>
      </c>
      <c r="AG133" s="907"/>
      <c r="AH133" s="907"/>
      <c r="AI133" s="907"/>
      <c r="AJ133" s="908"/>
      <c r="AK133" s="906">
        <v>11.5</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bpANua7QcUXUHT2VcM71ZoOL0UPDH5aMCtyS9+ITnyFJ0XuENEX/itrLEDJ+DN2OHF2Sic7y/CZpDlMG2PCg==" saltValue="Hm8Uew6y2nkCOwI77cAfF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9ANUjshTJ2KIpEK7tb8jevXlsjRNc8k1kXHapDynzZRKbsOkvMgRcZQ8cLnsELAGf1Uo55d44T5GhUMz/Aza6g==" saltValue="wr/IfhTcTWHIsuSGCWfIu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election activeCell="AL32" sqref="AL32"/>
    </sheetView>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BHhYs92NOjhWCepd9N3+99ZSdlGM2kF7SrQKzCfobtcpYDcc5Q0yhA3RXcY6zQyQfhCODK8X/xz304AB527yIw==" saltValue="GrfaPGzFxZbg2FI7XAqAc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333</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500</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502</v>
      </c>
      <c r="AQ8" s="139" t="s">
        <v>503</v>
      </c>
      <c r="AR8" s="153" t="s">
        <v>504</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505</v>
      </c>
      <c r="AL9" s="990"/>
      <c r="AM9" s="990"/>
      <c r="AN9" s="991"/>
      <c r="AO9" s="117">
        <v>844902</v>
      </c>
      <c r="AP9" s="117">
        <v>157690</v>
      </c>
      <c r="AQ9" s="140">
        <v>166998</v>
      </c>
      <c r="AR9" s="154">
        <v>-5.6</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209</v>
      </c>
      <c r="AL10" s="990"/>
      <c r="AM10" s="990"/>
      <c r="AN10" s="991"/>
      <c r="AO10" s="118">
        <v>249485</v>
      </c>
      <c r="AP10" s="118">
        <v>46563</v>
      </c>
      <c r="AQ10" s="141">
        <v>26170</v>
      </c>
      <c r="AR10" s="155">
        <v>77.900000000000006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400</v>
      </c>
      <c r="AL11" s="990"/>
      <c r="AM11" s="990"/>
      <c r="AN11" s="991"/>
      <c r="AO11" s="118" t="s">
        <v>204</v>
      </c>
      <c r="AP11" s="118" t="s">
        <v>204</v>
      </c>
      <c r="AQ11" s="141">
        <v>5047</v>
      </c>
      <c r="AR11" s="155" t="s">
        <v>204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233</v>
      </c>
      <c r="AL12" s="990"/>
      <c r="AM12" s="990"/>
      <c r="AN12" s="991"/>
      <c r="AO12" s="118" t="s">
        <v>204</v>
      </c>
      <c r="AP12" s="118" t="s">
        <v>204</v>
      </c>
      <c r="AQ12" s="141" t="s">
        <v>204</v>
      </c>
      <c r="AR12" s="155" t="s">
        <v>204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506</v>
      </c>
      <c r="AL13" s="990"/>
      <c r="AM13" s="990"/>
      <c r="AN13" s="991"/>
      <c r="AO13" s="118" t="s">
        <v>204</v>
      </c>
      <c r="AP13" s="118" t="s">
        <v>204</v>
      </c>
      <c r="AQ13" s="141">
        <v>6466</v>
      </c>
      <c r="AR13" s="155" t="s">
        <v>204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507</v>
      </c>
      <c r="AL14" s="990"/>
      <c r="AM14" s="990"/>
      <c r="AN14" s="991"/>
      <c r="AO14" s="118">
        <v>9417</v>
      </c>
      <c r="AP14" s="118">
        <v>1758</v>
      </c>
      <c r="AQ14" s="141">
        <v>3589</v>
      </c>
      <c r="AR14" s="155">
        <v>-51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311</v>
      </c>
      <c r="AL15" s="993"/>
      <c r="AM15" s="993"/>
      <c r="AN15" s="994"/>
      <c r="AO15" s="118">
        <v>-60629</v>
      </c>
      <c r="AP15" s="118">
        <v>-11316</v>
      </c>
      <c r="AQ15" s="141">
        <v>-12920</v>
      </c>
      <c r="AR15" s="155">
        <v>-12.4</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273</v>
      </c>
      <c r="AL16" s="993"/>
      <c r="AM16" s="993"/>
      <c r="AN16" s="994"/>
      <c r="AO16" s="118">
        <v>1043175</v>
      </c>
      <c r="AP16" s="118">
        <v>194695</v>
      </c>
      <c r="AQ16" s="141">
        <v>195349</v>
      </c>
      <c r="AR16" s="155">
        <v>-0.3</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187</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508</v>
      </c>
      <c r="AP20" s="129" t="s">
        <v>337</v>
      </c>
      <c r="AQ20" s="142" t="s">
        <v>42</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509</v>
      </c>
      <c r="AL21" s="996"/>
      <c r="AM21" s="996"/>
      <c r="AN21" s="997"/>
      <c r="AO21" s="120">
        <v>16.8</v>
      </c>
      <c r="AP21" s="130">
        <v>16.600000000000001</v>
      </c>
      <c r="AQ21" s="143">
        <v>0.2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510</v>
      </c>
      <c r="AL22" s="996"/>
      <c r="AM22" s="996"/>
      <c r="AN22" s="997"/>
      <c r="AO22" s="121">
        <v>95.7</v>
      </c>
      <c r="AP22" s="131">
        <v>95.6</v>
      </c>
      <c r="AQ22" s="144">
        <v>0.1</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302</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500</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502</v>
      </c>
      <c r="AQ31" s="139" t="s">
        <v>503</v>
      </c>
      <c r="AR31" s="153" t="s">
        <v>504</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511</v>
      </c>
      <c r="AL32" s="1000"/>
      <c r="AM32" s="1000"/>
      <c r="AN32" s="1001"/>
      <c r="AO32" s="118">
        <v>899810</v>
      </c>
      <c r="AP32" s="118">
        <v>167938</v>
      </c>
      <c r="AQ32" s="145">
        <v>125145</v>
      </c>
      <c r="AR32" s="155">
        <v>34.200000000000003</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512</v>
      </c>
      <c r="AL33" s="1000"/>
      <c r="AM33" s="1000"/>
      <c r="AN33" s="1001"/>
      <c r="AO33" s="118" t="s">
        <v>204</v>
      </c>
      <c r="AP33" s="118" t="s">
        <v>204</v>
      </c>
      <c r="AQ33" s="145">
        <v>142</v>
      </c>
      <c r="AR33" s="155" t="s">
        <v>204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513</v>
      </c>
      <c r="AL34" s="1000"/>
      <c r="AM34" s="1000"/>
      <c r="AN34" s="1001"/>
      <c r="AO34" s="118" t="s">
        <v>204</v>
      </c>
      <c r="AP34" s="118" t="s">
        <v>204</v>
      </c>
      <c r="AQ34" s="145">
        <v>186</v>
      </c>
      <c r="AR34" s="155" t="s">
        <v>204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514</v>
      </c>
      <c r="AL35" s="1000"/>
      <c r="AM35" s="1000"/>
      <c r="AN35" s="1001"/>
      <c r="AO35" s="118">
        <v>208744</v>
      </c>
      <c r="AP35" s="118">
        <v>38959</v>
      </c>
      <c r="AQ35" s="145">
        <v>24116</v>
      </c>
      <c r="AR35" s="155">
        <v>61.5</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38</v>
      </c>
      <c r="AL36" s="1000"/>
      <c r="AM36" s="1000"/>
      <c r="AN36" s="1001"/>
      <c r="AO36" s="118">
        <v>16867</v>
      </c>
      <c r="AP36" s="118">
        <v>3148</v>
      </c>
      <c r="AQ36" s="145">
        <v>3945</v>
      </c>
      <c r="AR36" s="155">
        <v>-20.2</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350</v>
      </c>
      <c r="AL37" s="1000"/>
      <c r="AM37" s="1000"/>
      <c r="AN37" s="1001"/>
      <c r="AO37" s="118" t="s">
        <v>204</v>
      </c>
      <c r="AP37" s="118" t="s">
        <v>204</v>
      </c>
      <c r="AQ37" s="145">
        <v>817</v>
      </c>
      <c r="AR37" s="155" t="s">
        <v>204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515</v>
      </c>
      <c r="AL38" s="1003"/>
      <c r="AM38" s="1003"/>
      <c r="AN38" s="1004"/>
      <c r="AO38" s="122" t="s">
        <v>204</v>
      </c>
      <c r="AP38" s="122" t="s">
        <v>204</v>
      </c>
      <c r="AQ38" s="146">
        <v>16</v>
      </c>
      <c r="AR38" s="144" t="s">
        <v>204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-40820</v>
      </c>
      <c r="AP39" s="118">
        <v>-7619</v>
      </c>
      <c r="AQ39" s="145">
        <v>-6780</v>
      </c>
      <c r="AR39" s="155">
        <v>12.4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516</v>
      </c>
      <c r="AL40" s="1000"/>
      <c r="AM40" s="1000"/>
      <c r="AN40" s="1001"/>
      <c r="AO40" s="118">
        <v>-710578</v>
      </c>
      <c r="AP40" s="118">
        <v>-132620</v>
      </c>
      <c r="AQ40" s="145">
        <v>-98746</v>
      </c>
      <c r="AR40" s="155">
        <v>34.299999999999997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388</v>
      </c>
      <c r="AL41" s="1006"/>
      <c r="AM41" s="1006"/>
      <c r="AN41" s="1007"/>
      <c r="AO41" s="118">
        <v>374023</v>
      </c>
      <c r="AP41" s="118">
        <v>69806</v>
      </c>
      <c r="AQ41" s="145">
        <v>48842</v>
      </c>
      <c r="AR41" s="155">
        <v>42.9</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447</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491</v>
      </c>
      <c r="AO50" s="124" t="s">
        <v>492</v>
      </c>
      <c r="AP50" s="135" t="s">
        <v>520</v>
      </c>
      <c r="AQ50" s="148" t="s">
        <v>382</v>
      </c>
      <c r="AR50" s="158" t="s">
        <v>521</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501</v>
      </c>
      <c r="AL51" s="103"/>
      <c r="AM51" s="108">
        <v>359439</v>
      </c>
      <c r="AN51" s="115">
        <v>59196</v>
      </c>
      <c r="AO51" s="125">
        <v>-44.8</v>
      </c>
      <c r="AP51" s="136">
        <v>167497</v>
      </c>
      <c r="AQ51" s="149">
        <v>-17.399999999999999</v>
      </c>
      <c r="AR51" s="159">
        <v>-27.4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130516</v>
      </c>
      <c r="AN52" s="116">
        <v>21495</v>
      </c>
      <c r="AO52" s="126">
        <v>-69.7</v>
      </c>
      <c r="AP52" s="137">
        <v>82571</v>
      </c>
      <c r="AQ52" s="150">
        <v>3.6</v>
      </c>
      <c r="AR52" s="160">
        <v>-73.3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522</v>
      </c>
      <c r="AL53" s="103"/>
      <c r="AM53" s="108">
        <v>426385</v>
      </c>
      <c r="AN53" s="115">
        <v>72256</v>
      </c>
      <c r="AO53" s="125">
        <v>22.1</v>
      </c>
      <c r="AP53" s="136">
        <v>190274</v>
      </c>
      <c r="AQ53" s="149">
        <v>13.6</v>
      </c>
      <c r="AR53" s="159">
        <v>8.5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240036</v>
      </c>
      <c r="AN54" s="116">
        <v>40677</v>
      </c>
      <c r="AO54" s="126">
        <v>89.2</v>
      </c>
      <c r="AP54" s="137">
        <v>88584</v>
      </c>
      <c r="AQ54" s="150">
        <v>7.3</v>
      </c>
      <c r="AR54" s="160">
        <v>81.900000000000006</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477</v>
      </c>
      <c r="AL55" s="103"/>
      <c r="AM55" s="108">
        <v>304123</v>
      </c>
      <c r="AN55" s="115">
        <v>53039</v>
      </c>
      <c r="AO55" s="125">
        <v>-26.6</v>
      </c>
      <c r="AP55" s="136">
        <v>200194</v>
      </c>
      <c r="AQ55" s="149">
        <v>5.2</v>
      </c>
      <c r="AR55" s="159">
        <v>-31.8</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167608</v>
      </c>
      <c r="AN56" s="116">
        <v>29231</v>
      </c>
      <c r="AO56" s="126">
        <v>-28.1</v>
      </c>
      <c r="AP56" s="137">
        <v>106422</v>
      </c>
      <c r="AQ56" s="150">
        <v>20.100000000000001</v>
      </c>
      <c r="AR56" s="160">
        <v>-48.2</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523</v>
      </c>
      <c r="AL57" s="103"/>
      <c r="AM57" s="108">
        <v>298713</v>
      </c>
      <c r="AN57" s="115">
        <v>54105</v>
      </c>
      <c r="AO57" s="125">
        <v>2</v>
      </c>
      <c r="AP57" s="136">
        <v>196914</v>
      </c>
      <c r="AQ57" s="149">
        <v>-1.6</v>
      </c>
      <c r="AR57" s="159">
        <v>3.6</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134360</v>
      </c>
      <c r="AN58" s="116">
        <v>24336</v>
      </c>
      <c r="AO58" s="126">
        <v>-16.7</v>
      </c>
      <c r="AP58" s="137">
        <v>98966</v>
      </c>
      <c r="AQ58" s="150">
        <v>-7</v>
      </c>
      <c r="AR58" s="160">
        <v>-9.6999999999999993</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328959</v>
      </c>
      <c r="AN59" s="115">
        <v>61396</v>
      </c>
      <c r="AO59" s="125">
        <v>13.5</v>
      </c>
      <c r="AP59" s="136">
        <v>204757</v>
      </c>
      <c r="AQ59" s="149">
        <v>4</v>
      </c>
      <c r="AR59" s="159">
        <v>9.5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197587</v>
      </c>
      <c r="AN60" s="116">
        <v>36877</v>
      </c>
      <c r="AO60" s="126">
        <v>51.5</v>
      </c>
      <c r="AP60" s="137">
        <v>106071</v>
      </c>
      <c r="AQ60" s="150">
        <v>7.2</v>
      </c>
      <c r="AR60" s="160">
        <v>44.3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420</v>
      </c>
      <c r="AL61" s="106"/>
      <c r="AM61" s="108">
        <v>343524</v>
      </c>
      <c r="AN61" s="115">
        <v>59998</v>
      </c>
      <c r="AO61" s="125">
        <v>-6.8</v>
      </c>
      <c r="AP61" s="136">
        <v>191927</v>
      </c>
      <c r="AQ61" s="151">
        <v>0.8</v>
      </c>
      <c r="AR61" s="159">
        <v>-7.6</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174021</v>
      </c>
      <c r="AN62" s="116">
        <v>30523</v>
      </c>
      <c r="AO62" s="126">
        <v>5.2</v>
      </c>
      <c r="AP62" s="137">
        <v>96523</v>
      </c>
      <c r="AQ62" s="150">
        <v>6.2</v>
      </c>
      <c r="AR62" s="160">
        <v>-1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IgPLIB8V+BsVRgeoXhhMrL3O1Mi+XdCEM+5x2B+HN0OCFnRAvkc1ogQexX4BIsv7IJoa8rQSvTkMVGlADFv1A==" saltValue="rXx2kjyrTIqQeaMdc2/JS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v+Mb037OB+pJGMAbUDbHCzORePkmpxZiZbcKmb9PveEVMzuSH+ijysHoOk8k9JgOTOUtc9BfU8xfqRTyh/udug==" saltValue="PoBDLqJTJwcQ5CRg6I5BH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HqZaln0u9awBvSqKCZYd3X8JbcEguQhtkz9RCT+DyjLzXLs6W6vbfCoV/YnkihsIGJ69go8SlIegYNxXBH5MVQ==" saltValue="Zez0/tGfJgYR/RZ6ZUOWv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8</v>
      </c>
      <c r="C46" s="171"/>
      <c r="D46" s="171"/>
      <c r="E46" s="172" t="s">
        <v>16</v>
      </c>
      <c r="F46" s="173" t="s">
        <v>525</v>
      </c>
      <c r="G46" s="177" t="s">
        <v>526</v>
      </c>
      <c r="H46" s="177" t="s">
        <v>527</v>
      </c>
      <c r="I46" s="177" t="s">
        <v>528</v>
      </c>
      <c r="J46" s="182" t="s">
        <v>529</v>
      </c>
    </row>
    <row r="47" spans="2:10" ht="57.75" customHeight="1" x14ac:dyDescent="0.15">
      <c r="B47" s="168"/>
      <c r="C47" s="1015" t="s">
        <v>3</v>
      </c>
      <c r="D47" s="1015"/>
      <c r="E47" s="1016"/>
      <c r="F47" s="174">
        <v>33.82</v>
      </c>
      <c r="G47" s="178">
        <v>33.57</v>
      </c>
      <c r="H47" s="178">
        <v>36.4</v>
      </c>
      <c r="I47" s="178">
        <v>35.159999999999997</v>
      </c>
      <c r="J47" s="183">
        <v>36.21</v>
      </c>
    </row>
    <row r="48" spans="2:10" ht="57.75" customHeight="1" x14ac:dyDescent="0.15">
      <c r="B48" s="169"/>
      <c r="C48" s="1017" t="s">
        <v>4</v>
      </c>
      <c r="D48" s="1017"/>
      <c r="E48" s="1018"/>
      <c r="F48" s="175">
        <v>2.7</v>
      </c>
      <c r="G48" s="179">
        <v>3.84</v>
      </c>
      <c r="H48" s="179">
        <v>2.35</v>
      </c>
      <c r="I48" s="179">
        <v>2.88</v>
      </c>
      <c r="J48" s="184">
        <v>3.04</v>
      </c>
    </row>
    <row r="49" spans="2:10" ht="57.75" customHeight="1" x14ac:dyDescent="0.15">
      <c r="B49" s="170"/>
      <c r="C49" s="1019" t="s">
        <v>15</v>
      </c>
      <c r="D49" s="1019"/>
      <c r="E49" s="1020"/>
      <c r="F49" s="176" t="s">
        <v>250</v>
      </c>
      <c r="G49" s="180" t="s">
        <v>530</v>
      </c>
      <c r="H49" s="180">
        <v>2.88</v>
      </c>
      <c r="I49" s="180">
        <v>0.09</v>
      </c>
      <c r="J49" s="185">
        <v>2.13</v>
      </c>
    </row>
    <row r="50" spans="2:10" x14ac:dyDescent="0.15"/>
  </sheetData>
  <sheetProtection algorithmName="SHA-512" hashValue="N1kNBzalb5xkTe3jM8QvcgbNHbUhUQqLTjz6wCYvlUKaA0sdO3EkdZmwKXrC0ev6RkiNrchPj3S42uf5fWo6/w==" saltValue="/ns4T345NEI6AvWRHbIDb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2024-03-14T00:55:54Z</dcterms:created>
  <dcterms:modified xsi:type="dcterms:W3CDTF">2024-03-26T07:14:56Z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2024-03-18T06:15:12Z</vt:filetime>
  </property>
</Properties>
</file>