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LS220DBC78\share\予算決算\各種照会\財政状況資料集【Ｈ22決算～】\R6.4（R4決算）財政状況資料集\1回目（R6.3.16〆切）\09_先日提出したファイルからコピペして再提出\"/>
    </mc:Choice>
  </mc:AlternateContent>
  <xr:revisionPtr revIDLastSave="0" documentId="13_ncr:1_{DFA275C6-AFF7-406A-97CD-3F1C9A3CB62F}" xr6:coauthVersionLast="36" xr6:coauthVersionMax="36" xr10:uidLastSave="{00000000-0000-0000-0000-000000000000}"/>
  <bookViews>
    <workbookView xWindow="0" yWindow="0" windowWidth="15360" windowHeight="7635" tabRatio="85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BE35" i="10"/>
  <c r="CO34" i="10"/>
  <c r="CO35" i="10" s="1"/>
  <c r="CO36" i="10" s="1"/>
  <c r="BW34" i="10"/>
  <c r="BW35" i="10" s="1"/>
  <c r="BW36" i="10" s="1"/>
  <c r="BW37" i="10" s="1"/>
  <c r="BW38" i="10" s="1"/>
  <c r="BW39" i="10" s="1"/>
  <c r="BW40" i="10" s="1"/>
  <c r="BW41" i="10" s="1"/>
  <c r="BW42" i="10" s="1"/>
  <c r="BE34" i="10"/>
  <c r="C34" i="10"/>
  <c r="C35"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s="1"/>
</calcChain>
</file>

<file path=xl/sharedStrings.xml><?xml version="1.0" encoding="utf-8"?>
<sst xmlns="http://schemas.openxmlformats.org/spreadsheetml/2006/main" count="1066" uniqueCount="595">
  <si>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</si>
  <si>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</si>
  <si>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</si>
  <si>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</si>
  <si>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</si>
  <si>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</si>
  <si>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</si>
  <si>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</si>
  <si>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</si>
  <si>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</si>
  <si>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</si>
  <si>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</si>
  <si>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</si>
  <si>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</si>
  <si>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</si>
  <si>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</si>
  <si>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</si>
  <si>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</si>
  <si>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</si>
  <si>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</si>
  <si>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</si>
  <si>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</si>
  <si>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</si>
  <si>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</si>
  <si>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</si>
  <si>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</si>
  <si>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</si>
  <si>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</si>
  <si>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</si>
  <si>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</si>
  <si>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</si>
  <si>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</si>
  <si>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</si>
  <si>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</si>
  <si>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</si>
  <si>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</si>
  <si>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</si>
  <si>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</si>
  <si>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</si>
  <si>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</si>
  <si>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</si>
  <si>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</si>
  <si>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</si>
  <si>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</si>
  <si>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</si>
  <si>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</si>
  <si>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</si>
  <si>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</si>
  <si>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</si>
  <si>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</si>
  <si>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</si>
  <si>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</si>
  <si>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</si>
  <si>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</si>
  <si>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</si>
  <si>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</si>
  <si>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</si>
  <si>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</si>
  <si>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</si>
  <si>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</si>
  <si>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</si>
  <si>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</si>
  <si>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</si>
  <si>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</si>
  <si>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</si>
  <si>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</si>
  <si>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</si>
  <si>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</si>
  <si>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</si>
  <si>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</si>
  <si>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</si>
  <si>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</si>
  <si>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</si>
  <si>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</si>
  <si>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</si>
  <si>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</si>
  <si>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</si>
  <si>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</si>
  <si>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</si>
  <si>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</si>
  <si>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</si>
  <si>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</si>
  <si>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</si>
  <si>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</si>
  <si>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</si>
  <si>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</si>
  <si>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</si>
  <si>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Ⅳ－１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</si>
  <si>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</si>
  <si>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</si>
  <si>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</si>
  <si>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</si>
  <si>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</si>
  <si>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</si>
  <si>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</si>
  <si>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</si>
  <si>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</si>
  <si>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</si>
  <si>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</si>
  <si>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</si>
  <si>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弘前市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</si>
  <si>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</si>
  <si>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</si>
  <si>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</si>
  <si>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</si>
  <si>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</si>
  <si>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</si>
  <si>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</si>
  <si>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</si>
  <si>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</si>
  <si>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</si>
  <si>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</si>
  <si>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</si>
  <si>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</si>
  <si>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</si>
  <si>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</si>
  <si>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</si>
  <si>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</si>
  <si>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</si>
  <si>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</si>
  <si>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</si>
  <si>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</si>
  <si>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</si>
  <si>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</si>
  <si>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</si>
  <si>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</si>
  <si>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</si>
  <si>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</si>
  <si>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</si>
  <si>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</si>
  <si>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</si>
  <si>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</si>
  <si>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</si>
  <si>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</si>
  <si>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</si>
  <si>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</si>
  <si>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</si>
  <si>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</si>
  <si>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</si>
  <si>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</si>
  <si>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</si>
  <si>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</si>
  <si>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</si>
  <si>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</si>
  <si>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</si>
  <si>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</si>
  <si>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</si>
  <si>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</si>
  <si>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</si>
  <si>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</si>
  <si>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</si>
  <si>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</si>
  <si>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</si>
  <si>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</si>
  <si>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</si>
  <si>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</si>
  <si>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</si>
  <si>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</si>
  <si>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</si>
  <si>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</si>
  <si>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</si>
  <si>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</si>
  <si>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</si>
  <si>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</si>
  <si>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</si>
  <si>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</si>
  <si>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</si>
  <si>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</si>
  <si>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</si>
  <si>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</si>
  <si>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</si>
  <si>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</si>
  <si>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</si>
  <si>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</si>
  <si>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</si>
  <si>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</si>
  <si>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</si>
  <si>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</si>
  <si>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</si>
  <si>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</si>
  <si>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</si>
  <si>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</si>
  <si>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</si>
  <si>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</si>
  <si>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</si>
  <si>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</si>
  <si>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</si>
  <si>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</si>
  <si>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</si>
  <si>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</si>
  <si>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</si>
  <si>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</si>
  <si>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</si>
  <si>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</si>
  <si>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</si>
  <si>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</si>
  <si>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</si>
  <si>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</si>
  <si>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</si>
  <si>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</si>
  <si>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</si>
  <si>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</si>
  <si>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</si>
  <si>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</si>
  <si>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</si>
  <si>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</si>
  <si>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</si>
  <si>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</si>
  <si>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</si>
  <si>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</si>
  <si>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</si>
  <si>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</si>
  <si>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</si>
  <si>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</si>
  <si>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</si>
  <si>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</si>
  <si>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</si>
  <si>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</si>
  <si>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</si>
  <si>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</si>
  <si>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</si>
  <si>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青森県弘前市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</si>
  <si>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</si>
  <si>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</si>
  <si>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</si>
  <si>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</si>
  <si>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</si>
  <si>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</si>
  <si>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</si>
  <si>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</si>
  <si>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</si>
  <si>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</si>
  <si>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</si>
  <si>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</si>
  <si>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</si>
  <si>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</si>
  <si>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</si>
  <si>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</si>
  <si>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</si>
  <si>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</si>
  <si>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</si>
  <si>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</si>
  <si>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</si>
  <si>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</si>
  <si>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</si>
  <si>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</si>
  <si>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</si>
  <si>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</si>
  <si>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</si>
  <si>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</si>
  <si>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</si>
  <si>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</si>
  <si>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</si>
  <si>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</si>
  <si>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</si>
  <si>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</si>
  <si>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</si>
  <si>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</si>
  <si>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</si>
  <si>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</si>
  <si>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</si>
  <si>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</si>
  <si>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</si>
  <si>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</si>
  <si>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</si>
  <si>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</si>
  <si>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</si>
  <si>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</si>
  <si>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</si>
  <si>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</si>
  <si>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</si>
  <si>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</si>
  <si>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</si>
  <si>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</si>
  <si>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</si>
  <si>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</si>
  <si>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</si>
  <si>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</si>
  <si>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</si>
  <si>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</si>
  <si>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</si>
  <si>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</si>
  <si>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</si>
  <si>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</si>
  <si>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</si>
  <si>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</si>
  <si>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</si>
  <si>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</si>
  <si>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</si>
  <si>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</si>
  <si>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</si>
  <si>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</si>
  <si>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</si>
  <si>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</si>
  <si>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</si>
  <si>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</si>
  <si>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</si>
  <si>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</si>
  <si>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</si>
  <si>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</si>
  <si>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</si>
  <si>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</si>
  <si>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</si>
  <si>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</si>
  <si>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</si>
  <si>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</si>
  <si>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</si>
  <si>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</si>
  <si>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</si>
  <si>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</si>
  <si>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</si>
  <si>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</si>
  <si>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</si>
  <si>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</si>
  <si>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</si>
  <si>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</si>
  <si>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</si>
  <si>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</si>
  <si>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</si>
  <si>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</si>
  <si>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</si>
  <si>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</si>
  <si>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</si>
  <si>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</si>
  <si>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</si>
  <si>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</si>
  <si>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</si>
  <si>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</si>
  <si>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</si>
  <si>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</si>
  <si>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</si>
  <si>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</si>
  <si>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</si>
  <si>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</si>
  <si>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</si>
  <si>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</si>
  <si>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</si>
  <si>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</si>
  <si>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</si>
  <si>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</si>
  <si>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</si>
  <si>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</si>
  <si>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</si>
  <si>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</si>
  <si>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</si>
  <si>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</si>
  <si>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</si>
  <si>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</si>
  <si>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</si>
  <si>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</si>
  <si>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</si>
  <si>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</si>
  <si>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</si>
  <si>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</si>
  <si>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</si>
  <si>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</si>
  <si>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</si>
  <si>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</si>
  <si>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</si>
  <si>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</si>
  <si>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</si>
  <si>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</si>
  <si>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</si>
  <si>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</si>
  <si>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</si>
  <si>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</si>
  <si>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</si>
  <si>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</si>
  <si>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</si>
  <si>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</si>
  <si>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</si>
  <si>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</si>
  <si>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</si>
  <si>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青森県弘前市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</si>
  <si>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</si>
  <si>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</si>
  <si>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</si>
  <si>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</si>
  <si>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</si>
  <si>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</si>
  <si>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</si>
  <si>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</si>
  <si>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</si>
  <si>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</si>
  <si>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</si>
  <si>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</si>
  <si>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</si>
  <si>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</si>
  <si>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</si>
  <si>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</si>
  <si>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</si>
  <si>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</si>
  <si>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</si>
  <si>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</si>
  <si>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病院事業清算費特別会計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</si>
  <si>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</si>
  <si>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</si>
  <si>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</si>
  <si>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</si>
  <si>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</si>
  <si>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</si>
  <si>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</si>
  <si>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</si>
  <si>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</si>
  <si>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</si>
  <si>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</si>
  <si>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</si>
  <si>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</si>
  <si>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</si>
  <si>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</si>
  <si>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</si>
  <si>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</si>
  <si>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</si>
  <si>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</si>
  <si>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</si>
  <si>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</si>
  <si>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</si>
  <si>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</si>
  <si>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</si>
  <si>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</si>
  <si>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</si>
  <si>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</si>
  <si>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</si>
  <si>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</si>
  <si>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</si>
  <si>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</si>
  <si>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</si>
  <si>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</si>
  <si>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</si>
  <si>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</si>
  <si>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</si>
  <si>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</si>
  <si>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</si>
  <si>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</si>
  <si>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</si>
  <si>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</si>
  <si>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</si>
  <si>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</si>
  <si>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</si>
  <si>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</si>
  <si>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</si>
  <si>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</si>
  <si>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</si>
  <si>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</si>
  <si>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</si>
  <si>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</si>
  <si>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</si>
  <si>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</si>
  <si>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</si>
  <si>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</si>
  <si>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</si>
  <si>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</si>
  <si>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</si>
  <si>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</si>
  <si>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</si>
  <si>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</si>
  <si>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</si>
  <si>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</si>
  <si>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</si>
  <si>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</si>
  <si>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</si>
  <si>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</si>
  <si>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</si>
  <si>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</si>
  <si>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</si>
  <si>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</si>
  <si>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</si>
  <si>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</si>
  <si>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</si>
  <si>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</si>
  <si>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</si>
  <si>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</si>
  <si>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</si>
  <si>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</si>
  <si>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</si>
  <si>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</si>
  <si>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</si>
  <si>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</si>
  <si>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</si>
  <si>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</si>
  <si>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</si>
  <si>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</si>
  <si>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</si>
  <si>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</si>
  <si>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</si>
  <si>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</si>
  <si>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</si>
  <si>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</si>
  <si>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</si>
  <si>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</si>
  <si>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</si>
  <si>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</si>
  <si>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</si>
  <si>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</si>
  <si>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</si>
  <si>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</si>
  <si>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</si>
  <si>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</si>
  <si>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</si>
  <si>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</si>
  <si>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</si>
  <si>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</si>
  <si>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</si>
  <si>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</si>
  <si>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</si>
  <si>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</si>
  <si>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</si>
  <si>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</si>
  <si>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</si>
  <si>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</si>
  <si>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</si>
  <si>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</si>
  <si>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</si>
  <si>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</si>
  <si>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</si>
  <si>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</si>
  <si>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</si>
  <si>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</si>
  <si>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</si>
  <si>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</si>
  <si>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</si>
  <si>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</si>
  <si>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</si>
  <si>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</si>
  <si>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</si>
  <si>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</si>
  <si>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</si>
  <si>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</si>
  <si>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</si>
  <si>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</si>
  <si>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</si>
  <si>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</si>
  <si>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</si>
  <si>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</si>
  <si>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</si>
  <si>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</si>
  <si>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</si>
  <si>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</si>
  <si>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</si>
  <si>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</si>
  <si>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</si>
  <si>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</si>
  <si>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</si>
  <si>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</si>
  <si>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</si>
  <si>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</si>
  <si>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</si>
  <si>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</si>
  <si>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</si>
  <si>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</si>
  <si>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</si>
  <si>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</si>
  <si>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</si>
  <si>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</si>
  <si>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</si>
  <si>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</si>
  <si>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</si>
  <si>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0.41</t>
  </si>
  <si>
    <t>▲ 1.41</t>
  </si>
  <si>
    <t>▲ 1.76</t>
  </si>
  <si>
    <t>水道事業会計</t>
  </si>
  <si>
    <t>下水道事業会計</t>
  </si>
  <si>
    <t>介護保険特別会計</t>
  </si>
  <si>
    <t>国民健康保険特別会計</t>
  </si>
  <si>
    <t>一般会計</t>
  </si>
  <si>
    <t>病院事業清算費特別会計</t>
  </si>
  <si>
    <t>後期高齢者医療特別会計</t>
  </si>
  <si>
    <t>その他会計（赤字）</t>
  </si>
  <si>
    <t>▲ 0.62</t>
  </si>
  <si>
    <t>▲ 0.51</t>
  </si>
  <si>
    <t>その他会計（黒字）</t>
  </si>
  <si>
    <t>（百万円）</t>
    <phoneticPr fontId="5"/>
  </si>
  <si>
    <t>H30</t>
    <phoneticPr fontId="5"/>
  </si>
  <si>
    <t>R01</t>
    <phoneticPr fontId="5"/>
  </si>
  <si>
    <t>R02</t>
    <phoneticPr fontId="5"/>
  </si>
  <si>
    <t>R03</t>
    <phoneticPr fontId="5"/>
  </si>
  <si>
    <t>R04</t>
    <phoneticPr fontId="5"/>
  </si>
  <si>
    <t>法適用企業</t>
  </si>
  <si>
    <t>弘前地区環境整備事務組合</t>
  </si>
  <si>
    <t>弘前地区消防事務組合</t>
    <rPh sb="0" eb="2">
      <t>ヒロサキ</t>
    </rPh>
    <rPh sb="2" eb="4">
      <t>チク</t>
    </rPh>
    <rPh sb="4" eb="6">
      <t>ショウボウ</t>
    </rPh>
    <rPh sb="6" eb="8">
      <t>ジム</t>
    </rPh>
    <rPh sb="8" eb="10">
      <t>クミアイ</t>
    </rPh>
    <phoneticPr fontId="2"/>
  </si>
  <si>
    <t>津軽広域水道企業団津軽事業部</t>
    <rPh sb="0" eb="2">
      <t>ツガル</t>
    </rPh>
    <rPh sb="2" eb="4">
      <t>コウイキ</t>
    </rPh>
    <rPh sb="4" eb="6">
      <t>スイドウ</t>
    </rPh>
    <rPh sb="6" eb="8">
      <t>キギョウ</t>
    </rPh>
    <rPh sb="8" eb="9">
      <t>ダン</t>
    </rPh>
    <rPh sb="9" eb="11">
      <t>ツガル</t>
    </rPh>
    <rPh sb="11" eb="13">
      <t>ジギョウ</t>
    </rPh>
    <rPh sb="13" eb="14">
      <t>ブ</t>
    </rPh>
    <phoneticPr fontId="2"/>
  </si>
  <si>
    <t>津軽広域連合</t>
    <rPh sb="0" eb="2">
      <t>ツガル</t>
    </rPh>
    <rPh sb="2" eb="4">
      <t>コウイキ</t>
    </rPh>
    <rPh sb="4" eb="6">
      <t>レンゴウ</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</si>
  <si>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</si>
  <si>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</si>
  <si>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青森県市長会館管理組合</t>
    <rPh sb="0" eb="3">
      <t>アオモリケン</t>
    </rPh>
    <rPh sb="3" eb="5">
      <t>シチョウ</t>
    </rPh>
    <rPh sb="5" eb="7">
      <t>カイカン</t>
    </rPh>
    <rPh sb="7" eb="9">
      <t>カンリ</t>
    </rPh>
    <rPh sb="9" eb="11">
      <t>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</si>
  <si>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</si>
  <si>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青森県市町村総合事務組合</t>
    <rPh sb="0" eb="3">
      <t>アオモリケン</t>
    </rPh>
    <rPh sb="3" eb="6">
      <t>シチョウソン</t>
    </rPh>
    <rPh sb="6" eb="8">
      <t>ソウゴウ</t>
    </rPh>
    <rPh sb="8" eb="10">
      <t>ジム</t>
    </rPh>
    <rPh sb="10" eb="11">
      <t>グミ</t>
    </rPh>
    <rPh sb="11" eb="12">
      <t>ア</t>
    </rPh>
    <phoneticPr fontId="2"/>
  </si>
  <si>
    <t>一般社団法人　岩木振興社</t>
    <rPh sb="0" eb="6">
      <t>イッパンシャダンホウジン</t>
    </rPh>
    <rPh sb="7" eb="9">
      <t>イワキ</t>
    </rPh>
    <rPh sb="9" eb="11">
      <t>シンコウ</t>
    </rPh>
    <rPh sb="11" eb="12">
      <t>シャ</t>
    </rPh>
    <phoneticPr fontId="2"/>
  </si>
  <si>
    <t>一般社団法人　星と森のロマントピア</t>
    <rPh sb="0" eb="6">
      <t>イッパンシャダンホウジン</t>
    </rPh>
    <rPh sb="7" eb="8">
      <t>ホシ</t>
    </rPh>
    <rPh sb="9" eb="10">
      <t>モリ</t>
    </rPh>
    <phoneticPr fontId="2"/>
  </si>
  <si>
    <t>一般社団法人　弘前市みどりの協会</t>
    <rPh sb="0" eb="6">
      <t>イッパンシャダンホウジン</t>
    </rPh>
    <rPh sb="7" eb="10">
      <t>ヒロサキシ</t>
    </rPh>
    <rPh sb="14" eb="16">
      <t>キョウカイ</t>
    </rPh>
    <phoneticPr fontId="2"/>
  </si>
  <si>
    <t>まちづくり振興基金</t>
  </si>
  <si>
    <t>地域福祉基金</t>
  </si>
  <si>
    <t>子ども未来基金</t>
  </si>
  <si>
    <t>地域経済活性化基金</t>
    <rPh sb="0" eb="9">
      <t>チイキケイザイカッセイカキキン</t>
    </rPh>
    <phoneticPr fontId="2"/>
  </si>
  <si>
    <t>弘前公園お城とさくら基金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</si>
</sst>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44366</c:v>
                </c:pt>
                <c:pt idx="1">
                  <c:v>51043</c:v>
                </c:pt>
                <c:pt idx="2">
                  <c:v>42898</c:v>
                </c:pt>
                <c:pt idx="3">
                  <c:v>57604</c:v>
                </c:pt>
                <c:pt idx="4">
                  <c:v>58103</c:v>
                </c:pt>
              </c:numCache>
            </c:numRef>
          </c:val>
          <c:smooth val="0"/>
          <c:extLst>
            <c:ext xmlns:c16="http://schemas.microsoft.com/office/drawing/2014/chart" uri="{C3380CC4-5D6E-409C-BE32-E72D297353CC}">
              <c16:uniqueId val="{00000000-804F-4A99-A56B-C3754CD012A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41045</c:v>
                </c:pt>
                <c:pt idx="1">
                  <c:v>47342</c:v>
                </c:pt>
                <c:pt idx="2">
                  <c:v>34354</c:v>
                </c:pt>
                <c:pt idx="3">
                  <c:v>43383</c:v>
                </c:pt>
                <c:pt idx="4">
                  <c:v>43716</c:v>
                </c:pt>
              </c:numCache>
            </c:numRef>
          </c:val>
          <c:smooth val="0"/>
          <c:extLst>
            <c:ext xmlns:c16="http://schemas.microsoft.com/office/drawing/2014/chart" uri="{C3380CC4-5D6E-409C-BE32-E72D297353CC}">
              <c16:uniqueId val="{00000001-804F-4A99-A56B-C3754CD012A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1.29</c:v>
                </c:pt>
                <c:pt idx="1">
                  <c:v>1.27</c:v>
                </c:pt>
                <c:pt idx="2">
                  <c:v>0.99</c:v>
                </c:pt>
                <c:pt idx="3">
                  <c:v>3</c:v>
                </c:pt>
                <c:pt idx="4">
                  <c:v>1.38</c:v>
                </c:pt>
              </c:numCache>
            </c:numRef>
          </c:val>
          <c:extLst>
            <c:ext xmlns:c16="http://schemas.microsoft.com/office/drawing/2014/chart" uri="{C3380CC4-5D6E-409C-BE32-E72D297353CC}">
              <c16:uniqueId val="{00000000-5B60-4502-87CF-EAA162E4133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6.92</c:v>
                </c:pt>
                <c:pt idx="1">
                  <c:v>7.39</c:v>
                </c:pt>
                <c:pt idx="2">
                  <c:v>6.1</c:v>
                </c:pt>
                <c:pt idx="3">
                  <c:v>6.65</c:v>
                </c:pt>
                <c:pt idx="4">
                  <c:v>6.79</c:v>
                </c:pt>
              </c:numCache>
            </c:numRef>
          </c:val>
          <c:extLst>
            <c:ext xmlns:c16="http://schemas.microsoft.com/office/drawing/2014/chart" uri="{C3380CC4-5D6E-409C-BE32-E72D297353CC}">
              <c16:uniqueId val="{00000001-5B60-4502-87CF-EAA162E4133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-0.41</c:v>
                </c:pt>
                <c:pt idx="1">
                  <c:v>0.4</c:v>
                </c:pt>
                <c:pt idx="2">
                  <c:v>-1.41</c:v>
                </c:pt>
                <c:pt idx="3">
                  <c:v>2.81</c:v>
                </c:pt>
                <c:pt idx="4">
                  <c:v>-1.76</c:v>
                </c:pt>
              </c:numCache>
            </c:numRef>
          </c:val>
          <c:smooth val="0"/>
          <c:extLst>
            <c:ext xmlns:c16="http://schemas.microsoft.com/office/drawing/2014/chart" uri="{C3380CC4-5D6E-409C-BE32-E72D297353CC}">
              <c16:uniqueId val="{00000002-5B60-4502-87CF-EAA162E4133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#N/A</c:v>
                </c:pt>
                <c:pt idx="5">
                  <c:v>0.98</c:v>
                </c:pt>
                <c:pt idx="6">
                  <c:v>#N/A</c:v>
                </c:pt>
                <c:pt idx="7">
                  <c:v>0.79</c:v>
                </c:pt>
                <c:pt idx="8">
                  <c:v>0</c:v>
                </c:pt>
                <c:pt idx="9">
                  <c:v>0</c:v>
                </c:pt>
              </c:numCache>
            </c:numRef>
          </c:val>
          <c:extLst>
            <c:ext xmlns:c16="http://schemas.microsoft.com/office/drawing/2014/chart" uri="{C3380CC4-5D6E-409C-BE32-E72D297353CC}">
              <c16:uniqueId val="{00000000-0421-44FA-B9DF-01F0EA35C6C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0.62</c:v>
                </c:pt>
                <c:pt idx="1">
                  <c:v>#N/A</c:v>
                </c:pt>
                <c:pt idx="2">
                  <c:v>0.51</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0421-44FA-B9DF-01F0EA35C6C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421-44FA-B9DF-01F0EA35C6C3}"/>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7.0000000000000007E-2</c:v>
                </c:pt>
                <c:pt idx="2">
                  <c:v>#N/A</c:v>
                </c:pt>
                <c:pt idx="3">
                  <c:v>0.05</c:v>
                </c:pt>
                <c:pt idx="4">
                  <c:v>#N/A</c:v>
                </c:pt>
                <c:pt idx="5">
                  <c:v>0.08</c:v>
                </c:pt>
                <c:pt idx="6">
                  <c:v>#N/A</c:v>
                </c:pt>
                <c:pt idx="7">
                  <c:v>0.1</c:v>
                </c:pt>
                <c:pt idx="8">
                  <c:v>#N/A</c:v>
                </c:pt>
                <c:pt idx="9">
                  <c:v>0.13</c:v>
                </c:pt>
              </c:numCache>
            </c:numRef>
          </c:val>
          <c:extLst>
            <c:ext xmlns:c16="http://schemas.microsoft.com/office/drawing/2014/chart" uri="{C3380CC4-5D6E-409C-BE32-E72D297353CC}">
              <c16:uniqueId val="{00000003-0421-44FA-B9DF-01F0EA35C6C3}"/>
            </c:ext>
          </c:extLst>
        </c:ser>
        <c:ser>
          <c:idx val="4"/>
          <c:order val="4"/>
          <c:tx>
            <c:strRef>
              <c:f>データシート!$A$31</c:f>
              <c:strCache>
                <c:ptCount val="1"/>
                <c:pt idx="0">
                  <c:v>病院事業清算費特別会計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0.42</c:v>
                </c:pt>
              </c:numCache>
            </c:numRef>
          </c:val>
          <c:extLst>
            <c:ext xmlns:c16="http://schemas.microsoft.com/office/drawing/2014/chart" uri="{C3380CC4-5D6E-409C-BE32-E72D297353CC}">
              <c16:uniqueId val="{00000004-0421-44FA-B9DF-01F0EA35C6C3}"/>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1.28</c:v>
                </c:pt>
                <c:pt idx="2">
                  <c:v>#N/A</c:v>
                </c:pt>
                <c:pt idx="3">
                  <c:v>1.26</c:v>
                </c:pt>
                <c:pt idx="4">
                  <c:v>#N/A</c:v>
                </c:pt>
                <c:pt idx="5">
                  <c:v>0.99</c:v>
                </c:pt>
                <c:pt idx="6">
                  <c:v>#N/A</c:v>
                </c:pt>
                <c:pt idx="7">
                  <c:v>3</c:v>
                </c:pt>
                <c:pt idx="8">
                  <c:v>#N/A</c:v>
                </c:pt>
                <c:pt idx="9">
                  <c:v>1.37</c:v>
                </c:pt>
              </c:numCache>
            </c:numRef>
          </c:val>
          <c:extLst>
            <c:ext xmlns:c16="http://schemas.microsoft.com/office/drawing/2014/chart" uri="{C3380CC4-5D6E-409C-BE32-E72D297353CC}">
              <c16:uniqueId val="{00000005-0421-44FA-B9DF-01F0EA35C6C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1.71</c:v>
                </c:pt>
                <c:pt idx="2">
                  <c:v>#N/A</c:v>
                </c:pt>
                <c:pt idx="3">
                  <c:v>1.25</c:v>
                </c:pt>
                <c:pt idx="4">
                  <c:v>#N/A</c:v>
                </c:pt>
                <c:pt idx="5">
                  <c:v>1.53</c:v>
                </c:pt>
                <c:pt idx="6">
                  <c:v>#N/A</c:v>
                </c:pt>
                <c:pt idx="7">
                  <c:v>1.62</c:v>
                </c:pt>
                <c:pt idx="8">
                  <c:v>#N/A</c:v>
                </c:pt>
                <c:pt idx="9">
                  <c:v>1.5</c:v>
                </c:pt>
              </c:numCache>
            </c:numRef>
          </c:val>
          <c:extLst>
            <c:ext xmlns:c16="http://schemas.microsoft.com/office/drawing/2014/chart" uri="{C3380CC4-5D6E-409C-BE32-E72D297353CC}">
              <c16:uniqueId val="{00000006-0421-44FA-B9DF-01F0EA35C6C3}"/>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0.96</c:v>
                </c:pt>
                <c:pt idx="2">
                  <c:v>#N/A</c:v>
                </c:pt>
                <c:pt idx="3">
                  <c:v>0.28000000000000003</c:v>
                </c:pt>
                <c:pt idx="4">
                  <c:v>#N/A</c:v>
                </c:pt>
                <c:pt idx="5">
                  <c:v>0.24</c:v>
                </c:pt>
                <c:pt idx="6">
                  <c:v>#N/A</c:v>
                </c:pt>
                <c:pt idx="7">
                  <c:v>1.21</c:v>
                </c:pt>
                <c:pt idx="8">
                  <c:v>#N/A</c:v>
                </c:pt>
                <c:pt idx="9">
                  <c:v>1.77</c:v>
                </c:pt>
              </c:numCache>
            </c:numRef>
          </c:val>
          <c:extLst>
            <c:ext xmlns:c16="http://schemas.microsoft.com/office/drawing/2014/chart" uri="{C3380CC4-5D6E-409C-BE32-E72D297353CC}">
              <c16:uniqueId val="{00000007-0421-44FA-B9DF-01F0EA35C6C3}"/>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5.07</c:v>
                </c:pt>
                <c:pt idx="2">
                  <c:v>#N/A</c:v>
                </c:pt>
                <c:pt idx="3">
                  <c:v>5.18</c:v>
                </c:pt>
                <c:pt idx="4">
                  <c:v>#N/A</c:v>
                </c:pt>
                <c:pt idx="5">
                  <c:v>4.63</c:v>
                </c:pt>
                <c:pt idx="6">
                  <c:v>#N/A</c:v>
                </c:pt>
                <c:pt idx="7">
                  <c:v>4.16</c:v>
                </c:pt>
                <c:pt idx="8">
                  <c:v>#N/A</c:v>
                </c:pt>
                <c:pt idx="9">
                  <c:v>3.61</c:v>
                </c:pt>
              </c:numCache>
            </c:numRef>
          </c:val>
          <c:extLst>
            <c:ext xmlns:c16="http://schemas.microsoft.com/office/drawing/2014/chart" uri="{C3380CC4-5D6E-409C-BE32-E72D297353CC}">
              <c16:uniqueId val="{00000008-0421-44FA-B9DF-01F0EA35C6C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7.99</c:v>
                </c:pt>
                <c:pt idx="2">
                  <c:v>#N/A</c:v>
                </c:pt>
                <c:pt idx="3">
                  <c:v>9.18</c:v>
                </c:pt>
                <c:pt idx="4">
                  <c:v>#N/A</c:v>
                </c:pt>
                <c:pt idx="5">
                  <c:v>10.08</c:v>
                </c:pt>
                <c:pt idx="6">
                  <c:v>#N/A</c:v>
                </c:pt>
                <c:pt idx="7">
                  <c:v>10.83</c:v>
                </c:pt>
                <c:pt idx="8">
                  <c:v>#N/A</c:v>
                </c:pt>
                <c:pt idx="9">
                  <c:v>12.03</c:v>
                </c:pt>
              </c:numCache>
            </c:numRef>
          </c:val>
          <c:extLst>
            <c:ext xmlns:c16="http://schemas.microsoft.com/office/drawing/2014/chart" uri="{C3380CC4-5D6E-409C-BE32-E72D297353CC}">
              <c16:uniqueId val="{00000009-0421-44FA-B9DF-01F0EA35C6C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8046</c:v>
                </c:pt>
                <c:pt idx="5">
                  <c:v>7987</c:v>
                </c:pt>
                <c:pt idx="8">
                  <c:v>8001</c:v>
                </c:pt>
                <c:pt idx="11">
                  <c:v>8056</c:v>
                </c:pt>
                <c:pt idx="14">
                  <c:v>7946</c:v>
                </c:pt>
              </c:numCache>
            </c:numRef>
          </c:val>
          <c:extLst>
            <c:ext xmlns:c16="http://schemas.microsoft.com/office/drawing/2014/chart" uri="{C3380CC4-5D6E-409C-BE32-E72D297353CC}">
              <c16:uniqueId val="{00000000-CCB7-4A75-84D5-3E7C843D208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CB7-4A75-84D5-3E7C843D208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10</c:v>
                </c:pt>
                <c:pt idx="3">
                  <c:v>17</c:v>
                </c:pt>
                <c:pt idx="6">
                  <c:v>44</c:v>
                </c:pt>
                <c:pt idx="9">
                  <c:v>151</c:v>
                </c:pt>
                <c:pt idx="12">
                  <c:v>55</c:v>
                </c:pt>
              </c:numCache>
            </c:numRef>
          </c:val>
          <c:extLst>
            <c:ext xmlns:c16="http://schemas.microsoft.com/office/drawing/2014/chart" uri="{C3380CC4-5D6E-409C-BE32-E72D297353CC}">
              <c16:uniqueId val="{00000002-CCB7-4A75-84D5-3E7C843D208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354</c:v>
                </c:pt>
                <c:pt idx="3">
                  <c:v>374</c:v>
                </c:pt>
                <c:pt idx="6">
                  <c:v>388</c:v>
                </c:pt>
                <c:pt idx="9">
                  <c:v>367</c:v>
                </c:pt>
                <c:pt idx="12">
                  <c:v>327</c:v>
                </c:pt>
              </c:numCache>
            </c:numRef>
          </c:val>
          <c:extLst>
            <c:ext xmlns:c16="http://schemas.microsoft.com/office/drawing/2014/chart" uri="{C3380CC4-5D6E-409C-BE32-E72D297353CC}">
              <c16:uniqueId val="{00000003-CCB7-4A75-84D5-3E7C843D208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1616</c:v>
                </c:pt>
                <c:pt idx="3">
                  <c:v>1608</c:v>
                </c:pt>
                <c:pt idx="6">
                  <c:v>1564</c:v>
                </c:pt>
                <c:pt idx="9">
                  <c:v>1497</c:v>
                </c:pt>
                <c:pt idx="12">
                  <c:v>1324</c:v>
                </c:pt>
              </c:numCache>
            </c:numRef>
          </c:val>
          <c:extLst>
            <c:ext xmlns:c16="http://schemas.microsoft.com/office/drawing/2014/chart" uri="{C3380CC4-5D6E-409C-BE32-E72D297353CC}">
              <c16:uniqueId val="{00000004-CCB7-4A75-84D5-3E7C843D208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CB7-4A75-84D5-3E7C843D208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CB7-4A75-84D5-3E7C843D208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8354</c:v>
                </c:pt>
                <c:pt idx="3">
                  <c:v>8287</c:v>
                </c:pt>
                <c:pt idx="6">
                  <c:v>8185</c:v>
                </c:pt>
                <c:pt idx="9">
                  <c:v>8483</c:v>
                </c:pt>
                <c:pt idx="12">
                  <c:v>8638</c:v>
                </c:pt>
              </c:numCache>
            </c:numRef>
          </c:val>
          <c:extLst>
            <c:ext xmlns:c16="http://schemas.microsoft.com/office/drawing/2014/chart" uri="{C3380CC4-5D6E-409C-BE32-E72D297353CC}">
              <c16:uniqueId val="{00000007-CCB7-4A75-84D5-3E7C843D208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2288</c:v>
                </c:pt>
                <c:pt idx="2">
                  <c:v>#N/A</c:v>
                </c:pt>
                <c:pt idx="3">
                  <c:v>#N/A</c:v>
                </c:pt>
                <c:pt idx="4">
                  <c:v>2299</c:v>
                </c:pt>
                <c:pt idx="5">
                  <c:v>#N/A</c:v>
                </c:pt>
                <c:pt idx="6">
                  <c:v>#N/A</c:v>
                </c:pt>
                <c:pt idx="7">
                  <c:v>2180</c:v>
                </c:pt>
                <c:pt idx="8">
                  <c:v>#N/A</c:v>
                </c:pt>
                <c:pt idx="9">
                  <c:v>#N/A</c:v>
                </c:pt>
                <c:pt idx="10">
                  <c:v>2442</c:v>
                </c:pt>
                <c:pt idx="11">
                  <c:v>#N/A</c:v>
                </c:pt>
                <c:pt idx="12">
                  <c:v>#N/A</c:v>
                </c:pt>
                <c:pt idx="13">
                  <c:v>2398</c:v>
                </c:pt>
                <c:pt idx="14">
                  <c:v>#N/A</c:v>
                </c:pt>
              </c:numCache>
            </c:numRef>
          </c:val>
          <c:smooth val="0"/>
          <c:extLst>
            <c:ext xmlns:c16="http://schemas.microsoft.com/office/drawing/2014/chart" uri="{C3380CC4-5D6E-409C-BE32-E72D297353CC}">
              <c16:uniqueId val="{00000008-CCB7-4A75-84D5-3E7C843D208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82376</c:v>
                </c:pt>
                <c:pt idx="5">
                  <c:v>79650</c:v>
                </c:pt>
                <c:pt idx="8">
                  <c:v>76808</c:v>
                </c:pt>
                <c:pt idx="11">
                  <c:v>73459</c:v>
                </c:pt>
                <c:pt idx="14">
                  <c:v>69860</c:v>
                </c:pt>
              </c:numCache>
            </c:numRef>
          </c:val>
          <c:extLst>
            <c:ext xmlns:c16="http://schemas.microsoft.com/office/drawing/2014/chart" uri="{C3380CC4-5D6E-409C-BE32-E72D297353CC}">
              <c16:uniqueId val="{00000000-EB47-4F1A-AFA8-205B4F99EE4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8471</c:v>
                </c:pt>
                <c:pt idx="5">
                  <c:v>8140</c:v>
                </c:pt>
                <c:pt idx="8">
                  <c:v>8274</c:v>
                </c:pt>
                <c:pt idx="11">
                  <c:v>8038</c:v>
                </c:pt>
                <c:pt idx="14">
                  <c:v>7545</c:v>
                </c:pt>
              </c:numCache>
            </c:numRef>
          </c:val>
          <c:extLst>
            <c:ext xmlns:c16="http://schemas.microsoft.com/office/drawing/2014/chart" uri="{C3380CC4-5D6E-409C-BE32-E72D297353CC}">
              <c16:uniqueId val="{00000001-EB47-4F1A-AFA8-205B4F99EE4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6842</c:v>
                </c:pt>
                <c:pt idx="5">
                  <c:v>7000</c:v>
                </c:pt>
                <c:pt idx="8">
                  <c:v>7185</c:v>
                </c:pt>
                <c:pt idx="11">
                  <c:v>8054</c:v>
                </c:pt>
                <c:pt idx="14">
                  <c:v>9075</c:v>
                </c:pt>
              </c:numCache>
            </c:numRef>
          </c:val>
          <c:extLst>
            <c:ext xmlns:c16="http://schemas.microsoft.com/office/drawing/2014/chart" uri="{C3380CC4-5D6E-409C-BE32-E72D297353CC}">
              <c16:uniqueId val="{00000002-EB47-4F1A-AFA8-205B4F99EE4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B47-4F1A-AFA8-205B4F99EE4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B47-4F1A-AFA8-205B4F99EE4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B47-4F1A-AFA8-205B4F99EE4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7062</c:v>
                </c:pt>
                <c:pt idx="3">
                  <c:v>7120</c:v>
                </c:pt>
                <c:pt idx="6">
                  <c:v>7006</c:v>
                </c:pt>
                <c:pt idx="9">
                  <c:v>6970</c:v>
                </c:pt>
                <c:pt idx="12">
                  <c:v>7284</c:v>
                </c:pt>
              </c:numCache>
            </c:numRef>
          </c:val>
          <c:extLst>
            <c:ext xmlns:c16="http://schemas.microsoft.com/office/drawing/2014/chart" uri="{C3380CC4-5D6E-409C-BE32-E72D297353CC}">
              <c16:uniqueId val="{00000006-EB47-4F1A-AFA8-205B4F99EE4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1402</c:v>
                </c:pt>
                <c:pt idx="3">
                  <c:v>1453</c:v>
                </c:pt>
                <c:pt idx="6">
                  <c:v>1727</c:v>
                </c:pt>
                <c:pt idx="9">
                  <c:v>1630</c:v>
                </c:pt>
                <c:pt idx="12">
                  <c:v>1515</c:v>
                </c:pt>
              </c:numCache>
            </c:numRef>
          </c:val>
          <c:extLst>
            <c:ext xmlns:c16="http://schemas.microsoft.com/office/drawing/2014/chart" uri="{C3380CC4-5D6E-409C-BE32-E72D297353CC}">
              <c16:uniqueId val="{00000007-EB47-4F1A-AFA8-205B4F99EE4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19461</c:v>
                </c:pt>
                <c:pt idx="3">
                  <c:v>18215</c:v>
                </c:pt>
                <c:pt idx="6">
                  <c:v>16828</c:v>
                </c:pt>
                <c:pt idx="9">
                  <c:v>15850</c:v>
                </c:pt>
                <c:pt idx="12">
                  <c:v>13952</c:v>
                </c:pt>
              </c:numCache>
            </c:numRef>
          </c:val>
          <c:extLst>
            <c:ext xmlns:c16="http://schemas.microsoft.com/office/drawing/2014/chart" uri="{C3380CC4-5D6E-409C-BE32-E72D297353CC}">
              <c16:uniqueId val="{00000008-EB47-4F1A-AFA8-205B4F99EE4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B47-4F1A-AFA8-205B4F99EE4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87978</c:v>
                </c:pt>
                <c:pt idx="3">
                  <c:v>86251</c:v>
                </c:pt>
                <c:pt idx="6">
                  <c:v>83898</c:v>
                </c:pt>
                <c:pt idx="9">
                  <c:v>82554</c:v>
                </c:pt>
                <c:pt idx="12">
                  <c:v>80468</c:v>
                </c:pt>
              </c:numCache>
            </c:numRef>
          </c:val>
          <c:extLst>
            <c:ext xmlns:c16="http://schemas.microsoft.com/office/drawing/2014/chart" uri="{C3380CC4-5D6E-409C-BE32-E72D297353CC}">
              <c16:uniqueId val="{0000000A-EB47-4F1A-AFA8-205B4F99EE4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18215</c:v>
                </c:pt>
                <c:pt idx="2">
                  <c:v>#N/A</c:v>
                </c:pt>
                <c:pt idx="3">
                  <c:v>#N/A</c:v>
                </c:pt>
                <c:pt idx="4">
                  <c:v>18250</c:v>
                </c:pt>
                <c:pt idx="5">
                  <c:v>#N/A</c:v>
                </c:pt>
                <c:pt idx="6">
                  <c:v>#N/A</c:v>
                </c:pt>
                <c:pt idx="7">
                  <c:v>17193</c:v>
                </c:pt>
                <c:pt idx="8">
                  <c:v>#N/A</c:v>
                </c:pt>
                <c:pt idx="9">
                  <c:v>#N/A</c:v>
                </c:pt>
                <c:pt idx="10">
                  <c:v>17454</c:v>
                </c:pt>
                <c:pt idx="11">
                  <c:v>#N/A</c:v>
                </c:pt>
                <c:pt idx="12">
                  <c:v>#N/A</c:v>
                </c:pt>
                <c:pt idx="13">
                  <c:v>16737</c:v>
                </c:pt>
                <c:pt idx="14">
                  <c:v>#N/A</c:v>
                </c:pt>
              </c:numCache>
            </c:numRef>
          </c:val>
          <c:smooth val="0"/>
          <c:extLst>
            <c:ext xmlns:c16="http://schemas.microsoft.com/office/drawing/2014/chart" uri="{C3380CC4-5D6E-409C-BE32-E72D297353CC}">
              <c16:uniqueId val="{0000000B-EB47-4F1A-AFA8-205B4F99EE4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2588</c:v>
                </c:pt>
                <c:pt idx="1">
                  <c:v>2924</c:v>
                </c:pt>
                <c:pt idx="2">
                  <c:v>2904</c:v>
                </c:pt>
              </c:numCache>
            </c:numRef>
          </c:val>
          <c:extLst>
            <c:ext xmlns:c16="http://schemas.microsoft.com/office/drawing/2014/chart" uri="{C3380CC4-5D6E-409C-BE32-E72D297353CC}">
              <c16:uniqueId val="{00000000-42ED-4968-BF1D-0163073B867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694</c:v>
                </c:pt>
                <c:pt idx="1">
                  <c:v>694</c:v>
                </c:pt>
                <c:pt idx="2">
                  <c:v>1057</c:v>
                </c:pt>
              </c:numCache>
            </c:numRef>
          </c:val>
          <c:extLst>
            <c:ext xmlns:c16="http://schemas.microsoft.com/office/drawing/2014/chart" uri="{C3380CC4-5D6E-409C-BE32-E72D297353CC}">
              <c16:uniqueId val="{00000001-42ED-4968-BF1D-0163073B867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5823</c:v>
                </c:pt>
                <c:pt idx="1">
                  <c:v>6395</c:v>
                </c:pt>
                <c:pt idx="2">
                  <c:v>6828</c:v>
                </c:pt>
              </c:numCache>
            </c:numRef>
          </c:val>
          <c:extLst>
            <c:ext xmlns:c16="http://schemas.microsoft.com/office/drawing/2014/chart" uri="{C3380CC4-5D6E-409C-BE32-E72D297353CC}">
              <c16:uniqueId val="{00000002-42ED-4968-BF1D-0163073B867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青森県弘前市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元利償還金については、庁舎増改築等の大規模建設事業が終了し、元金償還額より起債発行額が少なくなったことから</a:t>
          </a:r>
          <a:r>
            <a:rPr kumimoji="1" lang="en-US" altLang="ja-JP" sz="1200">
              <a:latin typeface="ＭＳ ゴシック" pitchFamily="49" charset="-128"/>
              <a:ea typeface="ＭＳ ゴシック" pitchFamily="49" charset="-128"/>
            </a:rPr>
            <a:t>R2</a:t>
          </a:r>
          <a:r>
            <a:rPr kumimoji="1" lang="ja-JP" altLang="en-US" sz="1200">
              <a:latin typeface="ＭＳ ゴシック" pitchFamily="49" charset="-128"/>
              <a:ea typeface="ＭＳ ゴシック" pitchFamily="49" charset="-128"/>
            </a:rPr>
            <a:t>にかけて減少傾向にあったものの、臨時財政対策債や病院事業に対する公営企業会計出資金に係る元金償還が開始となったことから</a:t>
          </a:r>
          <a:r>
            <a:rPr kumimoji="1" lang="en-US" altLang="ja-JP" sz="1200">
              <a:latin typeface="ＭＳ ゴシック" pitchFamily="49" charset="-128"/>
              <a:ea typeface="ＭＳ ゴシック" pitchFamily="49" charset="-128"/>
            </a:rPr>
            <a:t>R3</a:t>
          </a:r>
          <a:r>
            <a:rPr kumimoji="1" lang="ja-JP" altLang="en-US" sz="1200">
              <a:latin typeface="ＭＳ ゴシック" pitchFamily="49" charset="-128"/>
              <a:ea typeface="ＭＳ ゴシック" pitchFamily="49" charset="-128"/>
            </a:rPr>
            <a:t>から増加傾向にある。</a:t>
          </a:r>
        </a:p>
        <a:p>
          <a:r>
            <a:rPr kumimoji="1" lang="ja-JP" altLang="en-US" sz="1200">
              <a:latin typeface="ＭＳ ゴシック" pitchFamily="49" charset="-128"/>
              <a:ea typeface="ＭＳ ゴシック" pitchFamily="49" charset="-128"/>
            </a:rPr>
            <a:t>　実質公債費比率の分子は、前述の元利償還金が増加しているものの、公営企業債の元利償還金に対する繰入金等が減少していることから、</a:t>
          </a:r>
          <a:r>
            <a:rPr kumimoji="1" lang="en-US" altLang="ja-JP" sz="1200">
              <a:latin typeface="ＭＳ ゴシック" pitchFamily="49" charset="-128"/>
              <a:ea typeface="ＭＳ ゴシック" pitchFamily="49" charset="-128"/>
            </a:rPr>
            <a:t>R4</a:t>
          </a:r>
          <a:r>
            <a:rPr kumimoji="1" lang="ja-JP" altLang="en-US" sz="1200">
              <a:latin typeface="ＭＳ ゴシック" pitchFamily="49" charset="-128"/>
              <a:ea typeface="ＭＳ ゴシック" pitchFamily="49" charset="-128"/>
            </a:rPr>
            <a:t>については減少している。</a:t>
          </a:r>
        </a:p>
        <a:p>
          <a:r>
            <a:rPr kumimoji="1" lang="ja-JP" altLang="en-US" sz="1200">
              <a:latin typeface="ＭＳ ゴシック" pitchFamily="49" charset="-128"/>
              <a:ea typeface="ＭＳ ゴシック" pitchFamily="49" charset="-128"/>
            </a:rPr>
            <a:t>　今後は老朽化した施設の大規模改修等を計画的に実施することにより公債費は減少する見込みとなっており、引き続き交付税算入のある地方債を活用する等、健全な財政運営に努めていく。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青森県弘前市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80">
              <a:latin typeface="ＭＳ ゴシック" pitchFamily="49" charset="-128"/>
              <a:ea typeface="ＭＳ ゴシック" pitchFamily="49" charset="-128"/>
            </a:rPr>
            <a:t>　将来負担額</a:t>
          </a:r>
          <a:r>
            <a:rPr kumimoji="1" lang="en-US" altLang="ja-JP" sz="1180">
              <a:latin typeface="ＭＳ ゴシック" pitchFamily="49" charset="-128"/>
              <a:ea typeface="ＭＳ ゴシック" pitchFamily="49" charset="-128"/>
            </a:rPr>
            <a:t>(A)</a:t>
          </a:r>
          <a:r>
            <a:rPr kumimoji="1" lang="ja-JP" altLang="en-US" sz="1180">
              <a:latin typeface="ＭＳ ゴシック" pitchFamily="49" charset="-128"/>
              <a:ea typeface="ＭＳ ゴシック" pitchFamily="49" charset="-128"/>
            </a:rPr>
            <a:t>のうち、「一般会計等に係る地方債の現在高」については、老朽化施設の大規模改修等により</a:t>
          </a:r>
          <a:r>
            <a:rPr kumimoji="1" lang="en-US" altLang="ja-JP" sz="1180">
              <a:latin typeface="ＭＳ ゴシック" pitchFamily="49" charset="-128"/>
              <a:ea typeface="ＭＳ ゴシック" pitchFamily="49" charset="-128"/>
            </a:rPr>
            <a:t>H29</a:t>
          </a:r>
          <a:r>
            <a:rPr kumimoji="1" lang="ja-JP" altLang="en-US" sz="1180">
              <a:latin typeface="ＭＳ ゴシック" pitchFamily="49" charset="-128"/>
              <a:ea typeface="ＭＳ ゴシック" pitchFamily="49" charset="-128"/>
            </a:rPr>
            <a:t>年度まで増加傾向にあったが、</a:t>
          </a:r>
          <a:r>
            <a:rPr kumimoji="1" lang="en-US" altLang="ja-JP" sz="1180">
              <a:latin typeface="ＭＳ ゴシック" pitchFamily="49" charset="-128"/>
              <a:ea typeface="ＭＳ ゴシック" pitchFamily="49" charset="-128"/>
            </a:rPr>
            <a:t>H30</a:t>
          </a:r>
          <a:r>
            <a:rPr kumimoji="1" lang="ja-JP" altLang="en-US" sz="1180">
              <a:latin typeface="ＭＳ ゴシック" pitchFamily="49" charset="-128"/>
              <a:ea typeface="ＭＳ ゴシック" pitchFamily="49" charset="-128"/>
            </a:rPr>
            <a:t>年度から減少に転じ、</a:t>
          </a:r>
          <a:r>
            <a:rPr kumimoji="1" lang="en-US" altLang="ja-JP" sz="1180">
              <a:latin typeface="ＭＳ ゴシック" pitchFamily="49" charset="-128"/>
              <a:ea typeface="ＭＳ ゴシック" pitchFamily="49" charset="-128"/>
            </a:rPr>
            <a:t>R4</a:t>
          </a:r>
          <a:r>
            <a:rPr kumimoji="1" lang="ja-JP" altLang="en-US" sz="1180">
              <a:latin typeface="ＭＳ ゴシック" pitchFamily="49" charset="-128"/>
              <a:ea typeface="ＭＳ ゴシック" pitchFamily="49" charset="-128"/>
            </a:rPr>
            <a:t>年度においても発行額を償還額が上回ったことで地方債現在高は減少している。「公営企業債等繰入見込額」については、</a:t>
          </a:r>
          <a:r>
            <a:rPr kumimoji="1" lang="en-US" altLang="ja-JP" sz="1180">
              <a:latin typeface="ＭＳ ゴシック" pitchFamily="49" charset="-128"/>
              <a:ea typeface="ＭＳ ゴシック" pitchFamily="49" charset="-128"/>
            </a:rPr>
            <a:t>R4</a:t>
          </a:r>
          <a:r>
            <a:rPr kumimoji="1" lang="ja-JP" altLang="en-US" sz="1180">
              <a:latin typeface="ＭＳ ゴシック" pitchFamily="49" charset="-128"/>
              <a:ea typeface="ＭＳ ゴシック" pitchFamily="49" charset="-128"/>
            </a:rPr>
            <a:t>年度においても下水道事業会計における地方債現在高の減や病院事業会計の閉鎖により繰入見込額は減少している。</a:t>
          </a:r>
        </a:p>
        <a:p>
          <a:r>
            <a:rPr kumimoji="1" lang="ja-JP" altLang="en-US" sz="1180">
              <a:latin typeface="ＭＳ ゴシック" pitchFamily="49" charset="-128"/>
              <a:ea typeface="ＭＳ ゴシック" pitchFamily="49" charset="-128"/>
            </a:rPr>
            <a:t>　充当可能財源等</a:t>
          </a:r>
          <a:r>
            <a:rPr kumimoji="1" lang="en-US" altLang="ja-JP" sz="1180">
              <a:latin typeface="ＭＳ ゴシック" pitchFamily="49" charset="-128"/>
              <a:ea typeface="ＭＳ ゴシック" pitchFamily="49" charset="-128"/>
            </a:rPr>
            <a:t>(B)</a:t>
          </a:r>
          <a:r>
            <a:rPr kumimoji="1" lang="ja-JP" altLang="en-US" sz="1180">
              <a:latin typeface="ＭＳ ゴシック" pitchFamily="49" charset="-128"/>
              <a:ea typeface="ＭＳ ゴシック" pitchFamily="49" charset="-128"/>
            </a:rPr>
            <a:t>のうち、「充当可能基金」は、普通交付税の追加配分等により増加しており、「基準財政需要額算入見込額」は、既発債の償還進捗により減少している。</a:t>
          </a:r>
        </a:p>
        <a:p>
          <a:r>
            <a:rPr kumimoji="1" lang="ja-JP" altLang="en-US" sz="1180">
              <a:latin typeface="ＭＳ ゴシック" pitchFamily="49" charset="-128"/>
              <a:ea typeface="ＭＳ ゴシック" pitchFamily="49" charset="-128"/>
            </a:rPr>
            <a:t>　「将来負担比率の分子」は、地方債現在高の減により</a:t>
          </a:r>
          <a:r>
            <a:rPr kumimoji="1" lang="en-US" altLang="ja-JP" sz="1180">
              <a:latin typeface="ＭＳ ゴシック" pitchFamily="49" charset="-128"/>
              <a:ea typeface="ＭＳ ゴシック" pitchFamily="49" charset="-128"/>
            </a:rPr>
            <a:t>H30</a:t>
          </a:r>
          <a:r>
            <a:rPr kumimoji="1" lang="ja-JP" altLang="en-US" sz="1180">
              <a:latin typeface="ＭＳ ゴシック" pitchFamily="49" charset="-128"/>
              <a:ea typeface="ＭＳ ゴシック" pitchFamily="49" charset="-128"/>
            </a:rPr>
            <a:t>年度以降減少傾向にあり、</a:t>
          </a:r>
          <a:r>
            <a:rPr kumimoji="1" lang="en-US" altLang="ja-JP" sz="1180">
              <a:latin typeface="ＭＳ ゴシック" pitchFamily="49" charset="-128"/>
              <a:ea typeface="ＭＳ ゴシック" pitchFamily="49" charset="-128"/>
            </a:rPr>
            <a:t>R3</a:t>
          </a:r>
          <a:r>
            <a:rPr kumimoji="1" lang="ja-JP" altLang="en-US" sz="1180">
              <a:latin typeface="ＭＳ ゴシック" pitchFamily="49" charset="-128"/>
              <a:ea typeface="ＭＳ ゴシック" pitchFamily="49" charset="-128"/>
            </a:rPr>
            <a:t>年度は増加したものの、令和</a:t>
          </a:r>
          <a:r>
            <a:rPr kumimoji="1" lang="en-US" altLang="ja-JP" sz="1180">
              <a:latin typeface="ＭＳ ゴシック" pitchFamily="49" charset="-128"/>
              <a:ea typeface="ＭＳ ゴシック" pitchFamily="49" charset="-128"/>
            </a:rPr>
            <a:t>4</a:t>
          </a:r>
          <a:r>
            <a:rPr kumimoji="1" lang="ja-JP" altLang="en-US" sz="1180">
              <a:latin typeface="ＭＳ ゴシック" pitchFamily="49" charset="-128"/>
              <a:ea typeface="ＭＳ ゴシック" pitchFamily="49" charset="-128"/>
            </a:rPr>
            <a:t>年度は地方債現在高等の減により将来負担額</a:t>
          </a:r>
          <a:r>
            <a:rPr kumimoji="1" lang="en-US" altLang="ja-JP" sz="1180">
              <a:latin typeface="ＭＳ ゴシック" pitchFamily="49" charset="-128"/>
              <a:ea typeface="ＭＳ ゴシック" pitchFamily="49" charset="-128"/>
            </a:rPr>
            <a:t>(A)</a:t>
          </a:r>
          <a:r>
            <a:rPr kumimoji="1" lang="ja-JP" altLang="en-US" sz="1180">
              <a:latin typeface="ＭＳ ゴシック" pitchFamily="49" charset="-128"/>
              <a:ea typeface="ＭＳ ゴシック" pitchFamily="49" charset="-128"/>
            </a:rPr>
            <a:t>の減が充当可能財源等</a:t>
          </a:r>
          <a:r>
            <a:rPr kumimoji="1" lang="en-US" altLang="ja-JP" sz="1180">
              <a:latin typeface="ＭＳ ゴシック" pitchFamily="49" charset="-128"/>
              <a:ea typeface="ＭＳ ゴシック" pitchFamily="49" charset="-128"/>
            </a:rPr>
            <a:t>(B)</a:t>
          </a:r>
          <a:r>
            <a:rPr kumimoji="1" lang="ja-JP" altLang="en-US" sz="1180">
              <a:latin typeface="ＭＳ ゴシック" pitchFamily="49" charset="-128"/>
              <a:ea typeface="ＭＳ ゴシック" pitchFamily="49" charset="-128"/>
            </a:rPr>
            <a:t>の減を上回ったことから減少している。</a:t>
          </a:r>
        </a:p>
        <a:p>
          <a:r>
            <a:rPr kumimoji="1" lang="ja-JP" altLang="en-US" sz="1180">
              <a:latin typeface="ＭＳ ゴシック" pitchFamily="49" charset="-128"/>
              <a:ea typeface="ＭＳ ゴシック" pitchFamily="49" charset="-128"/>
            </a:rPr>
            <a:t>　今後も交付税措置のある有利な地方債の活用等により財政負担の軽減を図り、将来世代の負担が過度にならないよう、健全な財政運営に努めていく。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青森県弘前市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財政調整基金については除排雪経費や災害復旧経費の増により取崩額が増加したことから前年度比約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億円の減となったが、減債基金及びその他特定目的基金については、令和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年度決算剰余金のほか、ふるさと納税寄附金に係る積立金の増により合わせて約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億円の増となっており、基金全体の現在高としては前年度比約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今後も人口減少や普通交付税の減額などによる歳入一般財源の減少が予想されるが、公共施設の適正管理や行財政改革などに積極的に取り組むことで、更なる積み増しができるよう努める。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　　　：地域住民の連帯強化及び地域振興に関する施策の推進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　　　　　　：市民の保健及び福祉に関する施策の推進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子ども未来基金　　　　　：子育て支援に関する施策の推進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弘前公園お城とさくら基金：弘前公園の管理及び整備に関する施策の推進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　　　：債券運用収入やふるさと納税寄附金など約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子ども未来基金　　　　　：ふるさと納税寄附金などによる積立額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百万円が取崩額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百万円を上回ったことによる増加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弘前公園お城とさくら基金：ふるさと納税寄附金などによる積立額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千万円が取崩額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千万円を下回ったことによる減少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　　　：債券運用に係る有価証券売却益などを財源として計画的に積み立てる予定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　　　　　　：地域福祉関係経費の増加に備えて、今後も積み増ししていく予定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子ども未来基金　　　　　：子ども医療費の無償化など子育て支援に関する施策に備えて積み立てしていく予定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弘前公園お城とさくら基金：弘前公園のさくらの管理や景観保持・整備など、老朽化による維持管理費の増加に備えて積み立てしていく予定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除排雪経費や災害復旧経費の増による取崩額が令和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年度決算剰余金による積立額を上回ったことにより、前年度比約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災害や豪雪などに備え、一定程度の額を確保できている状況ではあるものの、引き続き中長期的な視点に立ち、健全な財政運営に努めていく。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年度決算剰余金による積立を行ったことから、前年度比約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将来の地方債償還を見据え、計画的に積み立てを行っていく。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164,243
163,410
524.20
89,194,192
87,761,370
588,475
42,750,689
79,609,125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自主財源が約３割と乏しいことから財政基盤が弱く、類似団体内において依然として低順位となっている。</a:t>
          </a:r>
        </a:p>
        <a:p>
          <a:r>
            <a:rPr kumimoji="1" lang="ja-JP" altLang="en-US" sz="1300">
              <a:latin typeface="ＭＳ Ｐゴシック" panose="020B0600070205080204" pitchFamily="50" charset="-128"/>
              <a:ea typeface="ＭＳ Ｐゴシック" panose="020B0600070205080204" pitchFamily="50" charset="-128"/>
            </a:rPr>
            <a:t>　今後も人口減少や高齢化の進行により、市税収入の大きな伸びは期待できない状況にあるが、移住・定住促進や企業誘致、雇用創出などの経済対策等を推進していくほか、ふるさと納税の増収にも積極的に取り組むことにより、自主財源の確保に努め、財政の健全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42</xdr:row>
      <xdr:rowOff>25400</xdr:rowOff>
    </xdr:from>
    <xdr:to>
      <xdr:col>23</xdr:col>
      <xdr:colOff>133350</xdr:colOff>
      <xdr:row>45</xdr:row>
      <xdr:rowOff>41910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7226300"/>
          <a:ext cx="0" cy="5308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13987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41910</xdr:rowOff>
    </xdr:from>
    <xdr:to>
      <xdr:col>24</xdr:col>
      <xdr:colOff>12700</xdr:colOff>
      <xdr:row>45</xdr:row>
      <xdr:rowOff>41910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111777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42</xdr:row>
      <xdr:rowOff>25400</xdr:rowOff>
    </xdr:from>
    <xdr:to>
      <xdr:col>24</xdr:col>
      <xdr:colOff>12700</xdr:colOff>
      <xdr:row>42</xdr:row>
      <xdr:rowOff>25400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22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41910</xdr:rowOff>
    </xdr:from>
    <xdr:to>
      <xdr:col>23</xdr:col>
      <xdr:colOff>133350</xdr:colOff>
      <xdr:row>45</xdr:row>
      <xdr:rowOff>41910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7571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45</xdr:row>
      <xdr:rowOff>41910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7089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92710</xdr:rowOff>
    </xdr:from>
    <xdr:to>
      <xdr:col>19</xdr:col>
      <xdr:colOff>184150</xdr:colOff>
      <xdr:row>44</xdr:row>
      <xdr:rowOff>22860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46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33037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23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165100</xdr:rowOff>
    </xdr:from>
    <xdr:to>
      <xdr:col>15</xdr:col>
      <xdr:colOff>82550</xdr:colOff>
      <xdr:row>45</xdr:row>
      <xdr:rowOff>41910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7089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36</xdr:row>
      <xdr:rowOff>38100</xdr:rowOff>
    </xdr:from>
    <xdr:to>
      <xdr:col>15</xdr:col>
      <xdr:colOff>133350</xdr:colOff>
      <xdr:row>36</xdr:row>
      <xdr:rowOff>139700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149877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41910</xdr:rowOff>
    </xdr:from>
    <xdr:to>
      <xdr:col>11</xdr:col>
      <xdr:colOff>31750</xdr:colOff>
      <xdr:row>45</xdr:row>
      <xdr:rowOff>41910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757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36</xdr:row>
      <xdr:rowOff>38100</xdr:rowOff>
    </xdr:from>
    <xdr:to>
      <xdr:col>11</xdr:col>
      <xdr:colOff>82550</xdr:colOff>
      <xdr:row>36</xdr:row>
      <xdr:rowOff>139700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149877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38100</xdr:rowOff>
    </xdr:from>
    <xdr:to>
      <xdr:col>7</xdr:col>
      <xdr:colOff>31750</xdr:colOff>
      <xdr:row>36</xdr:row>
      <xdr:rowOff>139700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149877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162560</xdr:rowOff>
    </xdr:from>
    <xdr:to>
      <xdr:col>23</xdr:col>
      <xdr:colOff>184150</xdr:colOff>
      <xdr:row>45</xdr:row>
      <xdr:rowOff>92710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58437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60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162560</xdr:rowOff>
    </xdr:from>
    <xdr:to>
      <xdr:col>19</xdr:col>
      <xdr:colOff>184150</xdr:colOff>
      <xdr:row>45</xdr:row>
      <xdr:rowOff>92710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77487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792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29227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162560</xdr:rowOff>
    </xdr:from>
    <xdr:to>
      <xdr:col>11</xdr:col>
      <xdr:colOff>82550</xdr:colOff>
      <xdr:row>45</xdr:row>
      <xdr:rowOff>92710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77487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162560</xdr:rowOff>
    </xdr:from>
    <xdr:to>
      <xdr:col>7</xdr:col>
      <xdr:colOff>31750</xdr:colOff>
      <xdr:row>45</xdr:row>
      <xdr:rowOff>92710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77487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人件費・物件費等の減少により経常経費充当一般財源は減少したが、普通交付税・地方特例交付金等の減少により、経常一般財源総額が経常経費充当一般財源を超える減少となり、経常収支比率は前年度の</a:t>
          </a:r>
          <a:r>
            <a:rPr kumimoji="1" lang="en-US" altLang="ja-JP" sz="1300">
              <a:latin typeface="ＭＳ Ｐゴシック" panose="020B0600070205080204" pitchFamily="50" charset="-128"/>
              <a:ea typeface="ＭＳ Ｐゴシック" panose="020B0600070205080204" pitchFamily="50" charset="-128"/>
            </a:rPr>
            <a:t>91.5</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94.4</a:t>
          </a:r>
          <a:r>
            <a:rPr kumimoji="1" lang="ja-JP" altLang="en-US" sz="1300">
              <a:latin typeface="ＭＳ Ｐゴシック" panose="020B0600070205080204" pitchFamily="50" charset="-128"/>
              <a:ea typeface="ＭＳ Ｐゴシック" panose="020B0600070205080204" pitchFamily="50" charset="-128"/>
            </a:rPr>
            <a:t>％へ悪化した。</a:t>
          </a:r>
        </a:p>
        <a:p>
          <a:r>
            <a:rPr kumimoji="1" lang="ja-JP" altLang="en-US" sz="1300">
              <a:latin typeface="ＭＳ Ｐゴシック" panose="020B0600070205080204" pitchFamily="50" charset="-128"/>
              <a:ea typeface="ＭＳ Ｐゴシック" panose="020B0600070205080204" pitchFamily="50" charset="-128"/>
            </a:rPr>
            <a:t>　類似団体内平均・全国平均・青森県平均のいずれも上回っているため、今後も事務事業の見直しをさらに進めるとともに自主財源の確保に努めていく。</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64</xdr:row>
      <xdr:rowOff>63500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10233"/>
          <a:ext cx="0" cy="11260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35577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64</xdr:row>
      <xdr:rowOff>63500</xdr:rowOff>
    </xdr:from>
    <xdr:to>
      <xdr:col>24</xdr:col>
      <xdr:colOff>12700</xdr:colOff>
      <xdr:row>64</xdr:row>
      <xdr:rowOff>63500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03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5292</xdr:rowOff>
    </xdr:from>
    <xdr:to>
      <xdr:col>23</xdr:col>
      <xdr:colOff>133350</xdr:colOff>
      <xdr:row>63</xdr:row>
      <xdr:rowOff>74083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292292"/>
          <a:ext cx="838200" cy="58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101194</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388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84667</xdr:rowOff>
    </xdr:from>
    <xdr:to>
      <xdr:col>23</xdr:col>
      <xdr:colOff>184150</xdr:colOff>
      <xdr:row>62</xdr:row>
      <xdr:rowOff>14817</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5292</xdr:rowOff>
    </xdr:from>
    <xdr:to>
      <xdr:col>19</xdr:col>
      <xdr:colOff>133350</xdr:colOff>
      <xdr:row>66</xdr:row>
      <xdr:rowOff>2117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292292"/>
          <a:ext cx="889000" cy="102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5292</xdr:rowOff>
    </xdr:from>
    <xdr:to>
      <xdr:col>19</xdr:col>
      <xdr:colOff>184150</xdr:colOff>
      <xdr:row>59</xdr:row>
      <xdr:rowOff>106892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12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117069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9889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2117</xdr:rowOff>
    </xdr:from>
    <xdr:to>
      <xdr:col>15</xdr:col>
      <xdr:colOff>82550</xdr:colOff>
      <xdr:row>66</xdr:row>
      <xdr:rowOff>102658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317817"/>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24342</xdr:rowOff>
    </xdr:from>
    <xdr:to>
      <xdr:col>15</xdr:col>
      <xdr:colOff>133350</xdr:colOff>
      <xdr:row>61</xdr:row>
      <xdr:rowOff>125942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136119</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25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153458</xdr:rowOff>
    </xdr:from>
    <xdr:to>
      <xdr:col>11</xdr:col>
      <xdr:colOff>31750</xdr:colOff>
      <xdr:row>66</xdr:row>
      <xdr:rowOff>102658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29770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24342</xdr:rowOff>
    </xdr:from>
    <xdr:to>
      <xdr:col>11</xdr:col>
      <xdr:colOff>82550</xdr:colOff>
      <xdr:row>61</xdr:row>
      <xdr:rowOff>125942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136119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25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124883</xdr:rowOff>
    </xdr:from>
    <xdr:to>
      <xdr:col>7</xdr:col>
      <xdr:colOff>31750</xdr:colOff>
      <xdr:row>62</xdr:row>
      <xdr:rowOff>55033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65210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166810</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79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125942</xdr:rowOff>
    </xdr:from>
    <xdr:to>
      <xdr:col>19</xdr:col>
      <xdr:colOff>184150</xdr:colOff>
      <xdr:row>60</xdr:row>
      <xdr:rowOff>56092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2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40869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327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122767</xdr:rowOff>
    </xdr:from>
    <xdr:to>
      <xdr:col>15</xdr:col>
      <xdr:colOff>133350</xdr:colOff>
      <xdr:row>66</xdr:row>
      <xdr:rowOff>52917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37694</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51858</xdr:rowOff>
    </xdr:from>
    <xdr:to>
      <xdr:col>11</xdr:col>
      <xdr:colOff>82550</xdr:colOff>
      <xdr:row>66</xdr:row>
      <xdr:rowOff>153458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36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138235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45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102658</xdr:rowOff>
    </xdr:from>
    <xdr:to>
      <xdr:col>7</xdr:col>
      <xdr:colOff>31750</xdr:colOff>
      <xdr:row>66</xdr:row>
      <xdr:rowOff>32808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24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17585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33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[142,178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類似団体内平均・全国平均・青森県平均を下回っている。</a:t>
          </a:r>
        </a:p>
        <a:p>
          <a:r>
            <a:rPr kumimoji="1" lang="ja-JP" altLang="en-US" sz="1300">
              <a:latin typeface="ＭＳ Ｐゴシック" panose="020B0600070205080204" pitchFamily="50" charset="-128"/>
              <a:ea typeface="ＭＳ Ｐゴシック" panose="020B0600070205080204" pitchFamily="50" charset="-128"/>
            </a:rPr>
            <a:t>　引き続き、適正な定員管理・給与制度の運用や民間委託等による経常経費の見直しに努め、コストの縮減を図っていく。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39075</xdr:rowOff>
    </xdr:from>
    <xdr:to>
      <xdr:col>23</xdr:col>
      <xdr:colOff>133350</xdr:colOff>
      <xdr:row>88</xdr:row>
      <xdr:rowOff>98222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97975"/>
          <a:ext cx="0" cy="10878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70299</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57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98222</xdr:rowOff>
    </xdr:from>
    <xdr:to>
      <xdr:col>24</xdr:col>
      <xdr:colOff>12700</xdr:colOff>
      <xdr:row>88</xdr:row>
      <xdr:rowOff>98222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185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125452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84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39075</xdr:rowOff>
    </xdr:from>
    <xdr:to>
      <xdr:col>24</xdr:col>
      <xdr:colOff>12700</xdr:colOff>
      <xdr:row>82</xdr:row>
      <xdr:rowOff>39075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9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156232</xdr:rowOff>
    </xdr:from>
    <xdr:to>
      <xdr:col>23</xdr:col>
      <xdr:colOff>133350</xdr:colOff>
      <xdr:row>82</xdr:row>
      <xdr:rowOff>39075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43682"/>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154928</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385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11401</xdr:rowOff>
    </xdr:from>
    <xdr:to>
      <xdr:col>23</xdr:col>
      <xdr:colOff>184150</xdr:colOff>
      <xdr:row>84</xdr:row>
      <xdr:rowOff>113001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413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37781</xdr:rowOff>
    </xdr:from>
    <xdr:to>
      <xdr:col>19</xdr:col>
      <xdr:colOff>133350</xdr:colOff>
      <xdr:row>81</xdr:row>
      <xdr:rowOff>156232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25231"/>
          <a:ext cx="889000" cy="11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169143</xdr:rowOff>
    </xdr:from>
    <xdr:to>
      <xdr:col>19</xdr:col>
      <xdr:colOff>184150</xdr:colOff>
      <xdr:row>83</xdr:row>
      <xdr:rowOff>99293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22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84070</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31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28122</xdr:rowOff>
    </xdr:from>
    <xdr:to>
      <xdr:col>15</xdr:col>
      <xdr:colOff>82550</xdr:colOff>
      <xdr:row>81</xdr:row>
      <xdr:rowOff>37781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744122"/>
          <a:ext cx="889000" cy="18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62026</xdr:rowOff>
    </xdr:from>
    <xdr:to>
      <xdr:col>15</xdr:col>
      <xdr:colOff>133350</xdr:colOff>
      <xdr:row>81</xdr:row>
      <xdr:rowOff>163626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4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148403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3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28122</xdr:rowOff>
    </xdr:from>
    <xdr:to>
      <xdr:col>11</xdr:col>
      <xdr:colOff>31750</xdr:colOff>
      <xdr:row>80</xdr:row>
      <xdr:rowOff>37881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3744122"/>
          <a:ext cx="889000" cy="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120507</xdr:rowOff>
    </xdr:from>
    <xdr:to>
      <xdr:col>11</xdr:col>
      <xdr:colOff>82550</xdr:colOff>
      <xdr:row>81</xdr:row>
      <xdr:rowOff>50657</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83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35434</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2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99219</xdr:rowOff>
    </xdr:from>
    <xdr:to>
      <xdr:col>7</xdr:col>
      <xdr:colOff>31750</xdr:colOff>
      <xdr:row>81</xdr:row>
      <xdr:rowOff>29369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81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14146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90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159725</xdr:rowOff>
    </xdr:from>
    <xdr:to>
      <xdr:col>23</xdr:col>
      <xdr:colOff>184150</xdr:colOff>
      <xdr:row>82</xdr:row>
      <xdr:rowOff>89875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4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81002</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68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105432</xdr:rowOff>
    </xdr:from>
    <xdr:to>
      <xdr:col>19</xdr:col>
      <xdr:colOff>184150</xdr:colOff>
      <xdr:row>82</xdr:row>
      <xdr:rowOff>35582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9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45759</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61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158431</xdr:rowOff>
    </xdr:from>
    <xdr:to>
      <xdr:col>15</xdr:col>
      <xdr:colOff>133350</xdr:colOff>
      <xdr:row>81</xdr:row>
      <xdr:rowOff>88581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7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98758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4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148772</xdr:rowOff>
    </xdr:from>
    <xdr:to>
      <xdr:col>11</xdr:col>
      <xdr:colOff>82550</xdr:colOff>
      <xdr:row>80</xdr:row>
      <xdr:rowOff>78922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69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89099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46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158531</xdr:rowOff>
    </xdr:from>
    <xdr:to>
      <xdr:col>7</xdr:col>
      <xdr:colOff>31750</xdr:colOff>
      <xdr:row>80</xdr:row>
      <xdr:rowOff>88681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0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98858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471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前年度数値同程度となり、類似団体内平均・全国市平均のいずれも下回っている。</a:t>
          </a:r>
        </a:p>
        <a:p>
          <a:r>
            <a:rPr kumimoji="1" lang="ja-JP" altLang="en-US" sz="1300">
              <a:latin typeface="ＭＳ Ｐゴシック" panose="020B0600070205080204" pitchFamily="50" charset="-128"/>
              <a:ea typeface="ＭＳ Ｐゴシック" panose="020B0600070205080204" pitchFamily="50" charset="-128"/>
            </a:rPr>
            <a:t>　引き続き、適正な給与制度の運用に努めていく。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48261</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977620"/>
          <a:ext cx="0" cy="11582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20338</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10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48261</xdr:rowOff>
    </xdr:from>
    <xdr:to>
      <xdr:col>81</xdr:col>
      <xdr:colOff>133350</xdr:colOff>
      <xdr:row>88</xdr:row>
      <xdr:rowOff>48261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3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90170</xdr:rowOff>
    </xdr:from>
    <xdr:to>
      <xdr:col>81</xdr:col>
      <xdr:colOff>44450</xdr:colOff>
      <xdr:row>81</xdr:row>
      <xdr:rowOff>114300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397762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25416</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114300</xdr:rowOff>
    </xdr:from>
    <xdr:to>
      <xdr:col>77</xdr:col>
      <xdr:colOff>44450</xdr:colOff>
      <xdr:row>81</xdr:row>
      <xdr:rowOff>138430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0017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140970</xdr:rowOff>
    </xdr:from>
    <xdr:to>
      <xdr:col>72</xdr:col>
      <xdr:colOff>203200</xdr:colOff>
      <xdr:row>81</xdr:row>
      <xdr:rowOff>138430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385697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48261</xdr:rowOff>
    </xdr:from>
    <xdr:to>
      <xdr:col>73</xdr:col>
      <xdr:colOff>44450</xdr:colOff>
      <xdr:row>87</xdr:row>
      <xdr:rowOff>149861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134638</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140970</xdr:rowOff>
    </xdr:from>
    <xdr:to>
      <xdr:col>68</xdr:col>
      <xdr:colOff>152400</xdr:colOff>
      <xdr:row>81</xdr:row>
      <xdr:rowOff>90170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385697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48261</xdr:rowOff>
    </xdr:from>
    <xdr:to>
      <xdr:col>68</xdr:col>
      <xdr:colOff>203200</xdr:colOff>
      <xdr:row>87</xdr:row>
      <xdr:rowOff>149861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134638</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11447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39370</xdr:rowOff>
    </xdr:from>
    <xdr:to>
      <xdr:col>81</xdr:col>
      <xdr:colOff>95250</xdr:colOff>
      <xdr:row>81</xdr:row>
      <xdr:rowOff>140970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392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132097</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384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63500</xdr:rowOff>
    </xdr:from>
    <xdr:to>
      <xdr:col>77</xdr:col>
      <xdr:colOff>95250</xdr:colOff>
      <xdr:row>81</xdr:row>
      <xdr:rowOff>165100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3827</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371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87630</xdr:rowOff>
    </xdr:from>
    <xdr:to>
      <xdr:col>73</xdr:col>
      <xdr:colOff>44450</xdr:colOff>
      <xdr:row>82</xdr:row>
      <xdr:rowOff>17780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27957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374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90170</xdr:rowOff>
    </xdr:from>
    <xdr:to>
      <xdr:col>68</xdr:col>
      <xdr:colOff>203200</xdr:colOff>
      <xdr:row>81</xdr:row>
      <xdr:rowOff>20320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30497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357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39370</xdr:rowOff>
    </xdr:from>
    <xdr:to>
      <xdr:col>64</xdr:col>
      <xdr:colOff>152400</xdr:colOff>
      <xdr:row>81</xdr:row>
      <xdr:rowOff>140970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392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151147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類似団体内平均・全国平均・青森県平均を下回っている。</a:t>
          </a:r>
        </a:p>
        <a:p>
          <a:r>
            <a:rPr kumimoji="1" lang="ja-JP" altLang="en-US" sz="1300">
              <a:latin typeface="ＭＳ Ｐゴシック" panose="020B0600070205080204" pitchFamily="50" charset="-128"/>
              <a:ea typeface="ＭＳ Ｐゴシック" panose="020B0600070205080204" pitchFamily="50" charset="-128"/>
            </a:rPr>
            <a:t>　主な要因としては、指定管理制度の導入、業務委託などを計画的に実施してきたことが挙げられる。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年度には定年引上げが段階的に始まることからも、引き続き、事務事業の簡素化・効率化を図るとともに、民間委託や指定管理者制度、会計年度任用職員の活用等を推進し、適正な定員管理に努めていく。</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65617</xdr:rowOff>
    </xdr:from>
    <xdr:to>
      <xdr:col>81</xdr:col>
      <xdr:colOff>44450</xdr:colOff>
      <xdr:row>66</xdr:row>
      <xdr:rowOff>2117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352617"/>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145644</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2117</xdr:rowOff>
    </xdr:from>
    <xdr:to>
      <xdr:col>81</xdr:col>
      <xdr:colOff>133350</xdr:colOff>
      <xdr:row>66</xdr:row>
      <xdr:rowOff>2117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151994</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1009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65617</xdr:rowOff>
    </xdr:from>
    <xdr:to>
      <xdr:col>81</xdr:col>
      <xdr:colOff>133350</xdr:colOff>
      <xdr:row>60</xdr:row>
      <xdr:rowOff>65617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35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92287</xdr:rowOff>
    </xdr:from>
    <xdr:to>
      <xdr:col>81</xdr:col>
      <xdr:colOff>44450</xdr:colOff>
      <xdr:row>60</xdr:row>
      <xdr:rowOff>65617</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207837"/>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11447</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39370</xdr:rowOff>
    </xdr:from>
    <xdr:to>
      <xdr:col>81</xdr:col>
      <xdr:colOff>95250</xdr:colOff>
      <xdr:row>63</xdr:row>
      <xdr:rowOff>140970</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35983</xdr:rowOff>
    </xdr:from>
    <xdr:to>
      <xdr:col>77</xdr:col>
      <xdr:colOff>44450</xdr:colOff>
      <xdr:row>59</xdr:row>
      <xdr:rowOff>92287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15153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146473</xdr:rowOff>
    </xdr:from>
    <xdr:to>
      <xdr:col>77</xdr:col>
      <xdr:colOff>95250</xdr:colOff>
      <xdr:row>63</xdr:row>
      <xdr:rowOff>76623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61400</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86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11854</xdr:rowOff>
    </xdr:from>
    <xdr:to>
      <xdr:col>72</xdr:col>
      <xdr:colOff>203200</xdr:colOff>
      <xdr:row>59</xdr:row>
      <xdr:rowOff>35983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12740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58</xdr:row>
      <xdr:rowOff>52070</xdr:rowOff>
    </xdr:from>
    <xdr:to>
      <xdr:col>73</xdr:col>
      <xdr:colOff>44450</xdr:colOff>
      <xdr:row>58</xdr:row>
      <xdr:rowOff>153670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163847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976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94827</xdr:rowOff>
    </xdr:from>
    <xdr:to>
      <xdr:col>68</xdr:col>
      <xdr:colOff>152400</xdr:colOff>
      <xdr:row>59</xdr:row>
      <xdr:rowOff>11854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03892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35983</xdr:rowOff>
    </xdr:from>
    <xdr:to>
      <xdr:col>68</xdr:col>
      <xdr:colOff>203200</xdr:colOff>
      <xdr:row>58</xdr:row>
      <xdr:rowOff>137583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998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147760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974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19896</xdr:rowOff>
    </xdr:from>
    <xdr:to>
      <xdr:col>64</xdr:col>
      <xdr:colOff>152400</xdr:colOff>
      <xdr:row>58</xdr:row>
      <xdr:rowOff>121496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996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131673</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973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14817</xdr:rowOff>
    </xdr:from>
    <xdr:to>
      <xdr:col>81</xdr:col>
      <xdr:colOff>95250</xdr:colOff>
      <xdr:row>60</xdr:row>
      <xdr:rowOff>116417</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107544</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223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41487</xdr:rowOff>
    </xdr:from>
    <xdr:to>
      <xdr:col>77</xdr:col>
      <xdr:colOff>95250</xdr:colOff>
      <xdr:row>59</xdr:row>
      <xdr:rowOff>143087</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153264</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9925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156633</xdr:rowOff>
    </xdr:from>
    <xdr:to>
      <xdr:col>73</xdr:col>
      <xdr:colOff>44450</xdr:colOff>
      <xdr:row>59</xdr:row>
      <xdr:rowOff>86783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71560</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18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132504</xdr:rowOff>
    </xdr:from>
    <xdr:to>
      <xdr:col>68</xdr:col>
      <xdr:colOff>203200</xdr:colOff>
      <xdr:row>59</xdr:row>
      <xdr:rowOff>62654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07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47431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16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44027</xdr:rowOff>
    </xdr:from>
    <xdr:to>
      <xdr:col>64</xdr:col>
      <xdr:colOff>152400</xdr:colOff>
      <xdr:row>58</xdr:row>
      <xdr:rowOff>145627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998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130404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074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主な減要因は、臨時財政対策債に係る利率見直しによる利子の減少のほか、地方債を発行するにあたり交付税算入のある有利な地方債を積極的に活用していることが挙げられる。主な増要因は、臨時財政対策債や病院事業に対する公営企業会計出資金に係る元金償還金の額が増加したため、結果的に前年度数値から増加したものである。</a:t>
          </a:r>
        </a:p>
        <a:p>
          <a:r>
            <a:rPr kumimoji="1" lang="ja-JP" altLang="en-US" sz="1300">
              <a:latin typeface="ＭＳ Ｐゴシック" panose="020B0600070205080204" pitchFamily="50" charset="-128"/>
              <a:ea typeface="ＭＳ Ｐゴシック" panose="020B0600070205080204" pitchFamily="50" charset="-128"/>
            </a:rPr>
            <a:t>　今後も引き続き地方債の計画的な発行に努めるとともに、交付税措置のある有利な地方債を活用し、健全な財政運営に努めていく。</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89807</xdr:rowOff>
    </xdr:from>
    <xdr:to>
      <xdr:col>81</xdr:col>
      <xdr:colOff>44450</xdr:colOff>
      <xdr:row>44</xdr:row>
      <xdr:rowOff>61685</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33457"/>
          <a:ext cx="0" cy="1172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4734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7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89807</xdr:rowOff>
    </xdr:from>
    <xdr:to>
      <xdr:col>81</xdr:col>
      <xdr:colOff>133350</xdr:colOff>
      <xdr:row>37</xdr:row>
      <xdr:rowOff>89807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33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92528</xdr:rowOff>
    </xdr:from>
    <xdr:to>
      <xdr:col>81</xdr:col>
      <xdr:colOff>44450</xdr:colOff>
      <xdr:row>40</xdr:row>
      <xdr:rowOff>127000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95052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82749</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4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110672</xdr:rowOff>
    </xdr:from>
    <xdr:to>
      <xdr:col>81</xdr:col>
      <xdr:colOff>95250</xdr:colOff>
      <xdr:row>41</xdr:row>
      <xdr:rowOff>40822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92528</xdr:rowOff>
    </xdr:from>
    <xdr:to>
      <xdr:col>77</xdr:col>
      <xdr:colOff>44450</xdr:colOff>
      <xdr:row>40</xdr:row>
      <xdr:rowOff>92528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25599</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92528</xdr:rowOff>
    </xdr:from>
    <xdr:to>
      <xdr:col>72</xdr:col>
      <xdr:colOff>203200</xdr:colOff>
      <xdr:row>41</xdr:row>
      <xdr:rowOff>127907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950528"/>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35</xdr:row>
      <xdr:rowOff>106136</xdr:rowOff>
    </xdr:from>
    <xdr:to>
      <xdr:col>73</xdr:col>
      <xdr:colOff>44450</xdr:colOff>
      <xdr:row>36</xdr:row>
      <xdr:rowOff>36286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1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46463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587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127907</xdr:rowOff>
    </xdr:from>
    <xdr:to>
      <xdr:col>68</xdr:col>
      <xdr:colOff>152400</xdr:colOff>
      <xdr:row>43</xdr:row>
      <xdr:rowOff>26307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157357"/>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3628</xdr:rowOff>
    </xdr:from>
    <xdr:to>
      <xdr:col>68</xdr:col>
      <xdr:colOff>203200</xdr:colOff>
      <xdr:row>36</xdr:row>
      <xdr:rowOff>105228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17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115405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594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107043</xdr:rowOff>
    </xdr:from>
    <xdr:to>
      <xdr:col>64</xdr:col>
      <xdr:colOff>152400</xdr:colOff>
      <xdr:row>37</xdr:row>
      <xdr:rowOff>37193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47370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04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92727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41728</xdr:rowOff>
    </xdr:from>
    <xdr:to>
      <xdr:col>77</xdr:col>
      <xdr:colOff>95250</xdr:colOff>
      <xdr:row>40</xdr:row>
      <xdr:rowOff>143328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153505</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41728</xdr:rowOff>
    </xdr:from>
    <xdr:to>
      <xdr:col>73</xdr:col>
      <xdr:colOff>44450</xdr:colOff>
      <xdr:row>40</xdr:row>
      <xdr:rowOff>143328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128105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77107</xdr:rowOff>
    </xdr:from>
    <xdr:to>
      <xdr:col>68</xdr:col>
      <xdr:colOff>203200</xdr:colOff>
      <xdr:row>42</xdr:row>
      <xdr:rowOff>7257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163484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146957</xdr:rowOff>
    </xdr:from>
    <xdr:to>
      <xdr:col>64</xdr:col>
      <xdr:colOff>152400</xdr:colOff>
      <xdr:row>43</xdr:row>
      <xdr:rowOff>77107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61884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主な要因としては、地方債の償還額が発行額を上回ったことによる地方債現在高の減のほか、下水道事業会計の地方債現在高の減や病院事業会計の閉鎖による公営企業債等繰入見込額の減が挙げられる。</a:t>
          </a:r>
        </a:p>
        <a:p>
          <a:r>
            <a:rPr kumimoji="1" lang="ja-JP" altLang="en-US" sz="1300">
              <a:latin typeface="ＭＳ Ｐゴシック" panose="020B0600070205080204" pitchFamily="50" charset="-128"/>
              <a:ea typeface="ＭＳ Ｐゴシック" panose="020B0600070205080204" pitchFamily="50" charset="-128"/>
            </a:rPr>
            <a:t>　地方債現在高は老朽化施設の改修事業等により増加傾向にあったが、</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以降は減少しており、今後も将来負担比率は低下するものと見込まれる。引き続き、交付税措置のある地方債の活用や適正な定員管理に努め、将来世代の負担が過度にならないよう、健全な財政運営に努め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151384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129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123461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55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151384</xdr:rowOff>
    </xdr:from>
    <xdr:to>
      <xdr:col>81</xdr:col>
      <xdr:colOff>133350</xdr:colOff>
      <xdr:row>20</xdr:row>
      <xdr:rowOff>151384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58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151384</xdr:rowOff>
    </xdr:from>
    <xdr:to>
      <xdr:col>81</xdr:col>
      <xdr:colOff>44450</xdr:colOff>
      <xdr:row>20</xdr:row>
      <xdr:rowOff>165862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358038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165862</xdr:rowOff>
    </xdr:from>
    <xdr:to>
      <xdr:col>77</xdr:col>
      <xdr:colOff>44450</xdr:colOff>
      <xdr:row>21</xdr:row>
      <xdr:rowOff>23368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359486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52959</xdr:rowOff>
    </xdr:from>
    <xdr:to>
      <xdr:col>77</xdr:col>
      <xdr:colOff>95250</xdr:colOff>
      <xdr:row>15</xdr:row>
      <xdr:rowOff>154559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62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164736</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393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23368</xdr:rowOff>
    </xdr:from>
    <xdr:to>
      <xdr:col>72</xdr:col>
      <xdr:colOff>203200</xdr:colOff>
      <xdr:row>21</xdr:row>
      <xdr:rowOff>122301</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3623818"/>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11811</xdr:rowOff>
    </xdr:from>
    <xdr:to>
      <xdr:col>73</xdr:col>
      <xdr:colOff>44450</xdr:colOff>
      <xdr:row>16</xdr:row>
      <xdr:rowOff>113411</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75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123588</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52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110236</xdr:rowOff>
    </xdr:from>
    <xdr:to>
      <xdr:col>68</xdr:col>
      <xdr:colOff>152400</xdr:colOff>
      <xdr:row>21</xdr:row>
      <xdr:rowOff>122301</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3512800" y="371068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139700</xdr:rowOff>
    </xdr:from>
    <xdr:to>
      <xdr:col>68</xdr:col>
      <xdr:colOff>203200</xdr:colOff>
      <xdr:row>17</xdr:row>
      <xdr:rowOff>69850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80027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62357</xdr:rowOff>
    </xdr:from>
    <xdr:to>
      <xdr:col>64</xdr:col>
      <xdr:colOff>152400</xdr:colOff>
      <xdr:row>17</xdr:row>
      <xdr:rowOff>163957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97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2684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74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100584</xdr:rowOff>
    </xdr:from>
    <xdr:to>
      <xdr:col>81</xdr:col>
      <xdr:colOff>95250</xdr:colOff>
      <xdr:row>21</xdr:row>
      <xdr:rowOff>30734</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352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167911</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342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115062</xdr:rowOff>
    </xdr:from>
    <xdr:to>
      <xdr:col>77</xdr:col>
      <xdr:colOff>95250</xdr:colOff>
      <xdr:row>21</xdr:row>
      <xdr:rowOff>45212</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354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29989</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3630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144018</xdr:rowOff>
    </xdr:from>
    <xdr:to>
      <xdr:col>73</xdr:col>
      <xdr:colOff>44450</xdr:colOff>
      <xdr:row>21</xdr:row>
      <xdr:rowOff>74168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357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58945</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365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71501</xdr:rowOff>
    </xdr:from>
    <xdr:to>
      <xdr:col>68</xdr:col>
      <xdr:colOff>203200</xdr:colOff>
      <xdr:row>22</xdr:row>
      <xdr:rowOff>1651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367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157878</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375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59436</xdr:rowOff>
    </xdr:from>
    <xdr:to>
      <xdr:col>64</xdr:col>
      <xdr:colOff>152400</xdr:colOff>
      <xdr:row>21</xdr:row>
      <xdr:rowOff>161036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365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145813</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37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164,243
163,410
524.20
89,194,192
87,761,370
588,475
42,750,689
79,609,125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前年度数値と比較すると</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ポイント増加したが、全国平均を下回っており、類似団体内で比較すると最も低い数値となっている。</a:t>
          </a:r>
        </a:p>
        <a:p>
          <a:r>
            <a:rPr kumimoji="1" lang="ja-JP" altLang="en-US" sz="1300">
              <a:latin typeface="ＭＳ Ｐゴシック" panose="020B0600070205080204" pitchFamily="50" charset="-128"/>
              <a:ea typeface="ＭＳ Ｐゴシック" panose="020B0600070205080204" pitchFamily="50" charset="-128"/>
            </a:rPr>
            <a:t>　全国平均等の数値を下回っている要因として、これまで適正な定員管理・給与制度の運用に努めてきたことに加え、ごみ処理業務や消防業務等を一部事務組合で行っていることで人件費が補助費等として支出されていることが挙げられる。引き続き、適正な定員管理・給与制度の運用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65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50800</xdr:rowOff>
    </xdr:from>
    <xdr:to>
      <xdr:col>24</xdr:col>
      <xdr:colOff>25400</xdr:colOff>
      <xdr:row>33</xdr:row>
      <xdr:rowOff>107950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7086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95250</xdr:rowOff>
    </xdr:from>
    <xdr:to>
      <xdr:col>24</xdr:col>
      <xdr:colOff>76200</xdr:colOff>
      <xdr:row>38</xdr:row>
      <xdr:rowOff>25400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50800</xdr:rowOff>
    </xdr:from>
    <xdr:to>
      <xdr:col>19</xdr:col>
      <xdr:colOff>187325</xdr:colOff>
      <xdr:row>34</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7086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38100</xdr:rowOff>
    </xdr:from>
    <xdr:to>
      <xdr:col>20</xdr:col>
      <xdr:colOff>38100</xdr:colOff>
      <xdr:row>37</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124477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6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127000</xdr:rowOff>
    </xdr:from>
    <xdr:to>
      <xdr:col>15</xdr:col>
      <xdr:colOff>98425</xdr:colOff>
      <xdr:row>34</xdr:row>
      <xdr:rowOff>88900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7848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114300</xdr:rowOff>
    </xdr:from>
    <xdr:to>
      <xdr:col>15</xdr:col>
      <xdr:colOff>149225</xdr:colOff>
      <xdr:row>38</xdr:row>
      <xdr:rowOff>44450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29227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127000</xdr:rowOff>
    </xdr:from>
    <xdr:to>
      <xdr:col>11</xdr:col>
      <xdr:colOff>9525</xdr:colOff>
      <xdr:row>34</xdr:row>
      <xdr:rowOff>69850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7848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133350</xdr:rowOff>
    </xdr:from>
    <xdr:to>
      <xdr:col>11</xdr:col>
      <xdr:colOff>60325</xdr:colOff>
      <xdr:row>37</xdr:row>
      <xdr:rowOff>63500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48277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9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57150</xdr:rowOff>
    </xdr:from>
    <xdr:to>
      <xdr:col>6</xdr:col>
      <xdr:colOff>171450</xdr:colOff>
      <xdr:row>37</xdr:row>
      <xdr:rowOff>158750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143527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57150</xdr:rowOff>
    </xdr:from>
    <xdr:to>
      <xdr:col>24</xdr:col>
      <xdr:colOff>76200</xdr:colOff>
      <xdr:row>33</xdr:row>
      <xdr:rowOff>158750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137177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0</xdr:rowOff>
    </xdr:from>
    <xdr:to>
      <xdr:col>20</xdr:col>
      <xdr:colOff>38100</xdr:colOff>
      <xdr:row>33</xdr:row>
      <xdr:rowOff>101600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6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111777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42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38100</xdr:rowOff>
    </xdr:from>
    <xdr:to>
      <xdr:col>15</xdr:col>
      <xdr:colOff>149225</xdr:colOff>
      <xdr:row>34</xdr:row>
      <xdr:rowOff>139700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149877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76200</xdr:rowOff>
    </xdr:from>
    <xdr:to>
      <xdr:col>11</xdr:col>
      <xdr:colOff>60325</xdr:colOff>
      <xdr:row>34</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7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16527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0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19050</xdr:rowOff>
    </xdr:from>
    <xdr:to>
      <xdr:col>6</xdr:col>
      <xdr:colOff>171450</xdr:colOff>
      <xdr:row>34</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130827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1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前年度数値と比較すると</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ポイント減少したが、類似団体内平均・全国平均・青森県平均をいずれも上回っている状況である。</a:t>
          </a:r>
        </a:p>
        <a:p>
          <a:r>
            <a:rPr kumimoji="1" lang="ja-JP" altLang="en-US" sz="1300">
              <a:latin typeface="ＭＳ Ｐゴシック" panose="020B0600070205080204" pitchFamily="50" charset="-128"/>
              <a:ea typeface="ＭＳ Ｐゴシック" panose="020B0600070205080204" pitchFamily="50" charset="-128"/>
            </a:rPr>
            <a:t>　前年度数値から減少した要因としては、鷹ヶ丘老人福祉センター等指定管理料の減などによるものであるが、民間委託やアウトソーシング等の導入を推進していくことで、物件費については今後増加傾向になることが見込まれることから、ファシリティマネジメントに取り組み、維持管理費を削減する等、引き続き経常経費の見直しに努め、トータルコストの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4536</xdr:rowOff>
    </xdr:from>
    <xdr:to>
      <xdr:col>82</xdr:col>
      <xdr:colOff>107950</xdr:colOff>
      <xdr:row>18</xdr:row>
      <xdr:rowOff>94343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33386"/>
          <a:ext cx="0" cy="947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18</xdr:row>
      <xdr:rowOff>66420</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15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18</xdr:row>
      <xdr:rowOff>94343</xdr:rowOff>
    </xdr:from>
    <xdr:to>
      <xdr:col>82</xdr:col>
      <xdr:colOff>196850</xdr:colOff>
      <xdr:row>18</xdr:row>
      <xdr:rowOff>94343</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18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90913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4536</xdr:rowOff>
    </xdr:from>
    <xdr:to>
      <xdr:col>82</xdr:col>
      <xdr:colOff>196850</xdr:colOff>
      <xdr:row>13</xdr:row>
      <xdr:rowOff>4536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135164</xdr:rowOff>
    </xdr:from>
    <xdr:to>
      <xdr:col>82</xdr:col>
      <xdr:colOff>107950</xdr:colOff>
      <xdr:row>18</xdr:row>
      <xdr:rowOff>29029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049814"/>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43741</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29029</xdr:rowOff>
    </xdr:from>
    <xdr:to>
      <xdr:col>78</xdr:col>
      <xdr:colOff>69850</xdr:colOff>
      <xdr:row>19</xdr:row>
      <xdr:rowOff>151493</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115129"/>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2721</xdr:rowOff>
    </xdr:from>
    <xdr:to>
      <xdr:col>78</xdr:col>
      <xdr:colOff>120650</xdr:colOff>
      <xdr:row>15</xdr:row>
      <xdr:rowOff>104321</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5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114498</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3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53522</xdr:rowOff>
    </xdr:from>
    <xdr:to>
      <xdr:col>73</xdr:col>
      <xdr:colOff>180975</xdr:colOff>
      <xdr:row>19</xdr:row>
      <xdr:rowOff>151493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3110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20</xdr:row>
      <xdr:rowOff>157843</xdr:rowOff>
    </xdr:from>
    <xdr:to>
      <xdr:col>74</xdr:col>
      <xdr:colOff>31750</xdr:colOff>
      <xdr:row>21</xdr:row>
      <xdr:rowOff>87993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3586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72770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67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159657</xdr:rowOff>
    </xdr:from>
    <xdr:to>
      <xdr:col>69</xdr:col>
      <xdr:colOff>92075</xdr:colOff>
      <xdr:row>19</xdr:row>
      <xdr:rowOff>53522</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2457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20</xdr:row>
      <xdr:rowOff>125186</xdr:rowOff>
    </xdr:from>
    <xdr:to>
      <xdr:col>69</xdr:col>
      <xdr:colOff>142875</xdr:colOff>
      <xdr:row>21</xdr:row>
      <xdr:rowOff>55336</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355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40113</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640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125186</xdr:rowOff>
    </xdr:from>
    <xdr:to>
      <xdr:col>65</xdr:col>
      <xdr:colOff>53975</xdr:colOff>
      <xdr:row>21</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355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40113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640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84364</xdr:rowOff>
    </xdr:from>
    <xdr:to>
      <xdr:col>82</xdr:col>
      <xdr:colOff>158750</xdr:colOff>
      <xdr:row>18</xdr:row>
      <xdr:rowOff>14514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56441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7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149679</xdr:rowOff>
    </xdr:from>
    <xdr:to>
      <xdr:col>78</xdr:col>
      <xdr:colOff>120650</xdr:colOff>
      <xdr:row>18</xdr:row>
      <xdr:rowOff>79829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64606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150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100693</xdr:rowOff>
    </xdr:from>
    <xdr:to>
      <xdr:col>74</xdr:col>
      <xdr:colOff>31750</xdr:colOff>
      <xdr:row>20</xdr:row>
      <xdr:rowOff>30843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35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41020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27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2722</xdr:rowOff>
    </xdr:from>
    <xdr:to>
      <xdr:col>69</xdr:col>
      <xdr:colOff>142875</xdr:colOff>
      <xdr:row>19</xdr:row>
      <xdr:rowOff>104322</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114498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2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108857</xdr:rowOff>
    </xdr:from>
    <xdr:to>
      <xdr:col>65</xdr:col>
      <xdr:colOff>53975</xdr:colOff>
      <xdr:row>19</xdr:row>
      <xdr:rowOff>39007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49184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96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前年度数値と比較すると</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ポイント増加し、類似団体内平均を下回っているが、青森県平均を上回っている。</a:t>
          </a:r>
        </a:p>
        <a:p>
          <a:r>
            <a:rPr kumimoji="1" lang="ja-JP" altLang="en-US" sz="1300">
              <a:latin typeface="ＭＳ Ｐゴシック" panose="020B0600070205080204" pitchFamily="50" charset="-128"/>
              <a:ea typeface="ＭＳ Ｐゴシック" panose="020B0600070205080204" pitchFamily="50" charset="-128"/>
            </a:rPr>
            <a:t>　前年度数値から増加した主な要因としては、生活保護費等の社会保障関係経費（経常一般財源分）の増加が挙げられる。</a:t>
          </a:r>
        </a:p>
        <a:p>
          <a:r>
            <a:rPr kumimoji="1" lang="ja-JP" altLang="en-US" sz="1300">
              <a:latin typeface="ＭＳ Ｐゴシック" panose="020B0600070205080204" pitchFamily="50" charset="-128"/>
              <a:ea typeface="ＭＳ Ｐゴシック" panose="020B0600070205080204" pitchFamily="50" charset="-128"/>
            </a:rPr>
            <a:t>　今後も引き続き、自立助長への取り組みなどを行い健全な財政運営に努めていく。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37193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567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110672</xdr:rowOff>
    </xdr:from>
    <xdr:to>
      <xdr:col>24</xdr:col>
      <xdr:colOff>25400</xdr:colOff>
      <xdr:row>53</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026072"/>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110672</xdr:rowOff>
    </xdr:from>
    <xdr:to>
      <xdr:col>19</xdr:col>
      <xdr:colOff>187325</xdr:colOff>
      <xdr:row>55</xdr:row>
      <xdr:rowOff>118835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026072"/>
          <a:ext cx="889000" cy="52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57</xdr:row>
      <xdr:rowOff>69850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548585"/>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143328</xdr:rowOff>
    </xdr:from>
    <xdr:to>
      <xdr:col>11</xdr:col>
      <xdr:colOff>9525</xdr:colOff>
      <xdr:row>57</xdr:row>
      <xdr:rowOff>69850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058728"/>
          <a:ext cx="889000" cy="78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149678</xdr:rowOff>
    </xdr:from>
    <xdr:to>
      <xdr:col>11</xdr:col>
      <xdr:colOff>60325</xdr:colOff>
      <xdr:row>58</xdr:row>
      <xdr:rowOff>79828</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64605</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19050</xdr:rowOff>
    </xdr:from>
    <xdr:to>
      <xdr:col>24</xdr:col>
      <xdr:colOff>76200</xdr:colOff>
      <xdr:row>53</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99077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59872</xdr:rowOff>
    </xdr:from>
    <xdr:to>
      <xdr:col>20</xdr:col>
      <xdr:colOff>38100</xdr:colOff>
      <xdr:row>52</xdr:row>
      <xdr:rowOff>161472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8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199</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874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68035</xdr:rowOff>
    </xdr:from>
    <xdr:to>
      <xdr:col>15</xdr:col>
      <xdr:colOff>149225</xdr:colOff>
      <xdr:row>55</xdr:row>
      <xdr:rowOff>169635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92528</xdr:rowOff>
    </xdr:from>
    <xdr:to>
      <xdr:col>6</xdr:col>
      <xdr:colOff>171450</xdr:colOff>
      <xdr:row>53</xdr:row>
      <xdr:rowOff>22678</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32855</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877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前年度数値と比較すると</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ポイント増加し、類似団体内平均・全国平均・青森県平均をいずれも上回っている状況である。　</a:t>
          </a:r>
        </a:p>
        <a:p>
          <a:r>
            <a:rPr kumimoji="1" lang="ja-JP" altLang="en-US" sz="1300">
              <a:latin typeface="ＭＳ Ｐゴシック" panose="020B0600070205080204" pitchFamily="50" charset="-128"/>
              <a:ea typeface="ＭＳ Ｐゴシック" panose="020B0600070205080204" pitchFamily="50" charset="-128"/>
            </a:rPr>
            <a:t>　類似団体内平均・全国平均・青森県平均を上回っている主な要因としては、除排雪経費に係る維持補修費が影響している。</a:t>
          </a:r>
        </a:p>
        <a:p>
          <a:r>
            <a:rPr kumimoji="1" lang="ja-JP" altLang="en-US" sz="1300">
              <a:latin typeface="ＭＳ Ｐゴシック" panose="020B0600070205080204" pitchFamily="50" charset="-128"/>
              <a:ea typeface="ＭＳ Ｐゴシック" panose="020B0600070205080204" pitchFamily="50" charset="-128"/>
            </a:rPr>
            <a:t>　今後も引き続き、除排雪業務の適切な執行など歳出の抑制を図る。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195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35560</xdr:rowOff>
    </xdr:from>
    <xdr:to>
      <xdr:col>82</xdr:col>
      <xdr:colOff>196850</xdr:colOff>
      <xdr:row>60</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1270</xdr:rowOff>
    </xdr:from>
    <xdr:to>
      <xdr:col>82</xdr:col>
      <xdr:colOff>107950</xdr:colOff>
      <xdr:row>60</xdr:row>
      <xdr:rowOff>35560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11682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1270</xdr:rowOff>
    </xdr:from>
    <xdr:to>
      <xdr:col>78</xdr:col>
      <xdr:colOff>69850</xdr:colOff>
      <xdr:row>59</xdr:row>
      <xdr:rowOff>46990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116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1270</xdr:rowOff>
    </xdr:from>
    <xdr:to>
      <xdr:col>73</xdr:col>
      <xdr:colOff>180975</xdr:colOff>
      <xdr:row>59</xdr:row>
      <xdr:rowOff>46990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116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xdr:rowOff>
    </xdr:from>
    <xdr:to>
      <xdr:col>69</xdr:col>
      <xdr:colOff>92075</xdr:colOff>
      <xdr:row>60</xdr:row>
      <xdr:rowOff>58420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1168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53340</xdr:rowOff>
    </xdr:from>
    <xdr:to>
      <xdr:col>65</xdr:col>
      <xdr:colOff>53975</xdr:colOff>
      <xdr:row>56</xdr:row>
      <xdr:rowOff>154940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165117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156210</xdr:rowOff>
    </xdr:from>
    <xdr:to>
      <xdr:col>82</xdr:col>
      <xdr:colOff>158750</xdr:colOff>
      <xdr:row>60</xdr:row>
      <xdr:rowOff>86360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64787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121920</xdr:rowOff>
    </xdr:from>
    <xdr:to>
      <xdr:col>78</xdr:col>
      <xdr:colOff>120650</xdr:colOff>
      <xdr:row>59</xdr:row>
      <xdr:rowOff>52070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36847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167640</xdr:rowOff>
    </xdr:from>
    <xdr:to>
      <xdr:col>74</xdr:col>
      <xdr:colOff>31750</xdr:colOff>
      <xdr:row>59</xdr:row>
      <xdr:rowOff>97790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82567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121920</xdr:rowOff>
    </xdr:from>
    <xdr:to>
      <xdr:col>69</xdr:col>
      <xdr:colOff>142875</xdr:colOff>
      <xdr:row>59</xdr:row>
      <xdr:rowOff>52070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36847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7620</xdr:rowOff>
    </xdr:from>
    <xdr:to>
      <xdr:col>65</xdr:col>
      <xdr:colOff>53975</xdr:colOff>
      <xdr:row>60</xdr:row>
      <xdr:rowOff>109220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93997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前年度数値と比較すると</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ポイント増加しており、類似団体平均・全国平均を上回っている状況である。</a:t>
          </a:r>
        </a:p>
        <a:p>
          <a:r>
            <a:rPr kumimoji="1" lang="ja-JP" altLang="en-US" sz="1300">
              <a:latin typeface="ＭＳ Ｐゴシック" panose="020B0600070205080204" pitchFamily="50" charset="-128"/>
              <a:ea typeface="ＭＳ Ｐゴシック" panose="020B0600070205080204" pitchFamily="50" charset="-128"/>
            </a:rPr>
            <a:t>　類似団体平均・全国平均を上回っている大きな要因としては、ごみ処理業務や消防業務等を一部事務組合で行っていることから、負担金の支出額が多いことが挙げられる。</a:t>
          </a:r>
        </a:p>
        <a:p>
          <a:r>
            <a:rPr kumimoji="1" lang="ja-JP" altLang="en-US" sz="1300">
              <a:latin typeface="ＭＳ Ｐゴシック" panose="020B0600070205080204" pitchFamily="50" charset="-128"/>
              <a:ea typeface="ＭＳ Ｐゴシック" panose="020B0600070205080204" pitchFamily="50" charset="-128"/>
            </a:rPr>
            <a:t>　今後も引き続き、本来の負担・補助目的に基づき対象経費を精査し、経費の抑制に努めていく。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61686</xdr:rowOff>
    </xdr:from>
    <xdr:to>
      <xdr:col>82</xdr:col>
      <xdr:colOff>107950</xdr:colOff>
      <xdr:row>40</xdr:row>
      <xdr:rowOff>12700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548086"/>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156227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xdr:rowOff>
    </xdr:from>
    <xdr:to>
      <xdr:col>82</xdr:col>
      <xdr:colOff>196850</xdr:colOff>
      <xdr:row>40</xdr:row>
      <xdr:rowOff>12700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68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148063</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2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61686</xdr:rowOff>
    </xdr:from>
    <xdr:to>
      <xdr:col>82</xdr:col>
      <xdr:colOff>196850</xdr:colOff>
      <xdr:row>32</xdr:row>
      <xdr:rowOff>61686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5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86178</xdr:rowOff>
    </xdr:from>
    <xdr:to>
      <xdr:col>82</xdr:col>
      <xdr:colOff>107950</xdr:colOff>
      <xdr:row>40</xdr:row>
      <xdr:rowOff>12700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677272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158041</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158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141514</xdr:rowOff>
    </xdr:from>
    <xdr:to>
      <xdr:col>82</xdr:col>
      <xdr:colOff>158750</xdr:colOff>
      <xdr:row>37</xdr:row>
      <xdr:rowOff>71664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31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86178</xdr:rowOff>
    </xdr:from>
    <xdr:to>
      <xdr:col>78</xdr:col>
      <xdr:colOff>69850</xdr:colOff>
      <xdr:row>40</xdr:row>
      <xdr:rowOff>78015</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772728"/>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108857</xdr:rowOff>
    </xdr:from>
    <xdr:to>
      <xdr:col>78</xdr:col>
      <xdr:colOff>120650</xdr:colOff>
      <xdr:row>37</xdr:row>
      <xdr:rowOff>39007</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28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49184</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049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78015</xdr:rowOff>
    </xdr:from>
    <xdr:to>
      <xdr:col>73</xdr:col>
      <xdr:colOff>180975</xdr:colOff>
      <xdr:row>41</xdr:row>
      <xdr:rowOff>4535</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69360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157843</xdr:rowOff>
    </xdr:from>
    <xdr:to>
      <xdr:col>74</xdr:col>
      <xdr:colOff>31750</xdr:colOff>
      <xdr:row>39</xdr:row>
      <xdr:rowOff>87993</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6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98170</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44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41</xdr:row>
      <xdr:rowOff>4535</xdr:rowOff>
    </xdr:from>
    <xdr:to>
      <xdr:col>69</xdr:col>
      <xdr:colOff>92075</xdr:colOff>
      <xdr:row>41</xdr:row>
      <xdr:rowOff>69850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70339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27215</xdr:rowOff>
    </xdr:from>
    <xdr:to>
      <xdr:col>69</xdr:col>
      <xdr:colOff>142875</xdr:colOff>
      <xdr:row>38</xdr:row>
      <xdr:rowOff>128815</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54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138991</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311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92528</xdr:rowOff>
    </xdr:from>
    <xdr:to>
      <xdr:col>65</xdr:col>
      <xdr:colOff>53975</xdr:colOff>
      <xdr:row>39</xdr:row>
      <xdr:rowOff>22678</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60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32855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37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133350</xdr:rowOff>
    </xdr:from>
    <xdr:to>
      <xdr:col>82</xdr:col>
      <xdr:colOff>158750</xdr:colOff>
      <xdr:row>40</xdr:row>
      <xdr:rowOff>63500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41927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35378</xdr:rowOff>
    </xdr:from>
    <xdr:to>
      <xdr:col>78</xdr:col>
      <xdr:colOff>120650</xdr:colOff>
      <xdr:row>39</xdr:row>
      <xdr:rowOff>136978</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121755</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80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27215</xdr:rowOff>
    </xdr:from>
    <xdr:to>
      <xdr:col>74</xdr:col>
      <xdr:colOff>31750</xdr:colOff>
      <xdr:row>40</xdr:row>
      <xdr:rowOff>128815</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113592</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97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125185</xdr:rowOff>
    </xdr:from>
    <xdr:to>
      <xdr:col>69</xdr:col>
      <xdr:colOff>142875</xdr:colOff>
      <xdr:row>41</xdr:row>
      <xdr:rowOff>55335</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40112</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19050</xdr:rowOff>
    </xdr:from>
    <xdr:to>
      <xdr:col>65</xdr:col>
      <xdr:colOff>53975</xdr:colOff>
      <xdr:row>41</xdr:row>
      <xdr:rowOff>120650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105427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前年度数値と比較すると</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ポイント増加し、類似団体内平均・全国平均・青森県平均を上回っている状況にある。</a:t>
          </a:r>
        </a:p>
        <a:p>
          <a:r>
            <a:rPr kumimoji="1" lang="ja-JP" altLang="en-US" sz="1300">
              <a:latin typeface="ＭＳ Ｐゴシック" panose="020B0600070205080204" pitchFamily="50" charset="-128"/>
              <a:ea typeface="ＭＳ Ｐゴシック" panose="020B0600070205080204" pitchFamily="50" charset="-128"/>
            </a:rPr>
            <a:t>　近年大規模建設事業が集中したことや臨時財政対策債の発行額が増加したことから、その元金償還の開始により地方債の元利償還金が膨らんでいることが要因として挙げられる。</a:t>
          </a:r>
        </a:p>
        <a:p>
          <a:r>
            <a:rPr kumimoji="1" lang="ja-JP" altLang="en-US" sz="1300">
              <a:latin typeface="ＭＳ Ｐゴシック" panose="020B0600070205080204" pitchFamily="50" charset="-128"/>
              <a:ea typeface="ＭＳ Ｐゴシック" panose="020B0600070205080204" pitchFamily="50" charset="-128"/>
            </a:rPr>
            <a:t>　今後は老朽化した施設の大規模改修等を計画的に実施することにより公債費は減少する見込みとなっており、引き続き計画的な地方債の発行に努め、健全な財政運営に努めていく。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77</xdr:row>
      <xdr:rowOff>1270</xdr:rowOff>
    </xdr:from>
    <xdr:to>
      <xdr:col>24</xdr:col>
      <xdr:colOff>25400</xdr:colOff>
      <xdr:row>79</xdr:row>
      <xdr:rowOff>138430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3202920"/>
          <a:ext cx="0" cy="48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110507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65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138430</xdr:rowOff>
    </xdr:from>
    <xdr:to>
      <xdr:col>24</xdr:col>
      <xdr:colOff>114300</xdr:colOff>
      <xdr:row>79</xdr:row>
      <xdr:rowOff>138430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68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87647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94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77</xdr:row>
      <xdr:rowOff>1270</xdr:rowOff>
    </xdr:from>
    <xdr:to>
      <xdr:col>24</xdr:col>
      <xdr:colOff>114300</xdr:colOff>
      <xdr:row>77</xdr:row>
      <xdr:rowOff>1270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202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104139</xdr:rowOff>
    </xdr:from>
    <xdr:to>
      <xdr:col>24</xdr:col>
      <xdr:colOff>25400</xdr:colOff>
      <xdr:row>79</xdr:row>
      <xdr:rowOff>138430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477239"/>
          <a:ext cx="8382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1288</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156211</xdr:rowOff>
    </xdr:from>
    <xdr:to>
      <xdr:col>24</xdr:col>
      <xdr:colOff>76200</xdr:colOff>
      <xdr:row>78</xdr:row>
      <xdr:rowOff>86361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104139</xdr:rowOff>
    </xdr:from>
    <xdr:to>
      <xdr:col>19</xdr:col>
      <xdr:colOff>187325</xdr:colOff>
      <xdr:row>79</xdr:row>
      <xdr:rowOff>1270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4772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50816</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1270</xdr:rowOff>
    </xdr:from>
    <xdr:to>
      <xdr:col>15</xdr:col>
      <xdr:colOff>98425</xdr:colOff>
      <xdr:row>79</xdr:row>
      <xdr:rowOff>46989</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5458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72</xdr:row>
      <xdr:rowOff>121920</xdr:rowOff>
    </xdr:from>
    <xdr:to>
      <xdr:col>15</xdr:col>
      <xdr:colOff>149225</xdr:colOff>
      <xdr:row>73</xdr:row>
      <xdr:rowOff>52070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24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62247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223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46989</xdr:rowOff>
    </xdr:from>
    <xdr:to>
      <xdr:col>11</xdr:col>
      <xdr:colOff>9525</xdr:colOff>
      <xdr:row>79</xdr:row>
      <xdr:rowOff>46989</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3591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73</xdr:row>
      <xdr:rowOff>41910</xdr:rowOff>
    </xdr:from>
    <xdr:to>
      <xdr:col>11</xdr:col>
      <xdr:colOff>60325</xdr:colOff>
      <xdr:row>73</xdr:row>
      <xdr:rowOff>143510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255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153687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156210</xdr:rowOff>
    </xdr:from>
    <xdr:to>
      <xdr:col>6</xdr:col>
      <xdr:colOff>171450</xdr:colOff>
      <xdr:row>74</xdr:row>
      <xdr:rowOff>86360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267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96537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87630</xdr:rowOff>
    </xdr:from>
    <xdr:to>
      <xdr:col>24</xdr:col>
      <xdr:colOff>76200</xdr:colOff>
      <xdr:row>80</xdr:row>
      <xdr:rowOff>17780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167657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54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53339</xdr:rowOff>
    </xdr:from>
    <xdr:to>
      <xdr:col>20</xdr:col>
      <xdr:colOff>38100</xdr:colOff>
      <xdr:row>78</xdr:row>
      <xdr:rowOff>154939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139716</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121920</xdr:rowOff>
    </xdr:from>
    <xdr:to>
      <xdr:col>15</xdr:col>
      <xdr:colOff>149225</xdr:colOff>
      <xdr:row>79</xdr:row>
      <xdr:rowOff>52070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36847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167639</xdr:rowOff>
    </xdr:from>
    <xdr:to>
      <xdr:col>11</xdr:col>
      <xdr:colOff>60325</xdr:colOff>
      <xdr:row>79</xdr:row>
      <xdr:rowOff>97789</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82566</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167639</xdr:rowOff>
    </xdr:from>
    <xdr:to>
      <xdr:col>6</xdr:col>
      <xdr:colOff>171450</xdr:colOff>
      <xdr:row>79</xdr:row>
      <xdr:rowOff>97789</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82566</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前年度数値と比較すると</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ポイント増加しており、類似団体内の平均値と同水準である。</a:t>
          </a:r>
        </a:p>
        <a:p>
          <a:r>
            <a:rPr kumimoji="1" lang="ja-JP" altLang="en-US" sz="1300">
              <a:latin typeface="ＭＳ Ｐゴシック" panose="020B0600070205080204" pitchFamily="50" charset="-128"/>
              <a:ea typeface="ＭＳ Ｐゴシック" panose="020B0600070205080204" pitchFamily="50" charset="-128"/>
            </a:rPr>
            <a:t>　前年度数値から増加した主な要因としては、経常一般財源分の下水道事業会計出資金や弘前地区環境整備事務組合負担金の増加等が挙げられる。</a:t>
          </a:r>
        </a:p>
        <a:p>
          <a:r>
            <a:rPr kumimoji="1" lang="ja-JP" altLang="en-US" sz="1300">
              <a:latin typeface="ＭＳ Ｐゴシック" panose="020B0600070205080204" pitchFamily="50" charset="-128"/>
              <a:ea typeface="ＭＳ Ｐゴシック" panose="020B0600070205080204" pitchFamily="50" charset="-128"/>
            </a:rPr>
            <a:t>　今後も引き続き、歳出の抑制に努めていく。</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165100</xdr:rowOff>
    </xdr:from>
    <xdr:to>
      <xdr:col>82</xdr:col>
      <xdr:colOff>107950</xdr:colOff>
      <xdr:row>79</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68095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99077</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64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127000</xdr:rowOff>
    </xdr:from>
    <xdr:to>
      <xdr:col>82</xdr:col>
      <xdr:colOff>196850</xdr:colOff>
      <xdr:row>79</xdr:row>
      <xdr:rowOff>127000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67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80027</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42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165100</xdr:rowOff>
    </xdr:from>
    <xdr:to>
      <xdr:col>82</xdr:col>
      <xdr:colOff>196850</xdr:colOff>
      <xdr:row>73</xdr:row>
      <xdr:rowOff>165100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680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127000</xdr:rowOff>
    </xdr:from>
    <xdr:to>
      <xdr:col>82</xdr:col>
      <xdr:colOff>107950</xdr:colOff>
      <xdr:row>76</xdr:row>
      <xdr:rowOff>165100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281430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92727</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127000</xdr:rowOff>
    </xdr:from>
    <xdr:to>
      <xdr:col>78</xdr:col>
      <xdr:colOff>69850</xdr:colOff>
      <xdr:row>80</xdr:row>
      <xdr:rowOff>12700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4782800" y="12814300"/>
          <a:ext cx="889000" cy="9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57150</xdr:rowOff>
    </xdr:from>
    <xdr:to>
      <xdr:col>78</xdr:col>
      <xdr:colOff>120650</xdr:colOff>
      <xdr:row>74</xdr:row>
      <xdr:rowOff>158750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274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168927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51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12700</xdr:rowOff>
    </xdr:from>
    <xdr:to>
      <xdr:col>73</xdr:col>
      <xdr:colOff>180975</xdr:colOff>
      <xdr:row>80</xdr:row>
      <xdr:rowOff>69850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893800" y="13728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80</xdr:row>
      <xdr:rowOff>76200</xdr:rowOff>
    </xdr:from>
    <xdr:to>
      <xdr:col>74</xdr:col>
      <xdr:colOff>31750</xdr:colOff>
      <xdr:row>81</xdr:row>
      <xdr:rowOff>6350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79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162577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127000</xdr:rowOff>
    </xdr:from>
    <xdr:to>
      <xdr:col>69</xdr:col>
      <xdr:colOff>92075</xdr:colOff>
      <xdr:row>80</xdr:row>
      <xdr:rowOff>69850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36715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80</xdr:row>
      <xdr:rowOff>0</xdr:rowOff>
    </xdr:from>
    <xdr:to>
      <xdr:col>69</xdr:col>
      <xdr:colOff>142875</xdr:colOff>
      <xdr:row>80</xdr:row>
      <xdr:rowOff>101600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71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48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0</xdr:rowOff>
    </xdr:from>
    <xdr:to>
      <xdr:col>65</xdr:col>
      <xdr:colOff>53975</xdr:colOff>
      <xdr:row>80</xdr:row>
      <xdr:rowOff>101600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71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86377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86377</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76200</xdr:rowOff>
    </xdr:from>
    <xdr:to>
      <xdr:col>78</xdr:col>
      <xdr:colOff>120650</xdr:colOff>
      <xdr:row>75</xdr:row>
      <xdr:rowOff>6350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162577</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284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133350</xdr:rowOff>
    </xdr:from>
    <xdr:to>
      <xdr:col>74</xdr:col>
      <xdr:colOff>31750</xdr:colOff>
      <xdr:row>80</xdr:row>
      <xdr:rowOff>63500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73677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344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19050</xdr:rowOff>
    </xdr:from>
    <xdr:to>
      <xdr:col>69</xdr:col>
      <xdr:colOff>142875</xdr:colOff>
      <xdr:row>80</xdr:row>
      <xdr:rowOff>120650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105427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382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76200</xdr:rowOff>
    </xdr:from>
    <xdr:to>
      <xdr:col>65</xdr:col>
      <xdr:colOff>53975</xdr:colOff>
      <xdr:row>80</xdr:row>
      <xdr:rowOff>6350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16527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338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24184</xdr:rowOff>
    </xdr:from>
    <xdr:to>
      <xdr:col>29</xdr:col>
      <xdr:colOff>127000</xdr:colOff>
      <xdr:row>15</xdr:row>
      <xdr:rowOff>51072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57759"/>
          <a:ext cx="0" cy="7126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15</xdr:row>
      <xdr:rowOff>61249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268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15</xdr:row>
      <xdr:rowOff>51072</xdr:rowOff>
    </xdr:from>
    <xdr:to>
      <xdr:col>30</xdr:col>
      <xdr:colOff>25400</xdr:colOff>
      <xdr:row>15</xdr:row>
      <xdr:rowOff>51072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670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110561</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0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24184</xdr:rowOff>
    </xdr:from>
    <xdr:to>
      <xdr:col>30</xdr:col>
      <xdr:colOff>25400</xdr:colOff>
      <xdr:row>11</xdr:row>
      <xdr:rowOff>24184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577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51072</xdr:rowOff>
    </xdr:from>
    <xdr:to>
      <xdr:col>29</xdr:col>
      <xdr:colOff>127000</xdr:colOff>
      <xdr:row>16</xdr:row>
      <xdr:rowOff>76327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670447"/>
          <a:ext cx="647700" cy="196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12</xdr:row>
      <xdr:rowOff>44775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149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28248</xdr:rowOff>
    </xdr:from>
    <xdr:to>
      <xdr:col>29</xdr:col>
      <xdr:colOff>177800</xdr:colOff>
      <xdr:row>13</xdr:row>
      <xdr:rowOff>129848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3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30389</xdr:rowOff>
    </xdr:from>
    <xdr:to>
      <xdr:col>26</xdr:col>
      <xdr:colOff>50800</xdr:colOff>
      <xdr:row>16</xdr:row>
      <xdr:rowOff>76327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821214"/>
          <a:ext cx="698500" cy="45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13</xdr:row>
      <xdr:rowOff>50891</xdr:rowOff>
    </xdr:from>
    <xdr:to>
      <xdr:col>26</xdr:col>
      <xdr:colOff>101600</xdr:colOff>
      <xdr:row>13</xdr:row>
      <xdr:rowOff>152491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327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162668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096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30389</xdr:rowOff>
    </xdr:from>
    <xdr:to>
      <xdr:col>22</xdr:col>
      <xdr:colOff>114300</xdr:colOff>
      <xdr:row>17</xdr:row>
      <xdr:rowOff>13408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821214"/>
          <a:ext cx="698500" cy="154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90079</xdr:rowOff>
    </xdr:from>
    <xdr:to>
      <xdr:col>22</xdr:col>
      <xdr:colOff>165100</xdr:colOff>
      <xdr:row>19</xdr:row>
      <xdr:rowOff>20229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2238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5006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310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13408</xdr:rowOff>
    </xdr:from>
    <xdr:to>
      <xdr:col>18</xdr:col>
      <xdr:colOff>177800</xdr:colOff>
      <xdr:row>17</xdr:row>
      <xdr:rowOff>144036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75683"/>
          <a:ext cx="698500" cy="130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42073</xdr:rowOff>
    </xdr:from>
    <xdr:to>
      <xdr:col>19</xdr:col>
      <xdr:colOff>38100</xdr:colOff>
      <xdr:row>19</xdr:row>
      <xdr:rowOff>143673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347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128450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43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107932</xdr:rowOff>
    </xdr:from>
    <xdr:to>
      <xdr:col>15</xdr:col>
      <xdr:colOff>101600</xdr:colOff>
      <xdr:row>20</xdr:row>
      <xdr:rowOff>38082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4131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22859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499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272</xdr:rowOff>
    </xdr:from>
    <xdr:to>
      <xdr:col>29</xdr:col>
      <xdr:colOff>177800</xdr:colOff>
      <xdr:row>15</xdr:row>
      <xdr:rowOff>101872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619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80299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2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25527</xdr:rowOff>
    </xdr:from>
    <xdr:to>
      <xdr:col>26</xdr:col>
      <xdr:colOff>101600</xdr:colOff>
      <xdr:row>16</xdr:row>
      <xdr:rowOff>127127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16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111904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90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151039</xdr:rowOff>
    </xdr:from>
    <xdr:to>
      <xdr:col>22</xdr:col>
      <xdr:colOff>165100</xdr:colOff>
      <xdr:row>16</xdr:row>
      <xdr:rowOff>81189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70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91366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134058</xdr:rowOff>
    </xdr:from>
    <xdr:to>
      <xdr:col>19</xdr:col>
      <xdr:colOff>38100</xdr:colOff>
      <xdr:row>17</xdr:row>
      <xdr:rowOff>64208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24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74385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9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93236</xdr:rowOff>
    </xdr:from>
    <xdr:to>
      <xdr:col>15</xdr:col>
      <xdr:colOff>101600</xdr:colOff>
      <xdr:row>18</xdr:row>
      <xdr:rowOff>23386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55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33563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2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143328</xdr:rowOff>
    </xdr:from>
    <xdr:to>
      <xdr:col>33</xdr:col>
      <xdr:colOff>114300</xdr:colOff>
      <xdr:row>38</xdr:row>
      <xdr:rowOff>143328</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256866</xdr:rowOff>
    </xdr:from>
    <xdr:to>
      <xdr:col>29</xdr:col>
      <xdr:colOff>127000</xdr:colOff>
      <xdr:row>35</xdr:row>
      <xdr:rowOff>271453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181416"/>
          <a:ext cx="0" cy="7003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35</xdr:row>
      <xdr:rowOff>243530</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685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35</xdr:row>
      <xdr:rowOff>271453</xdr:rowOff>
    </xdr:from>
    <xdr:to>
      <xdr:col>30</xdr:col>
      <xdr:colOff>25400</xdr:colOff>
      <xdr:row>35</xdr:row>
      <xdr:rowOff>271453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8818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343</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92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256866</xdr:rowOff>
    </xdr:from>
    <xdr:to>
      <xdr:col>30</xdr:col>
      <xdr:colOff>25400</xdr:colOff>
      <xdr:row>33</xdr:row>
      <xdr:rowOff>256866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181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56025</xdr:rowOff>
    </xdr:from>
    <xdr:to>
      <xdr:col>29</xdr:col>
      <xdr:colOff>127000</xdr:colOff>
      <xdr:row>35</xdr:row>
      <xdr:rowOff>64951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003800" y="6666375"/>
          <a:ext cx="647700" cy="8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104919</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372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259842</xdr:rowOff>
    </xdr:from>
    <xdr:to>
      <xdr:col>29</xdr:col>
      <xdr:colOff>177800</xdr:colOff>
      <xdr:row>35</xdr:row>
      <xdr:rowOff>18542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527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56025</xdr:rowOff>
    </xdr:from>
    <xdr:to>
      <xdr:col>26</xdr:col>
      <xdr:colOff>50800</xdr:colOff>
      <xdr:row>35</xdr:row>
      <xdr:rowOff>244674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4305300" y="6666375"/>
          <a:ext cx="698500" cy="188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333103</xdr:rowOff>
    </xdr:from>
    <xdr:to>
      <xdr:col>26</xdr:col>
      <xdr:colOff>101600</xdr:colOff>
      <xdr:row>35</xdr:row>
      <xdr:rowOff>91803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6005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101980</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369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183606</xdr:rowOff>
    </xdr:from>
    <xdr:to>
      <xdr:col>22</xdr:col>
      <xdr:colOff>114300</xdr:colOff>
      <xdr:row>35</xdr:row>
      <xdr:rowOff>244674</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3606800" y="6793956"/>
          <a:ext cx="698500" cy="61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192895</xdr:rowOff>
    </xdr:from>
    <xdr:to>
      <xdr:col>22</xdr:col>
      <xdr:colOff>165100</xdr:colOff>
      <xdr:row>37</xdr:row>
      <xdr:rowOff>294495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7317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279272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740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183606</xdr:rowOff>
    </xdr:from>
    <xdr:to>
      <xdr:col>18</xdr:col>
      <xdr:colOff>177800</xdr:colOff>
      <xdr:row>35</xdr:row>
      <xdr:rowOff>206248</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flipV="1">
          <a:off x="2908300" y="6793956"/>
          <a:ext cx="698500" cy="22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174280</xdr:rowOff>
    </xdr:from>
    <xdr:to>
      <xdr:col>19</xdr:col>
      <xdr:colOff>38100</xdr:colOff>
      <xdr:row>37</xdr:row>
      <xdr:rowOff>275880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72989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260657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73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163939</xdr:rowOff>
    </xdr:from>
    <xdr:to>
      <xdr:col>15</xdr:col>
      <xdr:colOff>101600</xdr:colOff>
      <xdr:row>37</xdr:row>
      <xdr:rowOff>265539</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72886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250316</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737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14151</xdr:rowOff>
    </xdr:from>
    <xdr:to>
      <xdr:col>29</xdr:col>
      <xdr:colOff>177800</xdr:colOff>
      <xdr:row>35</xdr:row>
      <xdr:rowOff>115751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6624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329128</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659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5225</xdr:rowOff>
    </xdr:from>
    <xdr:to>
      <xdr:col>26</xdr:col>
      <xdr:colOff>101600</xdr:colOff>
      <xdr:row>35</xdr:row>
      <xdr:rowOff>106825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6615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91602</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6701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193874</xdr:rowOff>
    </xdr:from>
    <xdr:to>
      <xdr:col>22</xdr:col>
      <xdr:colOff>165100</xdr:colOff>
      <xdr:row>35</xdr:row>
      <xdr:rowOff>295474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6804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305651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6573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132806</xdr:rowOff>
    </xdr:from>
    <xdr:to>
      <xdr:col>19</xdr:col>
      <xdr:colOff>38100</xdr:colOff>
      <xdr:row>35</xdr:row>
      <xdr:rowOff>234406</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6743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244583</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651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155448</xdr:rowOff>
    </xdr:from>
    <xdr:to>
      <xdr:col>15</xdr:col>
      <xdr:colOff>101600</xdr:colOff>
      <xdr:row>35</xdr:row>
      <xdr:rowOff>257048</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6765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267225</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653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164,243
163,410
524.20
89,194,192
87,761,370
588,475
42,750,689
79,609,125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104724</xdr:rowOff>
    </xdr:from>
    <xdr:to>
      <xdr:col>24</xdr:col>
      <xdr:colOff>62865</xdr:colOff>
      <xdr:row>37</xdr:row>
      <xdr:rowOff>4414</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419674"/>
          <a:ext cx="1270" cy="928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8241</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35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4414</xdr:rowOff>
    </xdr:from>
    <xdr:to>
      <xdr:col>24</xdr:col>
      <xdr:colOff>152400</xdr:colOff>
      <xdr:row>37</xdr:row>
      <xdr:rowOff>4414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348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51401</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9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104724</xdr:rowOff>
    </xdr:from>
    <xdr:to>
      <xdr:col>24</xdr:col>
      <xdr:colOff>152400</xdr:colOff>
      <xdr:row>31</xdr:row>
      <xdr:rowOff>104724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419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4414</xdr:rowOff>
    </xdr:from>
    <xdr:to>
      <xdr:col>24</xdr:col>
      <xdr:colOff>63500</xdr:colOff>
      <xdr:row>37</xdr:row>
      <xdr:rowOff>71349</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348064"/>
          <a:ext cx="838200" cy="6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1226</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659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149799</xdr:rowOff>
    </xdr:from>
    <xdr:to>
      <xdr:col>24</xdr:col>
      <xdr:colOff>114300</xdr:colOff>
      <xdr:row>34</xdr:row>
      <xdr:rowOff>79949</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80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71349</xdr:rowOff>
    </xdr:from>
    <xdr:to>
      <xdr:col>19</xdr:col>
      <xdr:colOff>177800</xdr:colOff>
      <xdr:row>37</xdr:row>
      <xdr:rowOff>99878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414999"/>
          <a:ext cx="889000" cy="2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163743</xdr:rowOff>
    </xdr:from>
    <xdr:to>
      <xdr:col>20</xdr:col>
      <xdr:colOff>38100</xdr:colOff>
      <xdr:row>34</xdr:row>
      <xdr:rowOff>93893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82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110420</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59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99878</xdr:rowOff>
    </xdr:from>
    <xdr:to>
      <xdr:col>15</xdr:col>
      <xdr:colOff>50800</xdr:colOff>
      <xdr:row>38</xdr:row>
      <xdr:rowOff>47026</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443528"/>
          <a:ext cx="889000" cy="11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386</xdr:rowOff>
    </xdr:from>
    <xdr:to>
      <xdr:col>15</xdr:col>
      <xdr:colOff>101600</xdr:colOff>
      <xdr:row>36</xdr:row>
      <xdr:rowOff>101986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17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118513</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94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13056</xdr:rowOff>
    </xdr:from>
    <xdr:to>
      <xdr:col>10</xdr:col>
      <xdr:colOff>114300</xdr:colOff>
      <xdr:row>38</xdr:row>
      <xdr:rowOff>47026</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528156"/>
          <a:ext cx="889000" cy="3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141432</xdr:rowOff>
    </xdr:from>
    <xdr:to>
      <xdr:col>10</xdr:col>
      <xdr:colOff>165100</xdr:colOff>
      <xdr:row>37</xdr:row>
      <xdr:rowOff>71582</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31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88109</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08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147787</xdr:rowOff>
    </xdr:from>
    <xdr:to>
      <xdr:col>6</xdr:col>
      <xdr:colOff>38100</xdr:colOff>
      <xdr:row>37</xdr:row>
      <xdr:rowOff>77937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31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94464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09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125064</xdr:rowOff>
    </xdr:from>
    <xdr:to>
      <xdr:col>24</xdr:col>
      <xdr:colOff>114300</xdr:colOff>
      <xdr:row>37</xdr:row>
      <xdr:rowOff>55214</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29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39991</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21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20549</xdr:rowOff>
    </xdr:from>
    <xdr:to>
      <xdr:col>20</xdr:col>
      <xdr:colOff>38100</xdr:colOff>
      <xdr:row>37</xdr:row>
      <xdr:rowOff>122149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36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113276</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45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49078</xdr:rowOff>
    </xdr:from>
    <xdr:to>
      <xdr:col>15</xdr:col>
      <xdr:colOff>101600</xdr:colOff>
      <xdr:row>37</xdr:row>
      <xdr:rowOff>150678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39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141805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4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167676</xdr:rowOff>
    </xdr:from>
    <xdr:to>
      <xdr:col>10</xdr:col>
      <xdr:colOff>165100</xdr:colOff>
      <xdr:row>38</xdr:row>
      <xdr:rowOff>97826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51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88953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60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133706</xdr:rowOff>
    </xdr:from>
    <xdr:to>
      <xdr:col>6</xdr:col>
      <xdr:colOff>38100</xdr:colOff>
      <xdr:row>38</xdr:row>
      <xdr:rowOff>63856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47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54983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57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50350</xdr:rowOff>
    </xdr:from>
    <xdr:to>
      <xdr:col>24</xdr:col>
      <xdr:colOff>62865</xdr:colOff>
      <xdr:row>58</xdr:row>
      <xdr:rowOff>114864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4300"/>
          <a:ext cx="1270" cy="1264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114864</xdr:rowOff>
    </xdr:from>
    <xdr:to>
      <xdr:col>24</xdr:col>
      <xdr:colOff>152400</xdr:colOff>
      <xdr:row>58</xdr:row>
      <xdr:rowOff>114864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5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168477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50350</xdr:rowOff>
    </xdr:from>
    <xdr:to>
      <xdr:col>24</xdr:col>
      <xdr:colOff>152400</xdr:colOff>
      <xdr:row>51</xdr:row>
      <xdr:rowOff>50350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29384</xdr:rowOff>
    </xdr:from>
    <xdr:to>
      <xdr:col>24</xdr:col>
      <xdr:colOff>63500</xdr:colOff>
      <xdr:row>58</xdr:row>
      <xdr:rowOff>57192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73484"/>
          <a:ext cx="838200" cy="2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155423</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13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132546</xdr:rowOff>
    </xdr:from>
    <xdr:to>
      <xdr:col>24</xdr:col>
      <xdr:colOff>114300</xdr:colOff>
      <xdr:row>56</xdr:row>
      <xdr:rowOff>62696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6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57192</xdr:rowOff>
    </xdr:from>
    <xdr:to>
      <xdr:col>19</xdr:col>
      <xdr:colOff>177800</xdr:colOff>
      <xdr:row>58</xdr:row>
      <xdr:rowOff>138574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01292"/>
          <a:ext cx="889000" cy="8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171327</xdr:rowOff>
    </xdr:from>
    <xdr:to>
      <xdr:col>20</xdr:col>
      <xdr:colOff>38100</xdr:colOff>
      <xdr:row>57</xdr:row>
      <xdr:rowOff>101477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7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118004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4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138574</xdr:rowOff>
    </xdr:from>
    <xdr:to>
      <xdr:col>15</xdr:col>
      <xdr:colOff>50800</xdr:colOff>
      <xdr:row>59</xdr:row>
      <xdr:rowOff>80917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82674"/>
          <a:ext cx="889000" cy="11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15732</xdr:rowOff>
    </xdr:from>
    <xdr:to>
      <xdr:col>15</xdr:col>
      <xdr:colOff>101600</xdr:colOff>
      <xdr:row>58</xdr:row>
      <xdr:rowOff>117332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5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133859</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73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80917</xdr:rowOff>
    </xdr:from>
    <xdr:to>
      <xdr:col>10</xdr:col>
      <xdr:colOff>114300</xdr:colOff>
      <xdr:row>59</xdr:row>
      <xdr:rowOff>129625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196467"/>
          <a:ext cx="889000" cy="4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75805</xdr:rowOff>
    </xdr:from>
    <xdr:to>
      <xdr:col>10</xdr:col>
      <xdr:colOff>165100</xdr:colOff>
      <xdr:row>59</xdr:row>
      <xdr:rowOff>5955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1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22482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79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100379</xdr:rowOff>
    </xdr:from>
    <xdr:to>
      <xdr:col>6</xdr:col>
      <xdr:colOff>38100</xdr:colOff>
      <xdr:row>59</xdr:row>
      <xdr:rowOff>30529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4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47056</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81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150034</xdr:rowOff>
    </xdr:from>
    <xdr:to>
      <xdr:col>24</xdr:col>
      <xdr:colOff>114300</xdr:colOff>
      <xdr:row>58</xdr:row>
      <xdr:rowOff>80184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2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64961</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3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6392</xdr:rowOff>
    </xdr:from>
    <xdr:to>
      <xdr:col>20</xdr:col>
      <xdr:colOff>38100</xdr:colOff>
      <xdr:row>58</xdr:row>
      <xdr:rowOff>107992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5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99119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0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87774</xdr:rowOff>
    </xdr:from>
    <xdr:to>
      <xdr:col>15</xdr:col>
      <xdr:colOff>101600</xdr:colOff>
      <xdr:row>59</xdr:row>
      <xdr:rowOff>17924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3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9051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12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30117</xdr:rowOff>
    </xdr:from>
    <xdr:to>
      <xdr:col>10</xdr:col>
      <xdr:colOff>165100</xdr:colOff>
      <xdr:row>59</xdr:row>
      <xdr:rowOff>131717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14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122844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23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78825</xdr:rowOff>
    </xdr:from>
    <xdr:to>
      <xdr:col>6</xdr:col>
      <xdr:colOff>38100</xdr:colOff>
      <xdr:row>60</xdr:row>
      <xdr:rowOff>8975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19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60</xdr:row>
      <xdr:rowOff>102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28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80</xdr:row>
      <xdr:rowOff>111777</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5017</xdr:rowOff>
    </xdr:from>
    <xdr:to>
      <xdr:col>24</xdr:col>
      <xdr:colOff>62865</xdr:colOff>
      <xdr:row>78</xdr:row>
      <xdr:rowOff>105981</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06517"/>
          <a:ext cx="1270" cy="1472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109808</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48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105981</xdr:rowOff>
    </xdr:from>
    <xdr:to>
      <xdr:col>24</xdr:col>
      <xdr:colOff>152400</xdr:colOff>
      <xdr:row>78</xdr:row>
      <xdr:rowOff>105981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479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123144</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78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5017</xdr:rowOff>
    </xdr:from>
    <xdr:to>
      <xdr:col>24</xdr:col>
      <xdr:colOff>152400</xdr:colOff>
      <xdr:row>70</xdr:row>
      <xdr:rowOff>5017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06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69</xdr:row>
      <xdr:rowOff>130366</xdr:rowOff>
    </xdr:from>
    <xdr:to>
      <xdr:col>24</xdr:col>
      <xdr:colOff>63500</xdr:colOff>
      <xdr:row>70</xdr:row>
      <xdr:rowOff>5017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1960416"/>
          <a:ext cx="8382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117047</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2632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138620</xdr:rowOff>
    </xdr:from>
    <xdr:to>
      <xdr:col>24</xdr:col>
      <xdr:colOff>114300</xdr:colOff>
      <xdr:row>74</xdr:row>
      <xdr:rowOff>68770</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26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69</xdr:row>
      <xdr:rowOff>130366</xdr:rowOff>
    </xdr:from>
    <xdr:to>
      <xdr:col>19</xdr:col>
      <xdr:colOff>177800</xdr:colOff>
      <xdr:row>73</xdr:row>
      <xdr:rowOff>93218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1960416"/>
          <a:ext cx="889000" cy="64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19558</xdr:rowOff>
    </xdr:from>
    <xdr:to>
      <xdr:col>20</xdr:col>
      <xdr:colOff>38100</xdr:colOff>
      <xdr:row>74</xdr:row>
      <xdr:rowOff>121158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270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112285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279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93218</xdr:rowOff>
    </xdr:from>
    <xdr:to>
      <xdr:col>15</xdr:col>
      <xdr:colOff>50800</xdr:colOff>
      <xdr:row>78</xdr:row>
      <xdr:rowOff>71120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2609068"/>
          <a:ext cx="889000" cy="83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93853</xdr:rowOff>
    </xdr:from>
    <xdr:to>
      <xdr:col>15</xdr:col>
      <xdr:colOff>101600</xdr:colOff>
      <xdr:row>78</xdr:row>
      <xdr:rowOff>24003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29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15130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38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15113</xdr:rowOff>
    </xdr:from>
    <xdr:to>
      <xdr:col>10</xdr:col>
      <xdr:colOff>114300</xdr:colOff>
      <xdr:row>78</xdr:row>
      <xdr:rowOff>71120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2530963"/>
          <a:ext cx="889000" cy="91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112331</xdr:rowOff>
    </xdr:from>
    <xdr:to>
      <xdr:col>10</xdr:col>
      <xdr:colOff>165100</xdr:colOff>
      <xdr:row>79</xdr:row>
      <xdr:rowOff>42481</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33608</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578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13272</xdr:rowOff>
    </xdr:from>
    <xdr:to>
      <xdr:col>6</xdr:col>
      <xdr:colOff>38100</xdr:colOff>
      <xdr:row>78</xdr:row>
      <xdr:rowOff>114872</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8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105999</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47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125667</xdr:rowOff>
    </xdr:from>
    <xdr:to>
      <xdr:col>24</xdr:col>
      <xdr:colOff>114300</xdr:colOff>
      <xdr:row>70</xdr:row>
      <xdr:rowOff>55817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195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78694</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190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69</xdr:row>
      <xdr:rowOff>79566</xdr:rowOff>
    </xdr:from>
    <xdr:to>
      <xdr:col>20</xdr:col>
      <xdr:colOff>38100</xdr:colOff>
      <xdr:row>70</xdr:row>
      <xdr:rowOff>9716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190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68</xdr:row>
      <xdr:rowOff>26243</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168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42418</xdr:rowOff>
    </xdr:from>
    <xdr:to>
      <xdr:col>15</xdr:col>
      <xdr:colOff>101600</xdr:colOff>
      <xdr:row>73</xdr:row>
      <xdr:rowOff>144018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255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160545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233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20320</xdr:rowOff>
    </xdr:from>
    <xdr:to>
      <xdr:col>10</xdr:col>
      <xdr:colOff>165100</xdr:colOff>
      <xdr:row>78</xdr:row>
      <xdr:rowOff>121920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39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138447</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16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135763</xdr:rowOff>
    </xdr:from>
    <xdr:to>
      <xdr:col>6</xdr:col>
      <xdr:colOff>38100</xdr:colOff>
      <xdr:row>73</xdr:row>
      <xdr:rowOff>65913</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248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71</xdr:row>
      <xdr:rowOff>82440</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225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100</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725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97</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799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93</xdr:row>
      <xdr:rowOff>84218</xdr:rowOff>
    </xdr:from>
    <xdr:to>
      <xdr:col>24</xdr:col>
      <xdr:colOff>62865</xdr:colOff>
      <xdr:row>94</xdr:row>
      <xdr:rowOff>43140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6029068"/>
          <a:ext cx="1270" cy="130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68996</xdr:rowOff>
    </xdr:from>
    <xdr:ext cx="599010"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185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94</xdr:row>
      <xdr:rowOff>43140</xdr:rowOff>
    </xdr:from>
    <xdr:to>
      <xdr:col>24</xdr:col>
      <xdr:colOff>152400</xdr:colOff>
      <xdr:row>94</xdr:row>
      <xdr:rowOff>43140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159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30895</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80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93</xdr:row>
      <xdr:rowOff>84218</xdr:rowOff>
    </xdr:from>
    <xdr:to>
      <xdr:col>24</xdr:col>
      <xdr:colOff>152400</xdr:colOff>
      <xdr:row>93</xdr:row>
      <xdr:rowOff>84218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02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163954</xdr:rowOff>
    </xdr:from>
    <xdr:to>
      <xdr:col>24</xdr:col>
      <xdr:colOff>63500</xdr:colOff>
      <xdr:row>94</xdr:row>
      <xdr:rowOff>43140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5937354"/>
          <a:ext cx="838200" cy="22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157895</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5931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106570</xdr:rowOff>
    </xdr:from>
    <xdr:to>
      <xdr:col>24</xdr:col>
      <xdr:colOff>114300</xdr:colOff>
      <xdr:row>94</xdr:row>
      <xdr:rowOff>36720</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05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163954</xdr:rowOff>
    </xdr:from>
    <xdr:to>
      <xdr:col>19</xdr:col>
      <xdr:colOff>177800</xdr:colOff>
      <xdr:row>96</xdr:row>
      <xdr:rowOff>73041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5937354"/>
          <a:ext cx="889000" cy="59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91</xdr:row>
      <xdr:rowOff>131807</xdr:rowOff>
    </xdr:from>
    <xdr:to>
      <xdr:col>20</xdr:col>
      <xdr:colOff>38100</xdr:colOff>
      <xdr:row>92</xdr:row>
      <xdr:rowOff>61957</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5733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78484</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5508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73041</xdr:rowOff>
    </xdr:from>
    <xdr:to>
      <xdr:col>15</xdr:col>
      <xdr:colOff>50800</xdr:colOff>
      <xdr:row>96</xdr:row>
      <xdr:rowOff>142100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532241"/>
          <a:ext cx="889000" cy="6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70247</xdr:rowOff>
    </xdr:from>
    <xdr:to>
      <xdr:col>15</xdr:col>
      <xdr:colOff>101600</xdr:colOff>
      <xdr:row>98</xdr:row>
      <xdr:rowOff>397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70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162974</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79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142100</xdr:rowOff>
    </xdr:from>
    <xdr:to>
      <xdr:col>10</xdr:col>
      <xdr:colOff>114300</xdr:colOff>
      <xdr:row>97</xdr:row>
      <xdr:rowOff>104701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601300"/>
          <a:ext cx="889000" cy="13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3130</xdr:rowOff>
    </xdr:from>
    <xdr:to>
      <xdr:col>10</xdr:col>
      <xdr:colOff>165100</xdr:colOff>
      <xdr:row>98</xdr:row>
      <xdr:rowOff>104730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8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95857</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19795" y="16897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119624</xdr:rowOff>
    </xdr:from>
    <xdr:to>
      <xdr:col>6</xdr:col>
      <xdr:colOff>38100</xdr:colOff>
      <xdr:row>99</xdr:row>
      <xdr:rowOff>49774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92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40901</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30795" y="17014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163790</xdr:rowOff>
    </xdr:from>
    <xdr:to>
      <xdr:col>24</xdr:col>
      <xdr:colOff>114300</xdr:colOff>
      <xdr:row>94</xdr:row>
      <xdr:rowOff>93940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1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113446</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058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113154</xdr:rowOff>
    </xdr:from>
    <xdr:to>
      <xdr:col>20</xdr:col>
      <xdr:colOff>38100</xdr:colOff>
      <xdr:row>93</xdr:row>
      <xdr:rowOff>43304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588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34431</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597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22241</xdr:rowOff>
    </xdr:from>
    <xdr:to>
      <xdr:col>15</xdr:col>
      <xdr:colOff>101600</xdr:colOff>
      <xdr:row>96</xdr:row>
      <xdr:rowOff>123841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48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140368</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625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91300</xdr:rowOff>
    </xdr:from>
    <xdr:to>
      <xdr:col>10</xdr:col>
      <xdr:colOff>165100</xdr:colOff>
      <xdr:row>97</xdr:row>
      <xdr:rowOff>21450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5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37977</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632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53901</xdr:rowOff>
    </xdr:from>
    <xdr:to>
      <xdr:col>6</xdr:col>
      <xdr:colOff>38100</xdr:colOff>
      <xdr:row>97</xdr:row>
      <xdr:rowOff>155501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8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578</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6459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7732</xdr:rowOff>
    </xdr:from>
    <xdr:to>
      <xdr:col>54</xdr:col>
      <xdr:colOff>189865</xdr:colOff>
      <xdr:row>38</xdr:row>
      <xdr:rowOff>157999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6351382"/>
          <a:ext cx="1270" cy="321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161826</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67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157999</xdr:rowOff>
    </xdr:from>
    <xdr:to>
      <xdr:col>55</xdr:col>
      <xdr:colOff>88900</xdr:colOff>
      <xdr:row>38</xdr:row>
      <xdr:rowOff>157999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673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125859</xdr:rowOff>
    </xdr:from>
    <xdr:ext cx="534377"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612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7732</xdr:rowOff>
    </xdr:from>
    <xdr:to>
      <xdr:col>55</xdr:col>
      <xdr:colOff>88900</xdr:colOff>
      <xdr:row>37</xdr:row>
      <xdr:rowOff>7732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35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7732</xdr:rowOff>
    </xdr:from>
    <xdr:to>
      <xdr:col>55</xdr:col>
      <xdr:colOff>0</xdr:colOff>
      <xdr:row>37</xdr:row>
      <xdr:rowOff>78217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351382"/>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61111</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404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82684</xdr:rowOff>
    </xdr:from>
    <xdr:to>
      <xdr:col>55</xdr:col>
      <xdr:colOff>50800</xdr:colOff>
      <xdr:row>38</xdr:row>
      <xdr:rowOff>12834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42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38278</xdr:rowOff>
    </xdr:from>
    <xdr:to>
      <xdr:col>50</xdr:col>
      <xdr:colOff>114300</xdr:colOff>
      <xdr:row>37</xdr:row>
      <xdr:rowOff>78217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5353228"/>
          <a:ext cx="889000" cy="106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96977</xdr:rowOff>
    </xdr:from>
    <xdr:to>
      <xdr:col>50</xdr:col>
      <xdr:colOff>165100</xdr:colOff>
      <xdr:row>38</xdr:row>
      <xdr:rowOff>27127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44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18254</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53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38278</xdr:rowOff>
    </xdr:from>
    <xdr:to>
      <xdr:col>45</xdr:col>
      <xdr:colOff>177800</xdr:colOff>
      <xdr:row>38</xdr:row>
      <xdr:rowOff>38615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5353228"/>
          <a:ext cx="889000" cy="120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25807</xdr:rowOff>
    </xdr:from>
    <xdr:to>
      <xdr:col>46</xdr:col>
      <xdr:colOff>38100</xdr:colOff>
      <xdr:row>31</xdr:row>
      <xdr:rowOff>127407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534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118534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50795" y="543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38615</xdr:rowOff>
    </xdr:from>
    <xdr:to>
      <xdr:col>41</xdr:col>
      <xdr:colOff>50800</xdr:colOff>
      <xdr:row>38</xdr:row>
      <xdr:rowOff>47509</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553715"/>
          <a:ext cx="889000" cy="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69121</xdr:rowOff>
    </xdr:from>
    <xdr:to>
      <xdr:col>41</xdr:col>
      <xdr:colOff>101600</xdr:colOff>
      <xdr:row>38</xdr:row>
      <xdr:rowOff>170721</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58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161848</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67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94386</xdr:rowOff>
    </xdr:from>
    <xdr:to>
      <xdr:col>36</xdr:col>
      <xdr:colOff>165100</xdr:colOff>
      <xdr:row>39</xdr:row>
      <xdr:rowOff>24536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15663</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70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128382</xdr:rowOff>
    </xdr:from>
    <xdr:to>
      <xdr:col>55</xdr:col>
      <xdr:colOff>50800</xdr:colOff>
      <xdr:row>37</xdr:row>
      <xdr:rowOff>58532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30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81409</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25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27417</xdr:rowOff>
    </xdr:from>
    <xdr:to>
      <xdr:col>50</xdr:col>
      <xdr:colOff>165100</xdr:colOff>
      <xdr:row>37</xdr:row>
      <xdr:rowOff>129017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37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145544</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14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158928</xdr:rowOff>
    </xdr:from>
    <xdr:to>
      <xdr:col>46</xdr:col>
      <xdr:colOff>38100</xdr:colOff>
      <xdr:row>31</xdr:row>
      <xdr:rowOff>89078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30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105605</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5077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159265</xdr:rowOff>
    </xdr:from>
    <xdr:to>
      <xdr:col>41</xdr:col>
      <xdr:colOff>101600</xdr:colOff>
      <xdr:row>38</xdr:row>
      <xdr:rowOff>89415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50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105942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27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168159</xdr:rowOff>
    </xdr:from>
    <xdr:to>
      <xdr:col>36</xdr:col>
      <xdr:colOff>165100</xdr:colOff>
      <xdr:row>38</xdr:row>
      <xdr:rowOff>98309</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51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114836</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28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79940</xdr:rowOff>
    </xdr:from>
    <xdr:to>
      <xdr:col>54</xdr:col>
      <xdr:colOff>189865</xdr:colOff>
      <xdr:row>57</xdr:row>
      <xdr:rowOff>157245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652440"/>
          <a:ext cx="1270" cy="127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161072</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993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157245</xdr:rowOff>
    </xdr:from>
    <xdr:to>
      <xdr:col>55</xdr:col>
      <xdr:colOff>88900</xdr:colOff>
      <xdr:row>57</xdr:row>
      <xdr:rowOff>157245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992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26617</xdr:rowOff>
    </xdr:from>
    <xdr:ext cx="534377"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79940</xdr:rowOff>
    </xdr:from>
    <xdr:to>
      <xdr:col>55</xdr:col>
      <xdr:colOff>88900</xdr:colOff>
      <xdr:row>50</xdr:row>
      <xdr:rowOff>79940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6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107011</xdr:rowOff>
    </xdr:from>
    <xdr:to>
      <xdr:col>55</xdr:col>
      <xdr:colOff>0</xdr:colOff>
      <xdr:row>56</xdr:row>
      <xdr:rowOff>113354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708211"/>
          <a:ext cx="838200" cy="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147915</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2347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125038</xdr:rowOff>
    </xdr:from>
    <xdr:to>
      <xdr:col>55</xdr:col>
      <xdr:colOff>50800</xdr:colOff>
      <xdr:row>55</xdr:row>
      <xdr:rowOff>55188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3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113354</xdr:rowOff>
    </xdr:from>
    <xdr:to>
      <xdr:col>50</xdr:col>
      <xdr:colOff>114300</xdr:colOff>
      <xdr:row>57</xdr:row>
      <xdr:rowOff>113906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714554"/>
          <a:ext cx="889000" cy="17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134544</xdr:rowOff>
    </xdr:from>
    <xdr:to>
      <xdr:col>50</xdr:col>
      <xdr:colOff>165100</xdr:colOff>
      <xdr:row>55</xdr:row>
      <xdr:rowOff>64694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39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81221</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16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37935</xdr:rowOff>
    </xdr:from>
    <xdr:to>
      <xdr:col>45</xdr:col>
      <xdr:colOff>177800</xdr:colOff>
      <xdr:row>57</xdr:row>
      <xdr:rowOff>113906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639135"/>
          <a:ext cx="889000" cy="24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71793</xdr:rowOff>
    </xdr:from>
    <xdr:to>
      <xdr:col>46</xdr:col>
      <xdr:colOff>38100</xdr:colOff>
      <xdr:row>57</xdr:row>
      <xdr:rowOff>1943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7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18470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44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37935</xdr:rowOff>
    </xdr:from>
    <xdr:to>
      <xdr:col>41</xdr:col>
      <xdr:colOff>50800</xdr:colOff>
      <xdr:row>56</xdr:row>
      <xdr:rowOff>157893</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639135"/>
          <a:ext cx="889000" cy="11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88081</xdr:rowOff>
    </xdr:from>
    <xdr:to>
      <xdr:col>41</xdr:col>
      <xdr:colOff>101600</xdr:colOff>
      <xdr:row>56</xdr:row>
      <xdr:rowOff>18231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5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34758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2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43828</xdr:rowOff>
    </xdr:from>
    <xdr:to>
      <xdr:col>36</xdr:col>
      <xdr:colOff>165100</xdr:colOff>
      <xdr:row>56</xdr:row>
      <xdr:rowOff>145428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45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161955</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42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56211</xdr:rowOff>
    </xdr:from>
    <xdr:to>
      <xdr:col>55</xdr:col>
      <xdr:colOff>50800</xdr:colOff>
      <xdr:row>56</xdr:row>
      <xdr:rowOff>157811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65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34638</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63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62554</xdr:rowOff>
    </xdr:from>
    <xdr:to>
      <xdr:col>50</xdr:col>
      <xdr:colOff>165100</xdr:colOff>
      <xdr:row>56</xdr:row>
      <xdr:rowOff>164154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66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155281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75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63106</xdr:rowOff>
    </xdr:from>
    <xdr:to>
      <xdr:col>46</xdr:col>
      <xdr:colOff>38100</xdr:colOff>
      <xdr:row>57</xdr:row>
      <xdr:rowOff>164706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83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155833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92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158585</xdr:rowOff>
    </xdr:from>
    <xdr:to>
      <xdr:col>41</xdr:col>
      <xdr:colOff>101600</xdr:colOff>
      <xdr:row>56</xdr:row>
      <xdr:rowOff>88735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58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79862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68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107093</xdr:rowOff>
    </xdr:from>
    <xdr:to>
      <xdr:col>36</xdr:col>
      <xdr:colOff>165100</xdr:colOff>
      <xdr:row>57</xdr:row>
      <xdr:rowOff>37243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70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28370</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80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25629</xdr:rowOff>
    </xdr:from>
    <xdr:to>
      <xdr:col>54</xdr:col>
      <xdr:colOff>189865</xdr:colOff>
      <xdr:row>78</xdr:row>
      <xdr:rowOff>91328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27129"/>
          <a:ext cx="1270" cy="143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95155</xdr:rowOff>
    </xdr:from>
    <xdr:ext cx="469744"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46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91328</xdr:rowOff>
    </xdr:from>
    <xdr:to>
      <xdr:col>55</xdr:col>
      <xdr:colOff>88900</xdr:colOff>
      <xdr:row>78</xdr:row>
      <xdr:rowOff>91328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46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143756</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0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25629</xdr:rowOff>
    </xdr:from>
    <xdr:to>
      <xdr:col>55</xdr:col>
      <xdr:colOff>88900</xdr:colOff>
      <xdr:row>70</xdr:row>
      <xdr:rowOff>25629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27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135265</xdr:rowOff>
    </xdr:from>
    <xdr:to>
      <xdr:col>55</xdr:col>
      <xdr:colOff>0</xdr:colOff>
      <xdr:row>78</xdr:row>
      <xdr:rowOff>91328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336915"/>
          <a:ext cx="838200" cy="12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92940</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2608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70063</xdr:rowOff>
    </xdr:from>
    <xdr:to>
      <xdr:col>55</xdr:col>
      <xdr:colOff>50800</xdr:colOff>
      <xdr:row>75</xdr:row>
      <xdr:rowOff>213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275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135265</xdr:rowOff>
    </xdr:from>
    <xdr:to>
      <xdr:col>50</xdr:col>
      <xdr:colOff>114300</xdr:colOff>
      <xdr:row>77</xdr:row>
      <xdr:rowOff>135586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336915"/>
          <a:ext cx="8890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151354</xdr:rowOff>
    </xdr:from>
    <xdr:to>
      <xdr:col>50</xdr:col>
      <xdr:colOff>165100</xdr:colOff>
      <xdr:row>76</xdr:row>
      <xdr:rowOff>81504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01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98031</xdr:rowOff>
    </xdr:from>
    <xdr:ext cx="469744"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04428" y="1278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22475</xdr:rowOff>
    </xdr:from>
    <xdr:to>
      <xdr:col>45</xdr:col>
      <xdr:colOff>177800</xdr:colOff>
      <xdr:row>77</xdr:row>
      <xdr:rowOff>135586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224125"/>
          <a:ext cx="889000" cy="11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71298</xdr:rowOff>
    </xdr:from>
    <xdr:to>
      <xdr:col>46</xdr:col>
      <xdr:colOff>38100</xdr:colOff>
      <xdr:row>78</xdr:row>
      <xdr:rowOff>1448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7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17975</xdr:rowOff>
    </xdr:from>
    <xdr:ext cx="469744"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15428" y="1304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170653</xdr:rowOff>
    </xdr:from>
    <xdr:to>
      <xdr:col>41</xdr:col>
      <xdr:colOff>50800</xdr:colOff>
      <xdr:row>77</xdr:row>
      <xdr:rowOff>22475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200853"/>
          <a:ext cx="889000" cy="2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23887</xdr:rowOff>
    </xdr:from>
    <xdr:to>
      <xdr:col>41</xdr:col>
      <xdr:colOff>101600</xdr:colOff>
      <xdr:row>76</xdr:row>
      <xdr:rowOff>125487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05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142013</xdr:rowOff>
    </xdr:from>
    <xdr:ext cx="469744"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26428" y="1282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101428</xdr:rowOff>
    </xdr:from>
    <xdr:to>
      <xdr:col>36</xdr:col>
      <xdr:colOff>165100</xdr:colOff>
      <xdr:row>77</xdr:row>
      <xdr:rowOff>31578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48104</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37428" y="12906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40528</xdr:rowOff>
    </xdr:from>
    <xdr:to>
      <xdr:col>55</xdr:col>
      <xdr:colOff>50800</xdr:colOff>
      <xdr:row>78</xdr:row>
      <xdr:rowOff>142128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1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126905</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2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84465</xdr:rowOff>
    </xdr:from>
    <xdr:to>
      <xdr:col>50</xdr:col>
      <xdr:colOff>165100</xdr:colOff>
      <xdr:row>78</xdr:row>
      <xdr:rowOff>14615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28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5742</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37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84786</xdr:rowOff>
    </xdr:from>
    <xdr:to>
      <xdr:col>46</xdr:col>
      <xdr:colOff>38100</xdr:colOff>
      <xdr:row>78</xdr:row>
      <xdr:rowOff>14936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28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6063</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379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143125</xdr:rowOff>
    </xdr:from>
    <xdr:to>
      <xdr:col>41</xdr:col>
      <xdr:colOff>101600</xdr:colOff>
      <xdr:row>77</xdr:row>
      <xdr:rowOff>73275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17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64402</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26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119853</xdr:rowOff>
    </xdr:from>
    <xdr:to>
      <xdr:col>36</xdr:col>
      <xdr:colOff>165100</xdr:colOff>
      <xdr:row>77</xdr:row>
      <xdr:rowOff>50003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15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41130</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24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3454</xdr:rowOff>
    </xdr:from>
    <xdr:to>
      <xdr:col>54</xdr:col>
      <xdr:colOff>189865</xdr:colOff>
      <xdr:row>98</xdr:row>
      <xdr:rowOff>49670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605404"/>
          <a:ext cx="1270" cy="1246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53497</xdr:rowOff>
    </xdr:from>
    <xdr:ext cx="534377"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85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49670</xdr:rowOff>
    </xdr:from>
    <xdr:to>
      <xdr:col>55</xdr:col>
      <xdr:colOff>88900</xdr:colOff>
      <xdr:row>98</xdr:row>
      <xdr:rowOff>49670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85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121581</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38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3454</xdr:rowOff>
    </xdr:from>
    <xdr:to>
      <xdr:col>55</xdr:col>
      <xdr:colOff>88900</xdr:colOff>
      <xdr:row>91</xdr:row>
      <xdr:rowOff>3454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605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94971</xdr:rowOff>
    </xdr:from>
    <xdr:to>
      <xdr:col>55</xdr:col>
      <xdr:colOff>0</xdr:colOff>
      <xdr:row>96</xdr:row>
      <xdr:rowOff>82474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6039821"/>
          <a:ext cx="838200" cy="50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151147</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095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1270</xdr:rowOff>
    </xdr:from>
    <xdr:to>
      <xdr:col>55</xdr:col>
      <xdr:colOff>50800</xdr:colOff>
      <xdr:row>94</xdr:row>
      <xdr:rowOff>102870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11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50431</xdr:rowOff>
    </xdr:from>
    <xdr:to>
      <xdr:col>50</xdr:col>
      <xdr:colOff>114300</xdr:colOff>
      <xdr:row>96</xdr:row>
      <xdr:rowOff>82474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8750300" y="16509631"/>
          <a:ext cx="889000" cy="3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28702</xdr:rowOff>
    </xdr:from>
    <xdr:to>
      <xdr:col>50</xdr:col>
      <xdr:colOff>165100</xdr:colOff>
      <xdr:row>94</xdr:row>
      <xdr:rowOff>130302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14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146829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592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57595</xdr:rowOff>
    </xdr:from>
    <xdr:to>
      <xdr:col>45</xdr:col>
      <xdr:colOff>177800</xdr:colOff>
      <xdr:row>96</xdr:row>
      <xdr:rowOff>50431</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6173895"/>
          <a:ext cx="889000" cy="33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76784</xdr:rowOff>
    </xdr:from>
    <xdr:to>
      <xdr:col>46</xdr:col>
      <xdr:colOff>38100</xdr:colOff>
      <xdr:row>96</xdr:row>
      <xdr:rowOff>6934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36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23461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13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57595</xdr:rowOff>
    </xdr:from>
    <xdr:to>
      <xdr:col>41</xdr:col>
      <xdr:colOff>50800</xdr:colOff>
      <xdr:row>96</xdr:row>
      <xdr:rowOff>31381</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173895"/>
          <a:ext cx="889000" cy="31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99530</xdr:rowOff>
    </xdr:from>
    <xdr:to>
      <xdr:col>41</xdr:col>
      <xdr:colOff>101600</xdr:colOff>
      <xdr:row>96</xdr:row>
      <xdr:rowOff>29680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38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20807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48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58877</xdr:rowOff>
    </xdr:from>
    <xdr:to>
      <xdr:col>36</xdr:col>
      <xdr:colOff>165100</xdr:colOff>
      <xdr:row>96</xdr:row>
      <xdr:rowOff>160477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518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151604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61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44171</xdr:rowOff>
    </xdr:from>
    <xdr:to>
      <xdr:col>55</xdr:col>
      <xdr:colOff>50800</xdr:colOff>
      <xdr:row>93</xdr:row>
      <xdr:rowOff>145771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598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67048</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584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31674</xdr:rowOff>
    </xdr:from>
    <xdr:to>
      <xdr:col>50</xdr:col>
      <xdr:colOff>165100</xdr:colOff>
      <xdr:row>96</xdr:row>
      <xdr:rowOff>133274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49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124401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58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171081</xdr:rowOff>
    </xdr:from>
    <xdr:to>
      <xdr:col>46</xdr:col>
      <xdr:colOff>38100</xdr:colOff>
      <xdr:row>96</xdr:row>
      <xdr:rowOff>101231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45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92358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55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6795</xdr:rowOff>
    </xdr:from>
    <xdr:to>
      <xdr:col>41</xdr:col>
      <xdr:colOff>101600</xdr:colOff>
      <xdr:row>94</xdr:row>
      <xdr:rowOff>108395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12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124922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589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152031</xdr:rowOff>
    </xdr:from>
    <xdr:to>
      <xdr:col>36</xdr:col>
      <xdr:colOff>165100</xdr:colOff>
      <xdr:row>96</xdr:row>
      <xdr:rowOff>82181</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98708</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2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52832</xdr:rowOff>
    </xdr:from>
    <xdr:to>
      <xdr:col>85</xdr:col>
      <xdr:colOff>126364</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196332"/>
          <a:ext cx="1269" cy="1589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170959</xdr:rowOff>
    </xdr:from>
    <xdr:ext cx="469744"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4971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52832</xdr:rowOff>
    </xdr:from>
    <xdr:to>
      <xdr:col>86</xdr:col>
      <xdr:colOff>25400</xdr:colOff>
      <xdr:row>30</xdr:row>
      <xdr:rowOff>52832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196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117166</xdr:rowOff>
    </xdr:from>
    <xdr:to>
      <xdr:col>85</xdr:col>
      <xdr:colOff>127000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5946466"/>
          <a:ext cx="838200" cy="83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78104</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5907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99677</xdr:rowOff>
    </xdr:from>
    <xdr:to>
      <xdr:col>85</xdr:col>
      <xdr:colOff>177800</xdr:colOff>
      <xdr:row>35</xdr:row>
      <xdr:rowOff>29827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592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21953</xdr:rowOff>
    </xdr:from>
    <xdr:to>
      <xdr:col>81</xdr:col>
      <xdr:colOff>101600</xdr:colOff>
      <xdr:row>38</xdr:row>
      <xdr:rowOff>123553</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3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140080</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2017" y="6312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127109</xdr:rowOff>
    </xdr:from>
    <xdr:to>
      <xdr:col>76</xdr:col>
      <xdr:colOff>165100</xdr:colOff>
      <xdr:row>38</xdr:row>
      <xdr:rowOff>57259</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73786</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3017" y="6245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167277</xdr:rowOff>
    </xdr:from>
    <xdr:to>
      <xdr:col>72</xdr:col>
      <xdr:colOff>38100</xdr:colOff>
      <xdr:row>38</xdr:row>
      <xdr:rowOff>97427</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113954</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4017" y="6286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2032</xdr:rowOff>
    </xdr:from>
    <xdr:to>
      <xdr:col>67</xdr:col>
      <xdr:colOff>101600</xdr:colOff>
      <xdr:row>38</xdr:row>
      <xdr:rowOff>103632</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517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120159</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5017" y="6292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66366</xdr:rowOff>
    </xdr:from>
    <xdr:to>
      <xdr:col>85</xdr:col>
      <xdr:colOff>177800</xdr:colOff>
      <xdr:row>34</xdr:row>
      <xdr:rowOff>167966</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589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89243</xdr:rowOff>
    </xdr:from>
    <xdr:ext cx="469744"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574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75540</xdr:rowOff>
    </xdr:from>
    <xdr:to>
      <xdr:col>85</xdr:col>
      <xdr:colOff>126364</xdr:colOff>
      <xdr:row>74</xdr:row>
      <xdr:rowOff>133756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248490"/>
          <a:ext cx="1269" cy="572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137583</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282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74</xdr:row>
      <xdr:rowOff>133756</xdr:rowOff>
    </xdr:from>
    <xdr:to>
      <xdr:col>86</xdr:col>
      <xdr:colOff>25400</xdr:colOff>
      <xdr:row>74</xdr:row>
      <xdr:rowOff>133756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82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22217</xdr:rowOff>
    </xdr:from>
    <xdr:ext cx="534377"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202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75540</xdr:rowOff>
    </xdr:from>
    <xdr:to>
      <xdr:col>86</xdr:col>
      <xdr:colOff>25400</xdr:colOff>
      <xdr:row>71</xdr:row>
      <xdr:rowOff>75540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24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75540</xdr:rowOff>
    </xdr:from>
    <xdr:to>
      <xdr:col>85</xdr:col>
      <xdr:colOff>127000</xdr:colOff>
      <xdr:row>72</xdr:row>
      <xdr:rowOff>26619</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2248490"/>
          <a:ext cx="838200" cy="12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92015</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436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113588</xdr:rowOff>
    </xdr:from>
    <xdr:to>
      <xdr:col>85</xdr:col>
      <xdr:colOff>177800</xdr:colOff>
      <xdr:row>73</xdr:row>
      <xdr:rowOff>43738</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45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26619</xdr:rowOff>
    </xdr:from>
    <xdr:to>
      <xdr:col>81</xdr:col>
      <xdr:colOff>50800</xdr:colOff>
      <xdr:row>73</xdr:row>
      <xdr:rowOff>38126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2371019"/>
          <a:ext cx="889000" cy="18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72</xdr:row>
      <xdr:rowOff>74193</xdr:rowOff>
    </xdr:from>
    <xdr:to>
      <xdr:col>81</xdr:col>
      <xdr:colOff>101600</xdr:colOff>
      <xdr:row>73</xdr:row>
      <xdr:rowOff>4343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41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166920</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51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30200</xdr:rowOff>
    </xdr:from>
    <xdr:to>
      <xdr:col>76</xdr:col>
      <xdr:colOff>114300</xdr:colOff>
      <xdr:row>73</xdr:row>
      <xdr:rowOff>38126</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3703300" y="12546050"/>
          <a:ext cx="889000" cy="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83489</xdr:rowOff>
    </xdr:from>
    <xdr:to>
      <xdr:col>76</xdr:col>
      <xdr:colOff>165100</xdr:colOff>
      <xdr:row>80</xdr:row>
      <xdr:rowOff>13639</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362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80</xdr:row>
      <xdr:rowOff>4766</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372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30200</xdr:rowOff>
    </xdr:from>
    <xdr:to>
      <xdr:col>71</xdr:col>
      <xdr:colOff>177800</xdr:colOff>
      <xdr:row>73</xdr:row>
      <xdr:rowOff>39574</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2814300" y="12546050"/>
          <a:ext cx="889000" cy="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151842</xdr:rowOff>
    </xdr:from>
    <xdr:to>
      <xdr:col>72</xdr:col>
      <xdr:colOff>38100</xdr:colOff>
      <xdr:row>78</xdr:row>
      <xdr:rowOff>81992</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335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73119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44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74270</xdr:rowOff>
    </xdr:from>
    <xdr:to>
      <xdr:col>67</xdr:col>
      <xdr:colOff>101600</xdr:colOff>
      <xdr:row>79</xdr:row>
      <xdr:rowOff>4420</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34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166997</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54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24740</xdr:rowOff>
    </xdr:from>
    <xdr:to>
      <xdr:col>85</xdr:col>
      <xdr:colOff>177800</xdr:colOff>
      <xdr:row>71</xdr:row>
      <xdr:rowOff>126340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19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149217</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15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147269</xdr:rowOff>
    </xdr:from>
    <xdr:to>
      <xdr:col>81</xdr:col>
      <xdr:colOff>101600</xdr:colOff>
      <xdr:row>72</xdr:row>
      <xdr:rowOff>77419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232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93946</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209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158776</xdr:rowOff>
    </xdr:from>
    <xdr:to>
      <xdr:col>76</xdr:col>
      <xdr:colOff>165100</xdr:colOff>
      <xdr:row>73</xdr:row>
      <xdr:rowOff>88926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250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105453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227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150850</xdr:rowOff>
    </xdr:from>
    <xdr:to>
      <xdr:col>72</xdr:col>
      <xdr:colOff>38100</xdr:colOff>
      <xdr:row>73</xdr:row>
      <xdr:rowOff>81000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249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97527</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227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160224</xdr:rowOff>
    </xdr:from>
    <xdr:to>
      <xdr:col>67</xdr:col>
      <xdr:colOff>101600</xdr:colOff>
      <xdr:row>73</xdr:row>
      <xdr:rowOff>90374</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250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106901</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227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133093</xdr:rowOff>
    </xdr:from>
    <xdr:to>
      <xdr:col>85</xdr:col>
      <xdr:colOff>126364</xdr:colOff>
      <xdr:row>98</xdr:row>
      <xdr:rowOff>140374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563593"/>
          <a:ext cx="1269" cy="1378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144201</xdr:rowOff>
    </xdr:from>
    <xdr:ext cx="534377"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4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140374</xdr:rowOff>
    </xdr:from>
    <xdr:to>
      <xdr:col>86</xdr:col>
      <xdr:colOff>25400</xdr:colOff>
      <xdr:row>98</xdr:row>
      <xdr:rowOff>140374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42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79770</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33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133093</xdr:rowOff>
    </xdr:from>
    <xdr:to>
      <xdr:col>86</xdr:col>
      <xdr:colOff>25400</xdr:colOff>
      <xdr:row>90</xdr:row>
      <xdr:rowOff>133093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56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135128</xdr:rowOff>
    </xdr:from>
    <xdr:to>
      <xdr:col>85</xdr:col>
      <xdr:colOff>127000</xdr:colOff>
      <xdr:row>99</xdr:row>
      <xdr:rowOff>17225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6937228"/>
          <a:ext cx="838200" cy="5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170156</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2864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147279</xdr:rowOff>
    </xdr:from>
    <xdr:to>
      <xdr:col>85</xdr:col>
      <xdr:colOff>177800</xdr:colOff>
      <xdr:row>96</xdr:row>
      <xdr:rowOff>77429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43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17225</xdr:rowOff>
    </xdr:from>
    <xdr:to>
      <xdr:col>81</xdr:col>
      <xdr:colOff>50800</xdr:colOff>
      <xdr:row>99</xdr:row>
      <xdr:rowOff>32410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990775"/>
          <a:ext cx="889000" cy="1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157316</xdr:rowOff>
    </xdr:from>
    <xdr:to>
      <xdr:col>81</xdr:col>
      <xdr:colOff>101600</xdr:colOff>
      <xdr:row>96</xdr:row>
      <xdr:rowOff>87466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44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103993</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22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31801</xdr:rowOff>
    </xdr:from>
    <xdr:to>
      <xdr:col>76</xdr:col>
      <xdr:colOff>114300</xdr:colOff>
      <xdr:row>99</xdr:row>
      <xdr:rowOff>32410</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3703300" y="17005351"/>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125563</xdr:rowOff>
    </xdr:from>
    <xdr:to>
      <xdr:col>76</xdr:col>
      <xdr:colOff>165100</xdr:colOff>
      <xdr:row>98</xdr:row>
      <xdr:rowOff>55713</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75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72240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53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31801</xdr:rowOff>
    </xdr:from>
    <xdr:to>
      <xdr:col>71</xdr:col>
      <xdr:colOff>177800</xdr:colOff>
      <xdr:row>99</xdr:row>
      <xdr:rowOff>36254</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7005351"/>
          <a:ext cx="889000" cy="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125552</xdr:rowOff>
    </xdr:from>
    <xdr:to>
      <xdr:col>72</xdr:col>
      <xdr:colOff>38100</xdr:colOff>
      <xdr:row>98</xdr:row>
      <xdr:rowOff>55702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7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72229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53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8410</xdr:rowOff>
    </xdr:from>
    <xdr:to>
      <xdr:col>67</xdr:col>
      <xdr:colOff>101600</xdr:colOff>
      <xdr:row>98</xdr:row>
      <xdr:rowOff>110010</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126537</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58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84328</xdr:rowOff>
    </xdr:from>
    <xdr:to>
      <xdr:col>85</xdr:col>
      <xdr:colOff>177800</xdr:colOff>
      <xdr:row>99</xdr:row>
      <xdr:rowOff>14478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8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170705</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80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137875</xdr:rowOff>
    </xdr:from>
    <xdr:to>
      <xdr:col>81</xdr:col>
      <xdr:colOff>101600</xdr:colOff>
      <xdr:row>99</xdr:row>
      <xdr:rowOff>68025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93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59152</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46428" y="17032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153060</xdr:rowOff>
    </xdr:from>
    <xdr:to>
      <xdr:col>76</xdr:col>
      <xdr:colOff>165100</xdr:colOff>
      <xdr:row>99</xdr:row>
      <xdr:rowOff>83210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95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74337</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57428" y="1704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152451</xdr:rowOff>
    </xdr:from>
    <xdr:to>
      <xdr:col>72</xdr:col>
      <xdr:colOff>38100</xdr:colOff>
      <xdr:row>99</xdr:row>
      <xdr:rowOff>82601</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95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73728</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68428" y="1704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156904</xdr:rowOff>
    </xdr:from>
    <xdr:to>
      <xdr:col>67</xdr:col>
      <xdr:colOff>101600</xdr:colOff>
      <xdr:row>99</xdr:row>
      <xdr:rowOff>87054</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95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78181</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79428" y="17051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111777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73677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a:extLst>
            <a:ext uri="{FF2B5EF4-FFF2-40B4-BE49-F238E27FC236}">
              <a16:creationId xmlns:a16="http://schemas.microsoft.com/office/drawing/2014/main" id="{00000000-0008-0000-06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135890</xdr:rowOff>
    </xdr:from>
    <xdr:to>
      <xdr:col>116</xdr:col>
      <xdr:colOff>62864</xdr:colOff>
      <xdr:row>37</xdr:row>
      <xdr:rowOff>124460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2159595" y="5793740"/>
          <a:ext cx="1269" cy="674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128287</xdr:rowOff>
    </xdr:from>
    <xdr:ext cx="469744" cy="259045"/>
    <xdr:sp macro="" textlink="">
      <xdr:nvSpPr>
        <xdr:cNvPr id="743" name="投資及び出資金最小値テキスト">
          <a:extLst>
            <a:ext uri="{FF2B5EF4-FFF2-40B4-BE49-F238E27FC236}">
              <a16:creationId xmlns:a16="http://schemas.microsoft.com/office/drawing/2014/main" id="{00000000-0008-0000-0600-0000E7020000}"/>
            </a:ext>
          </a:extLst>
        </xdr:cNvPr>
        <xdr:cNvSpPr txBox="1"/>
      </xdr:nvSpPr>
      <xdr:spPr>
        <a:xfrm>
          <a:off x="22212300"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124460</xdr:rowOff>
    </xdr:from>
    <xdr:to>
      <xdr:col>116</xdr:col>
      <xdr:colOff>152400</xdr:colOff>
      <xdr:row>37</xdr:row>
      <xdr:rowOff>124460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6468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82567</xdr:rowOff>
    </xdr:from>
    <xdr:ext cx="469744" cy="259045"/>
    <xdr:sp macro="" textlink="">
      <xdr:nvSpPr>
        <xdr:cNvPr id="745" name="投資及び出資金最大値テキスト">
          <a:extLst>
            <a:ext uri="{FF2B5EF4-FFF2-40B4-BE49-F238E27FC236}">
              <a16:creationId xmlns:a16="http://schemas.microsoft.com/office/drawing/2014/main" id="{00000000-0008-0000-0600-0000E9020000}"/>
            </a:ext>
          </a:extLst>
        </xdr:cNvPr>
        <xdr:cNvSpPr txBox="1"/>
      </xdr:nvSpPr>
      <xdr:spPr>
        <a:xfrm>
          <a:off x="22212300" y="556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135890</xdr:rowOff>
    </xdr:from>
    <xdr:to>
      <xdr:col>116</xdr:col>
      <xdr:colOff>152400</xdr:colOff>
      <xdr:row>33</xdr:row>
      <xdr:rowOff>135890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579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23876</xdr:rowOff>
    </xdr:from>
    <xdr:to>
      <xdr:col>116</xdr:col>
      <xdr:colOff>63500</xdr:colOff>
      <xdr:row>33</xdr:row>
      <xdr:rowOff>135890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1323300" y="5510276"/>
          <a:ext cx="8382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79138</xdr:rowOff>
    </xdr:from>
    <xdr:ext cx="469744" cy="259045"/>
    <xdr:sp macro="" textlink="">
      <xdr:nvSpPr>
        <xdr:cNvPr id="748" name="投資及び出資金平均値テキスト">
          <a:extLst>
            <a:ext uri="{FF2B5EF4-FFF2-40B4-BE49-F238E27FC236}">
              <a16:creationId xmlns:a16="http://schemas.microsoft.com/office/drawing/2014/main" id="{00000000-0008-0000-0600-0000EC020000}"/>
            </a:ext>
          </a:extLst>
        </xdr:cNvPr>
        <xdr:cNvSpPr txBox="1"/>
      </xdr:nvSpPr>
      <xdr:spPr>
        <a:xfrm>
          <a:off x="22212300" y="6079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100711</xdr:rowOff>
    </xdr:from>
    <xdr:to>
      <xdr:col>116</xdr:col>
      <xdr:colOff>114300</xdr:colOff>
      <xdr:row>36</xdr:row>
      <xdr:rowOff>30861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2110700" y="610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77978</xdr:rowOff>
    </xdr:from>
    <xdr:to>
      <xdr:col>111</xdr:col>
      <xdr:colOff>177800</xdr:colOff>
      <xdr:row>32</xdr:row>
      <xdr:rowOff>23876</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0434300" y="5392928"/>
          <a:ext cx="889000" cy="11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136525</xdr:rowOff>
    </xdr:from>
    <xdr:to>
      <xdr:col>112</xdr:col>
      <xdr:colOff>38100</xdr:colOff>
      <xdr:row>36</xdr:row>
      <xdr:rowOff>66675</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1272500" y="61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57802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23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51689</xdr:rowOff>
    </xdr:from>
    <xdr:to>
      <xdr:col>107</xdr:col>
      <xdr:colOff>50800</xdr:colOff>
      <xdr:row>31</xdr:row>
      <xdr:rowOff>77978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9545300" y="5366639"/>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163957</xdr:rowOff>
    </xdr:from>
    <xdr:to>
      <xdr:col>107</xdr:col>
      <xdr:colOff>101600</xdr:colOff>
      <xdr:row>38</xdr:row>
      <xdr:rowOff>94107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0383500" y="650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85234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99428" y="660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164465</xdr:rowOff>
    </xdr:from>
    <xdr:to>
      <xdr:col>102</xdr:col>
      <xdr:colOff>114300</xdr:colOff>
      <xdr:row>31</xdr:row>
      <xdr:rowOff>51689</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656300" y="5307965"/>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78613</xdr:rowOff>
    </xdr:from>
    <xdr:to>
      <xdr:col>102</xdr:col>
      <xdr:colOff>165100</xdr:colOff>
      <xdr:row>38</xdr:row>
      <xdr:rowOff>8763</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9494500" y="642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171340</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51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85090</xdr:rowOff>
    </xdr:from>
    <xdr:to>
      <xdr:col>98</xdr:col>
      <xdr:colOff>38100</xdr:colOff>
      <xdr:row>38</xdr:row>
      <xdr:rowOff>15240</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8605500" y="642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6367</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85090</xdr:rowOff>
    </xdr:from>
    <xdr:to>
      <xdr:col>116</xdr:col>
      <xdr:colOff>114300</xdr:colOff>
      <xdr:row>34</xdr:row>
      <xdr:rowOff>15240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2110700" y="574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38117</xdr:rowOff>
    </xdr:from>
    <xdr:ext cx="469744" cy="259045"/>
    <xdr:sp macro="" textlink="">
      <xdr:nvSpPr>
        <xdr:cNvPr id="767" name="投資及び出資金該当値テキスト">
          <a:extLst>
            <a:ext uri="{FF2B5EF4-FFF2-40B4-BE49-F238E27FC236}">
              <a16:creationId xmlns:a16="http://schemas.microsoft.com/office/drawing/2014/main" id="{00000000-0008-0000-0600-0000FF020000}"/>
            </a:ext>
          </a:extLst>
        </xdr:cNvPr>
        <xdr:cNvSpPr txBox="1"/>
      </xdr:nvSpPr>
      <xdr:spPr>
        <a:xfrm>
          <a:off x="22212300" y="569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144526</xdr:rowOff>
    </xdr:from>
    <xdr:to>
      <xdr:col>112</xdr:col>
      <xdr:colOff>38100</xdr:colOff>
      <xdr:row>32</xdr:row>
      <xdr:rowOff>74676</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1272500" y="545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91203</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088428" y="523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27178</xdr:rowOff>
    </xdr:from>
    <xdr:to>
      <xdr:col>107</xdr:col>
      <xdr:colOff>101600</xdr:colOff>
      <xdr:row>31</xdr:row>
      <xdr:rowOff>128778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0383500" y="534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145305</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0199428" y="511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889</xdr:rowOff>
    </xdr:from>
    <xdr:to>
      <xdr:col>102</xdr:col>
      <xdr:colOff>165100</xdr:colOff>
      <xdr:row>31</xdr:row>
      <xdr:rowOff>102489</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9494500" y="531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119016</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10428" y="509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113665</xdr:rowOff>
    </xdr:from>
    <xdr:to>
      <xdr:col>98</xdr:col>
      <xdr:colOff>38100</xdr:colOff>
      <xdr:row>31</xdr:row>
      <xdr:rowOff>43815</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8605500" y="525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60342</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421428" y="5032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a:extLst>
            <a:ext uri="{FF2B5EF4-FFF2-40B4-BE49-F238E27FC236}">
              <a16:creationId xmlns:a16="http://schemas.microsoft.com/office/drawing/2014/main" id="{00000000-0008-0000-06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125494</xdr:rowOff>
    </xdr:from>
    <xdr:to>
      <xdr:col>116</xdr:col>
      <xdr:colOff>62864</xdr:colOff>
      <xdr:row>58</xdr:row>
      <xdr:rowOff>33075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2159595" y="8697994"/>
          <a:ext cx="1269" cy="127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36902</xdr:rowOff>
    </xdr:from>
    <xdr:ext cx="469744" cy="259045"/>
    <xdr:sp macro="" textlink="">
      <xdr:nvSpPr>
        <xdr:cNvPr id="802" name="貸付金最小値テキスト">
          <a:extLst>
            <a:ext uri="{FF2B5EF4-FFF2-40B4-BE49-F238E27FC236}">
              <a16:creationId xmlns:a16="http://schemas.microsoft.com/office/drawing/2014/main" id="{00000000-0008-0000-0600-000022030000}"/>
            </a:ext>
          </a:extLst>
        </xdr:cNvPr>
        <xdr:cNvSpPr txBox="1"/>
      </xdr:nvSpPr>
      <xdr:spPr>
        <a:xfrm>
          <a:off x="22212300" y="998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33075</xdr:rowOff>
    </xdr:from>
    <xdr:to>
      <xdr:col>116</xdr:col>
      <xdr:colOff>152400</xdr:colOff>
      <xdr:row>58</xdr:row>
      <xdr:rowOff>33075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997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72171</xdr:rowOff>
    </xdr:from>
    <xdr:ext cx="534377" cy="259045"/>
    <xdr:sp macro="" textlink="">
      <xdr:nvSpPr>
        <xdr:cNvPr id="804" name="貸付金最大値テキスト">
          <a:extLst>
            <a:ext uri="{FF2B5EF4-FFF2-40B4-BE49-F238E27FC236}">
              <a16:creationId xmlns:a16="http://schemas.microsoft.com/office/drawing/2014/main" id="{00000000-0008-0000-0600-000024030000}"/>
            </a:ext>
          </a:extLst>
        </xdr:cNvPr>
        <xdr:cNvSpPr txBox="1"/>
      </xdr:nvSpPr>
      <xdr:spPr>
        <a:xfrm>
          <a:off x="22212300" y="847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125494</xdr:rowOff>
    </xdr:from>
    <xdr:to>
      <xdr:col>116</xdr:col>
      <xdr:colOff>152400</xdr:colOff>
      <xdr:row>50</xdr:row>
      <xdr:rowOff>125494</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869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33075</xdr:rowOff>
    </xdr:from>
    <xdr:to>
      <xdr:col>116</xdr:col>
      <xdr:colOff>63500</xdr:colOff>
      <xdr:row>58</xdr:row>
      <xdr:rowOff>44537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1323300" y="9977175"/>
          <a:ext cx="838200" cy="1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53092</xdr:rowOff>
    </xdr:from>
    <xdr:ext cx="534377" cy="259045"/>
    <xdr:sp macro="" textlink="">
      <xdr:nvSpPr>
        <xdr:cNvPr id="807" name="貸付金平均値テキスト">
          <a:extLst>
            <a:ext uri="{FF2B5EF4-FFF2-40B4-BE49-F238E27FC236}">
              <a16:creationId xmlns:a16="http://schemas.microsoft.com/office/drawing/2014/main" id="{00000000-0008-0000-0600-000027030000}"/>
            </a:ext>
          </a:extLst>
        </xdr:cNvPr>
        <xdr:cNvSpPr txBox="1"/>
      </xdr:nvSpPr>
      <xdr:spPr>
        <a:xfrm>
          <a:off x="22212300" y="9311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30215</xdr:rowOff>
    </xdr:from>
    <xdr:to>
      <xdr:col>116</xdr:col>
      <xdr:colOff>114300</xdr:colOff>
      <xdr:row>55</xdr:row>
      <xdr:rowOff>131815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2110700" y="94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44210</xdr:rowOff>
    </xdr:from>
    <xdr:to>
      <xdr:col>111</xdr:col>
      <xdr:colOff>177800</xdr:colOff>
      <xdr:row>58</xdr:row>
      <xdr:rowOff>44537</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0434300" y="9988310"/>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3142</xdr:rowOff>
    </xdr:from>
    <xdr:to>
      <xdr:col>112</xdr:col>
      <xdr:colOff>38100</xdr:colOff>
      <xdr:row>55</xdr:row>
      <xdr:rowOff>104742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1272500" y="9432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121269</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56111" y="920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44210</xdr:rowOff>
    </xdr:from>
    <xdr:to>
      <xdr:col>107</xdr:col>
      <xdr:colOff>50800</xdr:colOff>
      <xdr:row>58</xdr:row>
      <xdr:rowOff>48195</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9545300" y="9988310"/>
          <a:ext cx="889000" cy="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22769</xdr:rowOff>
    </xdr:from>
    <xdr:to>
      <xdr:col>107</xdr:col>
      <xdr:colOff>101600</xdr:colOff>
      <xdr:row>57</xdr:row>
      <xdr:rowOff>124369</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0383500" y="979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140896</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67111" y="957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48195</xdr:rowOff>
    </xdr:from>
    <xdr:to>
      <xdr:col>102</xdr:col>
      <xdr:colOff>114300</xdr:colOff>
      <xdr:row>58</xdr:row>
      <xdr:rowOff>48978</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flipV="1">
          <a:off x="18656300" y="9992295"/>
          <a:ext cx="8890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19993</xdr:rowOff>
    </xdr:from>
    <xdr:to>
      <xdr:col>102</xdr:col>
      <xdr:colOff>165100</xdr:colOff>
      <xdr:row>57</xdr:row>
      <xdr:rowOff>121593</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9494500" y="979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138120</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278111" y="956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12776</xdr:rowOff>
    </xdr:from>
    <xdr:to>
      <xdr:col>98</xdr:col>
      <xdr:colOff>38100</xdr:colOff>
      <xdr:row>57</xdr:row>
      <xdr:rowOff>114376</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8605500" y="978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130903</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389111" y="956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153725</xdr:rowOff>
    </xdr:from>
    <xdr:to>
      <xdr:col>116</xdr:col>
      <xdr:colOff>114300</xdr:colOff>
      <xdr:row>58</xdr:row>
      <xdr:rowOff>83875</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2110700" y="992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68652</xdr:rowOff>
    </xdr:from>
    <xdr:ext cx="469744" cy="259045"/>
    <xdr:sp macro="" textlink="">
      <xdr:nvSpPr>
        <xdr:cNvPr id="826" name="貸付金該当値テキスト">
          <a:extLst>
            <a:ext uri="{FF2B5EF4-FFF2-40B4-BE49-F238E27FC236}">
              <a16:creationId xmlns:a16="http://schemas.microsoft.com/office/drawing/2014/main" id="{00000000-0008-0000-0600-00003A030000}"/>
            </a:ext>
          </a:extLst>
        </xdr:cNvPr>
        <xdr:cNvSpPr txBox="1"/>
      </xdr:nvSpPr>
      <xdr:spPr>
        <a:xfrm>
          <a:off x="22212300" y="9841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165187</xdr:rowOff>
    </xdr:from>
    <xdr:to>
      <xdr:col>112</xdr:col>
      <xdr:colOff>38100</xdr:colOff>
      <xdr:row>58</xdr:row>
      <xdr:rowOff>95337</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1272500" y="993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86464</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1088428" y="10030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164860</xdr:rowOff>
    </xdr:from>
    <xdr:to>
      <xdr:col>107</xdr:col>
      <xdr:colOff>101600</xdr:colOff>
      <xdr:row>58</xdr:row>
      <xdr:rowOff>95010</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0383500" y="993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86137</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0199428" y="1003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168845</xdr:rowOff>
    </xdr:from>
    <xdr:to>
      <xdr:col>102</xdr:col>
      <xdr:colOff>165100</xdr:colOff>
      <xdr:row>58</xdr:row>
      <xdr:rowOff>98995</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9494500" y="994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90122</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9310428" y="1003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169628</xdr:rowOff>
    </xdr:from>
    <xdr:to>
      <xdr:col>98</xdr:col>
      <xdr:colOff>38100</xdr:colOff>
      <xdr:row>58</xdr:row>
      <xdr:rowOff>99778</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8605500" y="994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90905</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421428" y="1003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91968</xdr:rowOff>
    </xdr:from>
    <xdr:to>
      <xdr:col>116</xdr:col>
      <xdr:colOff>62864</xdr:colOff>
      <xdr:row>78</xdr:row>
      <xdr:rowOff>166675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2159595" y="12093468"/>
          <a:ext cx="1269" cy="144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170502</xdr:rowOff>
    </xdr:from>
    <xdr:ext cx="534377" cy="259045"/>
    <xdr:sp macro="" textlink="">
      <xdr:nvSpPr>
        <xdr:cNvPr id="858" name="繰出金最小値テキスト">
          <a:extLst>
            <a:ext uri="{FF2B5EF4-FFF2-40B4-BE49-F238E27FC236}">
              <a16:creationId xmlns:a16="http://schemas.microsoft.com/office/drawing/2014/main" id="{00000000-0008-0000-0600-00005A030000}"/>
            </a:ext>
          </a:extLst>
        </xdr:cNvPr>
        <xdr:cNvSpPr txBox="1"/>
      </xdr:nvSpPr>
      <xdr:spPr>
        <a:xfrm>
          <a:off x="22212300" y="1354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166675</xdr:rowOff>
    </xdr:from>
    <xdr:to>
      <xdr:col>116</xdr:col>
      <xdr:colOff>152400</xdr:colOff>
      <xdr:row>78</xdr:row>
      <xdr:rowOff>166675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35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38645</xdr:rowOff>
    </xdr:from>
    <xdr:ext cx="534377" cy="259045"/>
    <xdr:sp macro="" textlink="">
      <xdr:nvSpPr>
        <xdr:cNvPr id="860" name="繰出金最大値テキスト">
          <a:extLst>
            <a:ext uri="{FF2B5EF4-FFF2-40B4-BE49-F238E27FC236}">
              <a16:creationId xmlns:a16="http://schemas.microsoft.com/office/drawing/2014/main" id="{00000000-0008-0000-0600-00005C030000}"/>
            </a:ext>
          </a:extLst>
        </xdr:cNvPr>
        <xdr:cNvSpPr txBox="1"/>
      </xdr:nvSpPr>
      <xdr:spPr>
        <a:xfrm>
          <a:off x="22212300" y="1186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91968</xdr:rowOff>
    </xdr:from>
    <xdr:to>
      <xdr:col>116</xdr:col>
      <xdr:colOff>152400</xdr:colOff>
      <xdr:row>70</xdr:row>
      <xdr:rowOff>91968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2093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18725</xdr:rowOff>
    </xdr:from>
    <xdr:to>
      <xdr:col>116</xdr:col>
      <xdr:colOff>63500</xdr:colOff>
      <xdr:row>71</xdr:row>
      <xdr:rowOff>42316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1323300" y="12191675"/>
          <a:ext cx="838200" cy="2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22430</xdr:rowOff>
    </xdr:from>
    <xdr:ext cx="534377" cy="259045"/>
    <xdr:sp macro="" textlink="">
      <xdr:nvSpPr>
        <xdr:cNvPr id="863" name="繰出金平均値テキスト">
          <a:extLst>
            <a:ext uri="{FF2B5EF4-FFF2-40B4-BE49-F238E27FC236}">
              <a16:creationId xmlns:a16="http://schemas.microsoft.com/office/drawing/2014/main" id="{00000000-0008-0000-0600-00005F030000}"/>
            </a:ext>
          </a:extLst>
        </xdr:cNvPr>
        <xdr:cNvSpPr txBox="1"/>
      </xdr:nvSpPr>
      <xdr:spPr>
        <a:xfrm>
          <a:off x="22212300" y="125382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44003</xdr:rowOff>
    </xdr:from>
    <xdr:to>
      <xdr:col>116</xdr:col>
      <xdr:colOff>114300</xdr:colOff>
      <xdr:row>73</xdr:row>
      <xdr:rowOff>145603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2110700" y="125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42316</xdr:rowOff>
    </xdr:from>
    <xdr:to>
      <xdr:col>111</xdr:col>
      <xdr:colOff>177800</xdr:colOff>
      <xdr:row>71</xdr:row>
      <xdr:rowOff>111171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0434300" y="12215266"/>
          <a:ext cx="889000" cy="6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52964</xdr:rowOff>
    </xdr:from>
    <xdr:to>
      <xdr:col>112</xdr:col>
      <xdr:colOff>38100</xdr:colOff>
      <xdr:row>73</xdr:row>
      <xdr:rowOff>154564</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1272500" y="1256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145691</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66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111171</xdr:rowOff>
    </xdr:from>
    <xdr:to>
      <xdr:col>107</xdr:col>
      <xdr:colOff>50800</xdr:colOff>
      <xdr:row>72</xdr:row>
      <xdr:rowOff>13422</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9545300" y="12284121"/>
          <a:ext cx="889000" cy="7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11908</xdr:rowOff>
    </xdr:from>
    <xdr:to>
      <xdr:col>107</xdr:col>
      <xdr:colOff>101600</xdr:colOff>
      <xdr:row>75</xdr:row>
      <xdr:rowOff>113508</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0383500" y="1287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104635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96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13422</xdr:rowOff>
    </xdr:from>
    <xdr:to>
      <xdr:col>102</xdr:col>
      <xdr:colOff>114300</xdr:colOff>
      <xdr:row>72</xdr:row>
      <xdr:rowOff>131104</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18656300" y="12357822"/>
          <a:ext cx="889000" cy="11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57079</xdr:rowOff>
    </xdr:from>
    <xdr:to>
      <xdr:col>102</xdr:col>
      <xdr:colOff>165100</xdr:colOff>
      <xdr:row>73</xdr:row>
      <xdr:rowOff>158679</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9494500" y="125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149806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66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36779</xdr:rowOff>
    </xdr:from>
    <xdr:to>
      <xdr:col>98</xdr:col>
      <xdr:colOff>38100</xdr:colOff>
      <xdr:row>74</xdr:row>
      <xdr:rowOff>138379</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8605500" y="1272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129506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8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139375</xdr:rowOff>
    </xdr:from>
    <xdr:to>
      <xdr:col>116</xdr:col>
      <xdr:colOff>114300</xdr:colOff>
      <xdr:row>71</xdr:row>
      <xdr:rowOff>69525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2110700" y="1214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54302</xdr:rowOff>
    </xdr:from>
    <xdr:ext cx="534377" cy="259045"/>
    <xdr:sp macro="" textlink="">
      <xdr:nvSpPr>
        <xdr:cNvPr id="882" name="繰出金該当値テキスト">
          <a:extLst>
            <a:ext uri="{FF2B5EF4-FFF2-40B4-BE49-F238E27FC236}">
              <a16:creationId xmlns:a16="http://schemas.microsoft.com/office/drawing/2014/main" id="{00000000-0008-0000-0600-000072030000}"/>
            </a:ext>
          </a:extLst>
        </xdr:cNvPr>
        <xdr:cNvSpPr txBox="1"/>
      </xdr:nvSpPr>
      <xdr:spPr>
        <a:xfrm>
          <a:off x="22212300" y="1205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162966</xdr:rowOff>
    </xdr:from>
    <xdr:to>
      <xdr:col>112</xdr:col>
      <xdr:colOff>38100</xdr:colOff>
      <xdr:row>71</xdr:row>
      <xdr:rowOff>93116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1272500" y="1216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109643</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056111" y="1193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60371</xdr:rowOff>
    </xdr:from>
    <xdr:to>
      <xdr:col>107</xdr:col>
      <xdr:colOff>101600</xdr:colOff>
      <xdr:row>71</xdr:row>
      <xdr:rowOff>161971</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0383500" y="1223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7048</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167111" y="1200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134072</xdr:rowOff>
    </xdr:from>
    <xdr:to>
      <xdr:col>102</xdr:col>
      <xdr:colOff>165100</xdr:colOff>
      <xdr:row>72</xdr:row>
      <xdr:rowOff>64222</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9494500" y="1230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80749</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278111" y="1208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80304</xdr:rowOff>
    </xdr:from>
    <xdr:to>
      <xdr:col>98</xdr:col>
      <xdr:colOff>38100</xdr:colOff>
      <xdr:row>73</xdr:row>
      <xdr:rowOff>10454</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8605500" y="1242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26981</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389111" y="1219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534,339</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56,709</a:t>
          </a:r>
          <a:r>
            <a:rPr kumimoji="1" lang="ja-JP" altLang="en-US" sz="1300">
              <a:latin typeface="ＭＳ Ｐゴシック" panose="020B0600070205080204" pitchFamily="50" charset="-128"/>
              <a:ea typeface="ＭＳ Ｐゴシック" panose="020B0600070205080204" pitchFamily="50" charset="-128"/>
            </a:rPr>
            <a:t>円となっており、類似団体内・全国・青森県平均を下回っている。主な要因としては、これまで適正な定員管理・給与制度の運用に努めてきたことに加え、ごみ処理業務や消防業務等を一部事務組合で行っていることで人件費が補助費等で支出されていることが挙げられる。</a:t>
          </a:r>
        </a:p>
        <a:p>
          <a:r>
            <a:rPr kumimoji="1" lang="ja-JP" altLang="en-US" sz="1300">
              <a:latin typeface="ＭＳ Ｐゴシック" panose="020B0600070205080204" pitchFamily="50" charset="-128"/>
              <a:ea typeface="ＭＳ Ｐゴシック" panose="020B0600070205080204" pitchFamily="50" charset="-128"/>
            </a:rPr>
            <a:t>　補助費等は、住民一人当たり</a:t>
          </a:r>
          <a:r>
            <a:rPr kumimoji="1" lang="en-US" altLang="ja-JP" sz="1300">
              <a:latin typeface="ＭＳ Ｐゴシック" panose="020B0600070205080204" pitchFamily="50" charset="-128"/>
              <a:ea typeface="ＭＳ Ｐゴシック" panose="020B0600070205080204" pitchFamily="50" charset="-128"/>
            </a:rPr>
            <a:t>69,873</a:t>
          </a:r>
          <a:r>
            <a:rPr kumimoji="1" lang="ja-JP" altLang="en-US" sz="1300">
              <a:latin typeface="ＭＳ Ｐゴシック" panose="020B0600070205080204" pitchFamily="50" charset="-128"/>
              <a:ea typeface="ＭＳ Ｐゴシック" panose="020B0600070205080204" pitchFamily="50" charset="-128"/>
            </a:rPr>
            <a:t>円となっており、類似団体内・全国平均を上回っている。令和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年度は、「ひろさき事業復活支援金」が増となったことなどにより、令和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年度比で</a:t>
          </a:r>
          <a:r>
            <a:rPr kumimoji="1" lang="en-US" altLang="ja-JP" sz="1300">
              <a:latin typeface="ＭＳ Ｐゴシック" panose="020B0600070205080204" pitchFamily="50" charset="-128"/>
              <a:ea typeface="ＭＳ Ｐゴシック" panose="020B0600070205080204" pitchFamily="50" charset="-128"/>
            </a:rPr>
            <a:t>6,475</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43,716</a:t>
          </a:r>
          <a:r>
            <a:rPr kumimoji="1" lang="ja-JP" altLang="en-US" sz="1300">
              <a:latin typeface="ＭＳ Ｐゴシック" panose="020B0600070205080204" pitchFamily="50" charset="-128"/>
              <a:ea typeface="ＭＳ Ｐゴシック" panose="020B0600070205080204" pitchFamily="50" charset="-128"/>
            </a:rPr>
            <a:t>円となっており、類似団体内・全国・青森県平均を下回っている。令和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年度は、「農産物等輸出拡大施設整備事業費補助金」等の増により</a:t>
          </a:r>
          <a:r>
            <a:rPr kumimoji="1" lang="en-US" altLang="ja-JP" sz="1300">
              <a:latin typeface="ＭＳ Ｐゴシック" panose="020B0600070205080204" pitchFamily="50" charset="-128"/>
              <a:ea typeface="ＭＳ Ｐゴシック" panose="020B0600070205080204" pitchFamily="50" charset="-128"/>
            </a:rPr>
            <a:t>333</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154,224</a:t>
          </a:r>
          <a:r>
            <a:rPr kumimoji="1" lang="ja-JP" altLang="en-US" sz="1300">
              <a:latin typeface="ＭＳ Ｐゴシック" panose="020B0600070205080204" pitchFamily="50" charset="-128"/>
              <a:ea typeface="ＭＳ Ｐゴシック" panose="020B0600070205080204" pitchFamily="50" charset="-128"/>
            </a:rPr>
            <a:t>円となっており、全国・青森県平均を上回っている。令和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年度は、「子育て世帯への臨時特別給付金事業」や「住民税非課税世帯等に対する臨時特別給付金事業」等の減により</a:t>
          </a:r>
          <a:r>
            <a:rPr kumimoji="1" lang="en-US" altLang="ja-JP" sz="1300">
              <a:latin typeface="ＭＳ Ｐゴシック" panose="020B0600070205080204" pitchFamily="50" charset="-128"/>
              <a:ea typeface="ＭＳ Ｐゴシック" panose="020B0600070205080204" pitchFamily="50" charset="-128"/>
            </a:rPr>
            <a:t>9,715</a:t>
          </a:r>
          <a:r>
            <a:rPr kumimoji="1" lang="ja-JP" altLang="en-US" sz="1300">
              <a:latin typeface="ＭＳ Ｐゴシック" panose="020B0600070205080204" pitchFamily="50" charset="-128"/>
              <a:ea typeface="ＭＳ Ｐゴシック" panose="020B0600070205080204" pitchFamily="50" charset="-128"/>
            </a:rPr>
            <a:t>円減少している。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164,243
163,410
524.20
89,194,192
87,761,370
588,475
42,750,689
79,609,125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86360</xdr:rowOff>
    </xdr:from>
    <xdr:to>
      <xdr:col>24</xdr:col>
      <xdr:colOff>62865</xdr:colOff>
      <xdr:row>38</xdr:row>
      <xdr:rowOff>6350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01310"/>
          <a:ext cx="127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10177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6350</xdr:rowOff>
    </xdr:from>
    <xdr:to>
      <xdr:col>24</xdr:col>
      <xdr:colOff>152400</xdr:colOff>
      <xdr:row>38</xdr:row>
      <xdr:rowOff>6350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2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33037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7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86360</xdr:rowOff>
    </xdr:from>
    <xdr:to>
      <xdr:col>24</xdr:col>
      <xdr:colOff>152400</xdr:colOff>
      <xdr:row>31</xdr:row>
      <xdr:rowOff>86360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01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86360</xdr:rowOff>
    </xdr:from>
    <xdr:to>
      <xdr:col>24</xdr:col>
      <xdr:colOff>63500</xdr:colOff>
      <xdr:row>34</xdr:row>
      <xdr:rowOff>2540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401310"/>
          <a:ext cx="838200" cy="43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52087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09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73660</xdr:rowOff>
    </xdr:from>
    <xdr:to>
      <xdr:col>24</xdr:col>
      <xdr:colOff>114300</xdr:colOff>
      <xdr:row>34</xdr:row>
      <xdr:rowOff>3810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73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109220</xdr:rowOff>
    </xdr:from>
    <xdr:to>
      <xdr:col>19</xdr:col>
      <xdr:colOff>177800</xdr:colOff>
      <xdr:row>34</xdr:row>
      <xdr:rowOff>2540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6707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146050</xdr:rowOff>
    </xdr:from>
    <xdr:to>
      <xdr:col>20</xdr:col>
      <xdr:colOff>38100</xdr:colOff>
      <xdr:row>35</xdr:row>
      <xdr:rowOff>76200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7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67327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6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120650</xdr:rowOff>
    </xdr:from>
    <xdr:to>
      <xdr:col>15</xdr:col>
      <xdr:colOff>50800</xdr:colOff>
      <xdr:row>33</xdr:row>
      <xdr:rowOff>109220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435600"/>
          <a:ext cx="8890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35560</xdr:rowOff>
    </xdr:from>
    <xdr:to>
      <xdr:col>15</xdr:col>
      <xdr:colOff>101600</xdr:colOff>
      <xdr:row>35</xdr:row>
      <xdr:rowOff>137160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128287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2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120650</xdr:rowOff>
    </xdr:from>
    <xdr:to>
      <xdr:col>10</xdr:col>
      <xdr:colOff>114300</xdr:colOff>
      <xdr:row>32</xdr:row>
      <xdr:rowOff>128270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43560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39370</xdr:rowOff>
    </xdr:from>
    <xdr:to>
      <xdr:col>10</xdr:col>
      <xdr:colOff>165100</xdr:colOff>
      <xdr:row>33</xdr:row>
      <xdr:rowOff>140970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69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132097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104140</xdr:rowOff>
    </xdr:from>
    <xdr:to>
      <xdr:col>6</xdr:col>
      <xdr:colOff>38100</xdr:colOff>
      <xdr:row>34</xdr:row>
      <xdr:rowOff>34290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76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25417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5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35560</xdr:rowOff>
    </xdr:from>
    <xdr:to>
      <xdr:col>24</xdr:col>
      <xdr:colOff>114300</xdr:colOff>
      <xdr:row>31</xdr:row>
      <xdr:rowOff>137160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35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160037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30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123190</xdr:rowOff>
    </xdr:from>
    <xdr:to>
      <xdr:col>20</xdr:col>
      <xdr:colOff>38100</xdr:colOff>
      <xdr:row>34</xdr:row>
      <xdr:rowOff>53340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8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69867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5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58420</xdr:rowOff>
    </xdr:from>
    <xdr:to>
      <xdr:col>15</xdr:col>
      <xdr:colOff>101600</xdr:colOff>
      <xdr:row>33</xdr:row>
      <xdr:rowOff>160020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5097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9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69850</xdr:rowOff>
    </xdr:from>
    <xdr:to>
      <xdr:col>10</xdr:col>
      <xdr:colOff>165100</xdr:colOff>
      <xdr:row>32</xdr:row>
      <xdr:rowOff>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3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16527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1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77470</xdr:rowOff>
    </xdr:from>
    <xdr:to>
      <xdr:col>6</xdr:col>
      <xdr:colOff>38100</xdr:colOff>
      <xdr:row>33</xdr:row>
      <xdr:rowOff>7620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5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24147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3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12210</xdr:rowOff>
    </xdr:from>
    <xdr:to>
      <xdr:col>24</xdr:col>
      <xdr:colOff>62865</xdr:colOff>
      <xdr:row>57</xdr:row>
      <xdr:rowOff>118102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927610"/>
          <a:ext cx="1270" cy="963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121929</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9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118102</xdr:rowOff>
    </xdr:from>
    <xdr:to>
      <xdr:col>24</xdr:col>
      <xdr:colOff>152400</xdr:colOff>
      <xdr:row>57</xdr:row>
      <xdr:rowOff>118102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9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130337</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702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12210</xdr:rowOff>
    </xdr:from>
    <xdr:to>
      <xdr:col>24</xdr:col>
      <xdr:colOff>152400</xdr:colOff>
      <xdr:row>52</xdr:row>
      <xdr:rowOff>12210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927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20037</xdr:rowOff>
    </xdr:from>
    <xdr:to>
      <xdr:col>24</xdr:col>
      <xdr:colOff>63500</xdr:colOff>
      <xdr:row>57</xdr:row>
      <xdr:rowOff>109045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792687"/>
          <a:ext cx="838200" cy="8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82461</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3407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59584</xdr:rowOff>
    </xdr:from>
    <xdr:to>
      <xdr:col>24</xdr:col>
      <xdr:colOff>114300</xdr:colOff>
      <xdr:row>55</xdr:row>
      <xdr:rowOff>161184</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5489</xdr:rowOff>
    </xdr:from>
    <xdr:to>
      <xdr:col>19</xdr:col>
      <xdr:colOff>177800</xdr:colOff>
      <xdr:row>57</xdr:row>
      <xdr:rowOff>109045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435239"/>
          <a:ext cx="889000" cy="44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114041</xdr:rowOff>
    </xdr:from>
    <xdr:to>
      <xdr:col>20</xdr:col>
      <xdr:colOff>38100</xdr:colOff>
      <xdr:row>56</xdr:row>
      <xdr:rowOff>44191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4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60718</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31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5489</xdr:rowOff>
    </xdr:from>
    <xdr:to>
      <xdr:col>15</xdr:col>
      <xdr:colOff>50800</xdr:colOff>
      <xdr:row>57</xdr:row>
      <xdr:rowOff>130511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435239"/>
          <a:ext cx="889000" cy="46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166496</xdr:rowOff>
    </xdr:from>
    <xdr:to>
      <xdr:col>15</xdr:col>
      <xdr:colOff>101600</xdr:colOff>
      <xdr:row>54</xdr:row>
      <xdr:rowOff>96646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25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113173</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028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130511</xdr:rowOff>
    </xdr:from>
    <xdr:to>
      <xdr:col>10</xdr:col>
      <xdr:colOff>114300</xdr:colOff>
      <xdr:row>57</xdr:row>
      <xdr:rowOff>143691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903161"/>
          <a:ext cx="889000" cy="1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130615</xdr:rowOff>
    </xdr:from>
    <xdr:to>
      <xdr:col>10</xdr:col>
      <xdr:colOff>165100</xdr:colOff>
      <xdr:row>57</xdr:row>
      <xdr:rowOff>60765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77292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50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156821</xdr:rowOff>
    </xdr:from>
    <xdr:to>
      <xdr:col>6</xdr:col>
      <xdr:colOff>38100</xdr:colOff>
      <xdr:row>57</xdr:row>
      <xdr:rowOff>86971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58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103498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3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140687</xdr:rowOff>
    </xdr:from>
    <xdr:to>
      <xdr:col>24</xdr:col>
      <xdr:colOff>114300</xdr:colOff>
      <xdr:row>57</xdr:row>
      <xdr:rowOff>70837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4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55614</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5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58245</xdr:rowOff>
    </xdr:from>
    <xdr:to>
      <xdr:col>20</xdr:col>
      <xdr:colOff>38100</xdr:colOff>
      <xdr:row>57</xdr:row>
      <xdr:rowOff>159845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3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150972</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92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126139</xdr:rowOff>
    </xdr:from>
    <xdr:to>
      <xdr:col>15</xdr:col>
      <xdr:colOff>101600</xdr:colOff>
      <xdr:row>55</xdr:row>
      <xdr:rowOff>56289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38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47416</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47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79711</xdr:rowOff>
    </xdr:from>
    <xdr:to>
      <xdr:col>10</xdr:col>
      <xdr:colOff>165100</xdr:colOff>
      <xdr:row>58</xdr:row>
      <xdr:rowOff>9861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5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988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4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92891</xdr:rowOff>
    </xdr:from>
    <xdr:to>
      <xdr:col>6</xdr:col>
      <xdr:colOff>38100</xdr:colOff>
      <xdr:row>58</xdr:row>
      <xdr:rowOff>23041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6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14168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5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68540</xdr:rowOff>
    </xdr:from>
    <xdr:to>
      <xdr:col>24</xdr:col>
      <xdr:colOff>62865</xdr:colOff>
      <xdr:row>72</xdr:row>
      <xdr:rowOff>140222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41490"/>
          <a:ext cx="1270" cy="243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144049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248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140222</xdr:rowOff>
    </xdr:from>
    <xdr:to>
      <xdr:col>24</xdr:col>
      <xdr:colOff>152400</xdr:colOff>
      <xdr:row>72</xdr:row>
      <xdr:rowOff>140222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48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15217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1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222,929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68540</xdr:rowOff>
    </xdr:from>
    <xdr:to>
      <xdr:col>24</xdr:col>
      <xdr:colOff>152400</xdr:colOff>
      <xdr:row>71</xdr:row>
      <xdr:rowOff>68540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4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166022</xdr:rowOff>
    </xdr:from>
    <xdr:to>
      <xdr:col>24</xdr:col>
      <xdr:colOff>63500</xdr:colOff>
      <xdr:row>71</xdr:row>
      <xdr:rowOff>68540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167522"/>
          <a:ext cx="838200" cy="7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97766</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270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116070</xdr:rowOff>
    </xdr:from>
    <xdr:to>
      <xdr:col>24</xdr:col>
      <xdr:colOff>114300</xdr:colOff>
      <xdr:row>72</xdr:row>
      <xdr:rowOff>46220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28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166022</xdr:rowOff>
    </xdr:from>
    <xdr:to>
      <xdr:col>19</xdr:col>
      <xdr:colOff>177800</xdr:colOff>
      <xdr:row>76</xdr:row>
      <xdr:rowOff>15570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167522"/>
          <a:ext cx="889000" cy="87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69</xdr:row>
      <xdr:rowOff>127958</xdr:rowOff>
    </xdr:from>
    <xdr:to>
      <xdr:col>20</xdr:col>
      <xdr:colOff>38100</xdr:colOff>
      <xdr:row>70</xdr:row>
      <xdr:rowOff>58108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19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68</xdr:row>
      <xdr:rowOff>74635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173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15570</xdr:rowOff>
    </xdr:from>
    <xdr:to>
      <xdr:col>15</xdr:col>
      <xdr:colOff>50800</xdr:colOff>
      <xdr:row>76</xdr:row>
      <xdr:rowOff>161254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45770"/>
          <a:ext cx="889000" cy="14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162347</xdr:rowOff>
    </xdr:from>
    <xdr:to>
      <xdr:col>15</xdr:col>
      <xdr:colOff>101600</xdr:colOff>
      <xdr:row>76</xdr:row>
      <xdr:rowOff>92497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2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83624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13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161254</xdr:rowOff>
    </xdr:from>
    <xdr:to>
      <xdr:col>10</xdr:col>
      <xdr:colOff>114300</xdr:colOff>
      <xdr:row>78</xdr:row>
      <xdr:rowOff>11325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91454"/>
          <a:ext cx="889000" cy="19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100558</xdr:rowOff>
    </xdr:from>
    <xdr:to>
      <xdr:col>10</xdr:col>
      <xdr:colOff>165100</xdr:colOff>
      <xdr:row>77</xdr:row>
      <xdr:rowOff>30708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3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47236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05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153888</xdr:rowOff>
    </xdr:from>
    <xdr:to>
      <xdr:col>6</xdr:col>
      <xdr:colOff>38100</xdr:colOff>
      <xdr:row>78</xdr:row>
      <xdr:rowOff>84038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5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75165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48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17740</xdr:rowOff>
    </xdr:from>
    <xdr:to>
      <xdr:col>24</xdr:col>
      <xdr:colOff>114300</xdr:colOff>
      <xdr:row>71</xdr:row>
      <xdr:rowOff>119340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19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142217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143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115222</xdr:rowOff>
    </xdr:from>
    <xdr:to>
      <xdr:col>20</xdr:col>
      <xdr:colOff>38100</xdr:colOff>
      <xdr:row>71</xdr:row>
      <xdr:rowOff>45372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1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36499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20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136220</xdr:rowOff>
    </xdr:from>
    <xdr:to>
      <xdr:col>15</xdr:col>
      <xdr:colOff>101600</xdr:colOff>
      <xdr:row>76</xdr:row>
      <xdr:rowOff>66371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949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82897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70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110454</xdr:rowOff>
    </xdr:from>
    <xdr:to>
      <xdr:col>10</xdr:col>
      <xdr:colOff>165100</xdr:colOff>
      <xdr:row>77</xdr:row>
      <xdr:rowOff>40604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4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31731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33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131975</xdr:rowOff>
    </xdr:from>
    <xdr:to>
      <xdr:col>6</xdr:col>
      <xdr:colOff>38100</xdr:colOff>
      <xdr:row>78</xdr:row>
      <xdr:rowOff>62125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78652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108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119583</xdr:rowOff>
    </xdr:from>
    <xdr:to>
      <xdr:col>24</xdr:col>
      <xdr:colOff>62865</xdr:colOff>
      <xdr:row>96</xdr:row>
      <xdr:rowOff>86550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50083"/>
          <a:ext cx="1270" cy="995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90377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5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86550</xdr:rowOff>
    </xdr:from>
    <xdr:to>
      <xdr:col>24</xdr:col>
      <xdr:colOff>152400</xdr:colOff>
      <xdr:row>96</xdr:row>
      <xdr:rowOff>86550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5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66260</xdr:rowOff>
    </xdr:from>
    <xdr:ext cx="534377"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58,528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119583</xdr:rowOff>
    </xdr:from>
    <xdr:to>
      <xdr:col>24</xdr:col>
      <xdr:colOff>152400</xdr:colOff>
      <xdr:row>90</xdr:row>
      <xdr:rowOff>119583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5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168694</xdr:rowOff>
    </xdr:from>
    <xdr:to>
      <xdr:col>24</xdr:col>
      <xdr:colOff>63500</xdr:colOff>
      <xdr:row>96</xdr:row>
      <xdr:rowOff>86550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5770644"/>
          <a:ext cx="838200" cy="77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14203</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5959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162776</xdr:rowOff>
    </xdr:from>
    <xdr:to>
      <xdr:col>24</xdr:col>
      <xdr:colOff>114300</xdr:colOff>
      <xdr:row>94</xdr:row>
      <xdr:rowOff>92926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1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168694</xdr:rowOff>
    </xdr:from>
    <xdr:to>
      <xdr:col>19</xdr:col>
      <xdr:colOff>177800</xdr:colOff>
      <xdr:row>95</xdr:row>
      <xdr:rowOff>127927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5770644"/>
          <a:ext cx="889000" cy="64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123037</xdr:rowOff>
    </xdr:from>
    <xdr:to>
      <xdr:col>20</xdr:col>
      <xdr:colOff>38100</xdr:colOff>
      <xdr:row>94</xdr:row>
      <xdr:rowOff>53187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06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44314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16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127927</xdr:rowOff>
    </xdr:from>
    <xdr:to>
      <xdr:col>15</xdr:col>
      <xdr:colOff>50800</xdr:colOff>
      <xdr:row>96</xdr:row>
      <xdr:rowOff>97180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415677"/>
          <a:ext cx="889000" cy="14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59486</xdr:rowOff>
    </xdr:from>
    <xdr:to>
      <xdr:col>15</xdr:col>
      <xdr:colOff>101600</xdr:colOff>
      <xdr:row>97</xdr:row>
      <xdr:rowOff>161086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69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152213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78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97180</xdr:rowOff>
    </xdr:from>
    <xdr:to>
      <xdr:col>10</xdr:col>
      <xdr:colOff>114300</xdr:colOff>
      <xdr:row>96</xdr:row>
      <xdr:rowOff>97904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556380"/>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130696</xdr:rowOff>
    </xdr:from>
    <xdr:to>
      <xdr:col>10</xdr:col>
      <xdr:colOff>165100</xdr:colOff>
      <xdr:row>98</xdr:row>
      <xdr:rowOff>60846</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6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51973</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85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72137</xdr:rowOff>
    </xdr:from>
    <xdr:to>
      <xdr:col>6</xdr:col>
      <xdr:colOff>38100</xdr:colOff>
      <xdr:row>98</xdr:row>
      <xdr:rowOff>2287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0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164864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79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35750</xdr:rowOff>
    </xdr:from>
    <xdr:to>
      <xdr:col>24</xdr:col>
      <xdr:colOff>114300</xdr:colOff>
      <xdr:row>96</xdr:row>
      <xdr:rowOff>137350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49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122127</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40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117894</xdr:rowOff>
    </xdr:from>
    <xdr:to>
      <xdr:col>20</xdr:col>
      <xdr:colOff>38100</xdr:colOff>
      <xdr:row>92</xdr:row>
      <xdr:rowOff>48044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571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64571</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549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77127</xdr:rowOff>
    </xdr:from>
    <xdr:to>
      <xdr:col>15</xdr:col>
      <xdr:colOff>101600</xdr:colOff>
      <xdr:row>96</xdr:row>
      <xdr:rowOff>7277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36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23804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14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46380</xdr:rowOff>
    </xdr:from>
    <xdr:to>
      <xdr:col>10</xdr:col>
      <xdr:colOff>165100</xdr:colOff>
      <xdr:row>96</xdr:row>
      <xdr:rowOff>147980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50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164507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28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47104</xdr:rowOff>
    </xdr:from>
    <xdr:to>
      <xdr:col>6</xdr:col>
      <xdr:colOff>38100</xdr:colOff>
      <xdr:row>96</xdr:row>
      <xdr:rowOff>148704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50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165231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28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29</xdr:row>
      <xdr:rowOff>92727</xdr:rowOff>
    </xdr:from>
    <xdr:ext cx="377026"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226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44450</xdr:rowOff>
    </xdr:from>
    <xdr:to>
      <xdr:col>54</xdr:col>
      <xdr:colOff>189865</xdr:colOff>
      <xdr:row>38</xdr:row>
      <xdr:rowOff>118745</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59400"/>
          <a:ext cx="127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122572</xdr:rowOff>
    </xdr:from>
    <xdr:ext cx="313932"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3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118745</xdr:rowOff>
    </xdr:from>
    <xdr:to>
      <xdr:col>55</xdr:col>
      <xdr:colOff>88900</xdr:colOff>
      <xdr:row>38</xdr:row>
      <xdr:rowOff>118745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3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162577</xdr:rowOff>
    </xdr:from>
    <xdr:ext cx="378565"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34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44450</xdr:rowOff>
    </xdr:from>
    <xdr:to>
      <xdr:col>55</xdr:col>
      <xdr:colOff>88900</xdr:colOff>
      <xdr:row>31</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5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59690</xdr:rowOff>
    </xdr:from>
    <xdr:to>
      <xdr:col>55</xdr:col>
      <xdr:colOff>0</xdr:colOff>
      <xdr:row>35</xdr:row>
      <xdr:rowOff>122555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06044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7002</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58363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155575</xdr:rowOff>
    </xdr:from>
    <xdr:to>
      <xdr:col>55</xdr:col>
      <xdr:colOff>50800</xdr:colOff>
      <xdr:row>35</xdr:row>
      <xdr:rowOff>85725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598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59690</xdr:rowOff>
    </xdr:from>
    <xdr:to>
      <xdr:col>50</xdr:col>
      <xdr:colOff>114300</xdr:colOff>
      <xdr:row>35</xdr:row>
      <xdr:rowOff>149225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060440"/>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102235</xdr:rowOff>
    </xdr:from>
    <xdr:to>
      <xdr:col>50</xdr:col>
      <xdr:colOff>165100</xdr:colOff>
      <xdr:row>35</xdr:row>
      <xdr:rowOff>32385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593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33</xdr:row>
      <xdr:rowOff>48912</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5706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149225</xdr:rowOff>
    </xdr:from>
    <xdr:to>
      <xdr:col>45</xdr:col>
      <xdr:colOff>177800</xdr:colOff>
      <xdr:row>35</xdr:row>
      <xdr:rowOff>170180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14997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115570</xdr:rowOff>
    </xdr:from>
    <xdr:to>
      <xdr:col>46</xdr:col>
      <xdr:colOff>38100</xdr:colOff>
      <xdr:row>32</xdr:row>
      <xdr:rowOff>45720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54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30</xdr:row>
      <xdr:rowOff>62247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5205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139700</xdr:rowOff>
    </xdr:from>
    <xdr:to>
      <xdr:col>41</xdr:col>
      <xdr:colOff>50800</xdr:colOff>
      <xdr:row>35</xdr:row>
      <xdr:rowOff>170180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1404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31</xdr:row>
      <xdr:rowOff>77470</xdr:rowOff>
    </xdr:from>
    <xdr:to>
      <xdr:col>41</xdr:col>
      <xdr:colOff>101600</xdr:colOff>
      <xdr:row>32</xdr:row>
      <xdr:rowOff>7620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53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30</xdr:row>
      <xdr:rowOff>24147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5167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92710</xdr:rowOff>
    </xdr:from>
    <xdr:to>
      <xdr:col>36</xdr:col>
      <xdr:colOff>165100</xdr:colOff>
      <xdr:row>32</xdr:row>
      <xdr:rowOff>22860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540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30</xdr:row>
      <xdr:rowOff>39387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518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71755</xdr:rowOff>
    </xdr:from>
    <xdr:to>
      <xdr:col>55</xdr:col>
      <xdr:colOff>50800</xdr:colOff>
      <xdr:row>36</xdr:row>
      <xdr:rowOff>1905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07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50182</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050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8890</xdr:rowOff>
    </xdr:from>
    <xdr:to>
      <xdr:col>50</xdr:col>
      <xdr:colOff>165100</xdr:colOff>
      <xdr:row>35</xdr:row>
      <xdr:rowOff>110490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101617</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102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98425</xdr:rowOff>
    </xdr:from>
    <xdr:to>
      <xdr:col>46</xdr:col>
      <xdr:colOff>38100</xdr:colOff>
      <xdr:row>36</xdr:row>
      <xdr:rowOff>28575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09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19702</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191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119380</xdr:rowOff>
    </xdr:from>
    <xdr:to>
      <xdr:col>41</xdr:col>
      <xdr:colOff>101600</xdr:colOff>
      <xdr:row>36</xdr:row>
      <xdr:rowOff>49530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12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40657</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212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88900</xdr:rowOff>
    </xdr:from>
    <xdr:to>
      <xdr:col>36</xdr:col>
      <xdr:colOff>165100</xdr:colOff>
      <xdr:row>36</xdr:row>
      <xdr:rowOff>19050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10177</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182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69634</xdr:rowOff>
    </xdr:from>
    <xdr:to>
      <xdr:col>54</xdr:col>
      <xdr:colOff>189865</xdr:colOff>
      <xdr:row>57</xdr:row>
      <xdr:rowOff>84722</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13584"/>
          <a:ext cx="1270" cy="104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88549</xdr:rowOff>
    </xdr:from>
    <xdr:ext cx="534377"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86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84722</xdr:rowOff>
    </xdr:from>
    <xdr:to>
      <xdr:col>55</xdr:col>
      <xdr:colOff>88900</xdr:colOff>
      <xdr:row>57</xdr:row>
      <xdr:rowOff>84722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85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16311</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8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69634</xdr:rowOff>
    </xdr:from>
    <xdr:to>
      <xdr:col>55</xdr:col>
      <xdr:colOff>88900</xdr:colOff>
      <xdr:row>51</xdr:row>
      <xdr:rowOff>69634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13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84722</xdr:rowOff>
    </xdr:from>
    <xdr:to>
      <xdr:col>55</xdr:col>
      <xdr:colOff>0</xdr:colOff>
      <xdr:row>58</xdr:row>
      <xdr:rowOff>50546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857372"/>
          <a:ext cx="838200" cy="13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153554</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068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130677</xdr:rowOff>
    </xdr:from>
    <xdr:to>
      <xdr:col>55</xdr:col>
      <xdr:colOff>50800</xdr:colOff>
      <xdr:row>54</xdr:row>
      <xdr:rowOff>60827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21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11912</xdr:rowOff>
    </xdr:from>
    <xdr:to>
      <xdr:col>50</xdr:col>
      <xdr:colOff>114300</xdr:colOff>
      <xdr:row>58</xdr:row>
      <xdr:rowOff>50546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956012"/>
          <a:ext cx="889000" cy="3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82728</xdr:rowOff>
    </xdr:from>
    <xdr:to>
      <xdr:col>50</xdr:col>
      <xdr:colOff>165100</xdr:colOff>
      <xdr:row>55</xdr:row>
      <xdr:rowOff>12878</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3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29405</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11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163588</xdr:rowOff>
    </xdr:from>
    <xdr:to>
      <xdr:col>45</xdr:col>
      <xdr:colOff>177800</xdr:colOff>
      <xdr:row>58</xdr:row>
      <xdr:rowOff>11912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764788"/>
          <a:ext cx="889000" cy="19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89071</xdr:rowOff>
    </xdr:from>
    <xdr:to>
      <xdr:col>46</xdr:col>
      <xdr:colOff>38100</xdr:colOff>
      <xdr:row>58</xdr:row>
      <xdr:rowOff>19221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61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35748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63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163588</xdr:rowOff>
    </xdr:from>
    <xdr:to>
      <xdr:col>41</xdr:col>
      <xdr:colOff>50800</xdr:colOff>
      <xdr:row>57</xdr:row>
      <xdr:rowOff>120783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764788"/>
          <a:ext cx="889000" cy="12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116675</xdr:rowOff>
    </xdr:from>
    <xdr:to>
      <xdr:col>41</xdr:col>
      <xdr:colOff>101600</xdr:colOff>
      <xdr:row>57</xdr:row>
      <xdr:rowOff>46825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71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37952</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8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101073</xdr:rowOff>
    </xdr:from>
    <xdr:to>
      <xdr:col>36</xdr:col>
      <xdr:colOff>165100</xdr:colOff>
      <xdr:row>58</xdr:row>
      <xdr:rowOff>31223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7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22350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96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33922</xdr:rowOff>
    </xdr:from>
    <xdr:to>
      <xdr:col>55</xdr:col>
      <xdr:colOff>50800</xdr:colOff>
      <xdr:row>57</xdr:row>
      <xdr:rowOff>135522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0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120299</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72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171196</xdr:rowOff>
    </xdr:from>
    <xdr:to>
      <xdr:col>50</xdr:col>
      <xdr:colOff>165100</xdr:colOff>
      <xdr:row>58</xdr:row>
      <xdr:rowOff>101346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94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92473</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1003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132562</xdr:rowOff>
    </xdr:from>
    <xdr:to>
      <xdr:col>46</xdr:col>
      <xdr:colOff>38100</xdr:colOff>
      <xdr:row>58</xdr:row>
      <xdr:rowOff>62712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0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53839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99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112788</xdr:rowOff>
    </xdr:from>
    <xdr:to>
      <xdr:col>41</xdr:col>
      <xdr:colOff>101600</xdr:colOff>
      <xdr:row>57</xdr:row>
      <xdr:rowOff>42938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7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59465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48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69983</xdr:rowOff>
    </xdr:from>
    <xdr:to>
      <xdr:col>36</xdr:col>
      <xdr:colOff>165100</xdr:colOff>
      <xdr:row>58</xdr:row>
      <xdr:rowOff>133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4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16660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61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128106</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164226</xdr:rowOff>
    </xdr:from>
    <xdr:to>
      <xdr:col>54</xdr:col>
      <xdr:colOff>189865</xdr:colOff>
      <xdr:row>75</xdr:row>
      <xdr:rowOff>97409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65726"/>
          <a:ext cx="1270" cy="79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101236</xdr:rowOff>
    </xdr:from>
    <xdr:ext cx="534377"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295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75</xdr:row>
      <xdr:rowOff>97409</xdr:rowOff>
    </xdr:from>
    <xdr:to>
      <xdr:col>55</xdr:col>
      <xdr:colOff>88900</xdr:colOff>
      <xdr:row>75</xdr:row>
      <xdr:rowOff>97409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95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110903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4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164226</xdr:rowOff>
    </xdr:from>
    <xdr:to>
      <xdr:col>55</xdr:col>
      <xdr:colOff>88900</xdr:colOff>
      <xdr:row>70</xdr:row>
      <xdr:rowOff>164226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97409</xdr:rowOff>
    </xdr:from>
    <xdr:to>
      <xdr:col>55</xdr:col>
      <xdr:colOff>0</xdr:colOff>
      <xdr:row>76</xdr:row>
      <xdr:rowOff>112268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2956159"/>
          <a:ext cx="838200" cy="18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28403</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2372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5526</xdr:rowOff>
    </xdr:from>
    <xdr:to>
      <xdr:col>55</xdr:col>
      <xdr:colOff>50800</xdr:colOff>
      <xdr:row>73</xdr:row>
      <xdr:rowOff>107126</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25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112268</xdr:rowOff>
    </xdr:from>
    <xdr:to>
      <xdr:col>50</xdr:col>
      <xdr:colOff>114300</xdr:colOff>
      <xdr:row>77</xdr:row>
      <xdr:rowOff>67005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142468"/>
          <a:ext cx="889000" cy="12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38346</xdr:rowOff>
    </xdr:from>
    <xdr:to>
      <xdr:col>50</xdr:col>
      <xdr:colOff>165100</xdr:colOff>
      <xdr:row>73</xdr:row>
      <xdr:rowOff>139946</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255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156473</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232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67005</xdr:rowOff>
    </xdr:from>
    <xdr:to>
      <xdr:col>45</xdr:col>
      <xdr:colOff>177800</xdr:colOff>
      <xdr:row>78</xdr:row>
      <xdr:rowOff>130197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268655"/>
          <a:ext cx="889000" cy="23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72148</xdr:rowOff>
    </xdr:from>
    <xdr:to>
      <xdr:col>46</xdr:col>
      <xdr:colOff>38100</xdr:colOff>
      <xdr:row>77</xdr:row>
      <xdr:rowOff>2298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102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18824</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87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124417</xdr:rowOff>
    </xdr:from>
    <xdr:to>
      <xdr:col>41</xdr:col>
      <xdr:colOff>50800</xdr:colOff>
      <xdr:row>78</xdr:row>
      <xdr:rowOff>130197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497517"/>
          <a:ext cx="889000" cy="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56635</xdr:rowOff>
    </xdr:from>
    <xdr:to>
      <xdr:col>41</xdr:col>
      <xdr:colOff>101600</xdr:colOff>
      <xdr:row>78</xdr:row>
      <xdr:rowOff>158235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2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3312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20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88737</xdr:rowOff>
    </xdr:from>
    <xdr:to>
      <xdr:col>36</xdr:col>
      <xdr:colOff>165100</xdr:colOff>
      <xdr:row>79</xdr:row>
      <xdr:rowOff>18887</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6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10014</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5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46609</xdr:rowOff>
    </xdr:from>
    <xdr:to>
      <xdr:col>55</xdr:col>
      <xdr:colOff>50800</xdr:colOff>
      <xdr:row>75</xdr:row>
      <xdr:rowOff>148208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9053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132986</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82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61468</xdr:rowOff>
    </xdr:from>
    <xdr:to>
      <xdr:col>50</xdr:col>
      <xdr:colOff>165100</xdr:colOff>
      <xdr:row>76</xdr:row>
      <xdr:rowOff>163068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09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154195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18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16205</xdr:rowOff>
    </xdr:from>
    <xdr:to>
      <xdr:col>46</xdr:col>
      <xdr:colOff>38100</xdr:colOff>
      <xdr:row>77</xdr:row>
      <xdr:rowOff>117805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2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108932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31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79397</xdr:rowOff>
    </xdr:from>
    <xdr:to>
      <xdr:col>41</xdr:col>
      <xdr:colOff>101600</xdr:colOff>
      <xdr:row>79</xdr:row>
      <xdr:rowOff>9547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5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674</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54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73617</xdr:rowOff>
    </xdr:from>
    <xdr:to>
      <xdr:col>36</xdr:col>
      <xdr:colOff>165100</xdr:colOff>
      <xdr:row>79</xdr:row>
      <xdr:rowOff>3767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4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20294</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22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52146</xdr:rowOff>
    </xdr:from>
    <xdr:to>
      <xdr:col>54</xdr:col>
      <xdr:colOff>189865</xdr:colOff>
      <xdr:row>96</xdr:row>
      <xdr:rowOff>35306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996996"/>
          <a:ext cx="1270" cy="497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39133</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49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96</xdr:row>
      <xdr:rowOff>35306</xdr:rowOff>
    </xdr:from>
    <xdr:to>
      <xdr:col>55</xdr:col>
      <xdr:colOff>88900</xdr:colOff>
      <xdr:row>96</xdr:row>
      <xdr:rowOff>35306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494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170273</xdr:rowOff>
    </xdr:from>
    <xdr:ext cx="534377"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77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53,399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93</xdr:row>
      <xdr:rowOff>52146</xdr:rowOff>
    </xdr:from>
    <xdr:to>
      <xdr:col>55</xdr:col>
      <xdr:colOff>88900</xdr:colOff>
      <xdr:row>93</xdr:row>
      <xdr:rowOff>52146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99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45974</xdr:rowOff>
    </xdr:from>
    <xdr:to>
      <xdr:col>55</xdr:col>
      <xdr:colOff>0</xdr:colOff>
      <xdr:row>93</xdr:row>
      <xdr:rowOff>52146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5819374"/>
          <a:ext cx="838200" cy="17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44772</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161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66345</xdr:rowOff>
    </xdr:from>
    <xdr:to>
      <xdr:col>55</xdr:col>
      <xdr:colOff>50800</xdr:colOff>
      <xdr:row>94</xdr:row>
      <xdr:rowOff>167945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18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45974</xdr:rowOff>
    </xdr:from>
    <xdr:to>
      <xdr:col>50</xdr:col>
      <xdr:colOff>114300</xdr:colOff>
      <xdr:row>95</xdr:row>
      <xdr:rowOff>81026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5819374"/>
          <a:ext cx="889000" cy="54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66193</xdr:rowOff>
    </xdr:from>
    <xdr:to>
      <xdr:col>50</xdr:col>
      <xdr:colOff>165100</xdr:colOff>
      <xdr:row>94</xdr:row>
      <xdr:rowOff>167793</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18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158920</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27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54584</xdr:rowOff>
    </xdr:from>
    <xdr:to>
      <xdr:col>45</xdr:col>
      <xdr:colOff>177800</xdr:colOff>
      <xdr:row>95</xdr:row>
      <xdr:rowOff>81026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5827984"/>
          <a:ext cx="889000" cy="54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118238</xdr:rowOff>
    </xdr:from>
    <xdr:to>
      <xdr:col>46</xdr:col>
      <xdr:colOff>38100</xdr:colOff>
      <xdr:row>98</xdr:row>
      <xdr:rowOff>48388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74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39515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84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133604</xdr:rowOff>
    </xdr:from>
    <xdr:to>
      <xdr:col>41</xdr:col>
      <xdr:colOff>50800</xdr:colOff>
      <xdr:row>92</xdr:row>
      <xdr:rowOff>54584</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5564104"/>
          <a:ext cx="889000" cy="26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137058</xdr:rowOff>
    </xdr:from>
    <xdr:to>
      <xdr:col>41</xdr:col>
      <xdr:colOff>101600</xdr:colOff>
      <xdr:row>96</xdr:row>
      <xdr:rowOff>67208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42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58335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51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44399</xdr:rowOff>
    </xdr:from>
    <xdr:to>
      <xdr:col>36</xdr:col>
      <xdr:colOff>165100</xdr:colOff>
      <xdr:row>96</xdr:row>
      <xdr:rowOff>145999</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0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137126</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59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1346</xdr:rowOff>
    </xdr:from>
    <xdr:to>
      <xdr:col>55</xdr:col>
      <xdr:colOff>50800</xdr:colOff>
      <xdr:row>93</xdr:row>
      <xdr:rowOff>102946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594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125823</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589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166624</xdr:rowOff>
    </xdr:from>
    <xdr:to>
      <xdr:col>50</xdr:col>
      <xdr:colOff>165100</xdr:colOff>
      <xdr:row>92</xdr:row>
      <xdr:rowOff>96774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576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113301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554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30226</xdr:rowOff>
    </xdr:from>
    <xdr:to>
      <xdr:col>46</xdr:col>
      <xdr:colOff>38100</xdr:colOff>
      <xdr:row>95</xdr:row>
      <xdr:rowOff>131826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31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148353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09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3784</xdr:rowOff>
    </xdr:from>
    <xdr:to>
      <xdr:col>41</xdr:col>
      <xdr:colOff>101600</xdr:colOff>
      <xdr:row>92</xdr:row>
      <xdr:rowOff>105384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577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121911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555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82804</xdr:rowOff>
    </xdr:from>
    <xdr:to>
      <xdr:col>36</xdr:col>
      <xdr:colOff>165100</xdr:colOff>
      <xdr:row>91</xdr:row>
      <xdr:rowOff>12954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551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89</xdr:row>
      <xdr:rowOff>29481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528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61976</xdr:rowOff>
    </xdr:from>
    <xdr:to>
      <xdr:col>85</xdr:col>
      <xdr:colOff>126364</xdr:colOff>
      <xdr:row>38</xdr:row>
      <xdr:rowOff>104430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205476"/>
          <a:ext cx="1269"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108257</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62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104430</xdr:rowOff>
    </xdr:from>
    <xdr:to>
      <xdr:col>86</xdr:col>
      <xdr:colOff>25400</xdr:colOff>
      <xdr:row>38</xdr:row>
      <xdr:rowOff>104430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61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8653</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8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61976</xdr:rowOff>
    </xdr:from>
    <xdr:to>
      <xdr:col>86</xdr:col>
      <xdr:colOff>25400</xdr:colOff>
      <xdr:row>30</xdr:row>
      <xdr:rowOff>61976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205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23277</xdr:rowOff>
    </xdr:from>
    <xdr:to>
      <xdr:col>85</xdr:col>
      <xdr:colOff>127000</xdr:colOff>
      <xdr:row>37</xdr:row>
      <xdr:rowOff>22461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195477"/>
          <a:ext cx="838200" cy="17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146720</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5804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123843</xdr:rowOff>
    </xdr:from>
    <xdr:to>
      <xdr:col>85</xdr:col>
      <xdr:colOff>177800</xdr:colOff>
      <xdr:row>35</xdr:row>
      <xdr:rowOff>53993</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595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152110</xdr:rowOff>
    </xdr:from>
    <xdr:to>
      <xdr:col>81</xdr:col>
      <xdr:colOff>50800</xdr:colOff>
      <xdr:row>37</xdr:row>
      <xdr:rowOff>22461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6152860"/>
          <a:ext cx="889000" cy="21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42854</xdr:rowOff>
    </xdr:from>
    <xdr:to>
      <xdr:col>81</xdr:col>
      <xdr:colOff>101600</xdr:colOff>
      <xdr:row>35</xdr:row>
      <xdr:rowOff>144454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0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160981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581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152110</xdr:rowOff>
    </xdr:from>
    <xdr:to>
      <xdr:col>76</xdr:col>
      <xdr:colOff>114300</xdr:colOff>
      <xdr:row>37</xdr:row>
      <xdr:rowOff>79611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152860"/>
          <a:ext cx="889000" cy="27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166787</xdr:rowOff>
    </xdr:from>
    <xdr:to>
      <xdr:col>76</xdr:col>
      <xdr:colOff>165100</xdr:colOff>
      <xdr:row>37</xdr:row>
      <xdr:rowOff>96937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3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88064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43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79611</xdr:rowOff>
    </xdr:from>
    <xdr:to>
      <xdr:col>71</xdr:col>
      <xdr:colOff>177800</xdr:colOff>
      <xdr:row>37</xdr:row>
      <xdr:rowOff>125494</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423261"/>
          <a:ext cx="889000" cy="4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88900</xdr:rowOff>
    </xdr:from>
    <xdr:to>
      <xdr:col>72</xdr:col>
      <xdr:colOff>38100</xdr:colOff>
      <xdr:row>38</xdr:row>
      <xdr:rowOff>19050</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10177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52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166460</xdr:rowOff>
    </xdr:from>
    <xdr:to>
      <xdr:col>67</xdr:col>
      <xdr:colOff>101600</xdr:colOff>
      <xdr:row>38</xdr:row>
      <xdr:rowOff>96610</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51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87737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60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143927</xdr:rowOff>
    </xdr:from>
    <xdr:to>
      <xdr:col>85</xdr:col>
      <xdr:colOff>177800</xdr:colOff>
      <xdr:row>36</xdr:row>
      <xdr:rowOff>74077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14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122354</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12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143111</xdr:rowOff>
    </xdr:from>
    <xdr:to>
      <xdr:col>81</xdr:col>
      <xdr:colOff>101600</xdr:colOff>
      <xdr:row>37</xdr:row>
      <xdr:rowOff>73261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31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64388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40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101310</xdr:rowOff>
    </xdr:from>
    <xdr:to>
      <xdr:col>76</xdr:col>
      <xdr:colOff>165100</xdr:colOff>
      <xdr:row>36</xdr:row>
      <xdr:rowOff>31460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10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47987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587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28811</xdr:rowOff>
    </xdr:from>
    <xdr:to>
      <xdr:col>72</xdr:col>
      <xdr:colOff>38100</xdr:colOff>
      <xdr:row>37</xdr:row>
      <xdr:rowOff>130411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37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146938</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14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74694</xdr:rowOff>
    </xdr:from>
    <xdr:to>
      <xdr:col>67</xdr:col>
      <xdr:colOff>101600</xdr:colOff>
      <xdr:row>38</xdr:row>
      <xdr:rowOff>4845</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4183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21371</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19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168910</xdr:rowOff>
    </xdr:from>
    <xdr:to>
      <xdr:col>85</xdr:col>
      <xdr:colOff>126364</xdr:colOff>
      <xdr:row>56</xdr:row>
      <xdr:rowOff>127889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9084310"/>
          <a:ext cx="1269" cy="64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131716</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73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127889</xdr:rowOff>
    </xdr:from>
    <xdr:to>
      <xdr:col>86</xdr:col>
      <xdr:colOff>25400</xdr:colOff>
      <xdr:row>56</xdr:row>
      <xdr:rowOff>127889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729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115587</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85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50,470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168910</xdr:rowOff>
    </xdr:from>
    <xdr:to>
      <xdr:col>86</xdr:col>
      <xdr:colOff>25400</xdr:colOff>
      <xdr:row>52</xdr:row>
      <xdr:rowOff>168910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9084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127889</xdr:rowOff>
    </xdr:from>
    <xdr:to>
      <xdr:col>85</xdr:col>
      <xdr:colOff>127000</xdr:colOff>
      <xdr:row>57</xdr:row>
      <xdr:rowOff>88646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729089"/>
          <a:ext cx="838200" cy="13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163212</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250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140335</xdr:rowOff>
    </xdr:from>
    <xdr:to>
      <xdr:col>85</xdr:col>
      <xdr:colOff>177800</xdr:colOff>
      <xdr:row>55</xdr:row>
      <xdr:rowOff>70485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156083</xdr:rowOff>
    </xdr:from>
    <xdr:to>
      <xdr:col>81</xdr:col>
      <xdr:colOff>50800</xdr:colOff>
      <xdr:row>57</xdr:row>
      <xdr:rowOff>88646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8900033"/>
          <a:ext cx="889000" cy="96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123952</xdr:rowOff>
    </xdr:from>
    <xdr:to>
      <xdr:col>81</xdr:col>
      <xdr:colOff>101600</xdr:colOff>
      <xdr:row>53</xdr:row>
      <xdr:rowOff>54102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03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70629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881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156083</xdr:rowOff>
    </xdr:from>
    <xdr:to>
      <xdr:col>76</xdr:col>
      <xdr:colOff>114300</xdr:colOff>
      <xdr:row>56</xdr:row>
      <xdr:rowOff>91567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8900033"/>
          <a:ext cx="889000" cy="79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24892</xdr:rowOff>
    </xdr:from>
    <xdr:to>
      <xdr:col>76</xdr:col>
      <xdr:colOff>165100</xdr:colOff>
      <xdr:row>54</xdr:row>
      <xdr:rowOff>126492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28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117619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37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91567</xdr:rowOff>
    </xdr:from>
    <xdr:to>
      <xdr:col>71</xdr:col>
      <xdr:colOff>177800</xdr:colOff>
      <xdr:row>59</xdr:row>
      <xdr:rowOff>117856</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692767"/>
          <a:ext cx="889000" cy="54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23368</xdr:rowOff>
    </xdr:from>
    <xdr:to>
      <xdr:col>72</xdr:col>
      <xdr:colOff>38100</xdr:colOff>
      <xdr:row>55</xdr:row>
      <xdr:rowOff>124968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45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141495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22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14859</xdr:rowOff>
    </xdr:from>
    <xdr:to>
      <xdr:col>67</xdr:col>
      <xdr:colOff>101600</xdr:colOff>
      <xdr:row>59</xdr:row>
      <xdr:rowOff>116459</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10130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132986</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90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77089</xdr:rowOff>
    </xdr:from>
    <xdr:to>
      <xdr:col>85</xdr:col>
      <xdr:colOff>177800</xdr:colOff>
      <xdr:row>57</xdr:row>
      <xdr:rowOff>7239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67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163466</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59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37846</xdr:rowOff>
    </xdr:from>
    <xdr:to>
      <xdr:col>81</xdr:col>
      <xdr:colOff>101600</xdr:colOff>
      <xdr:row>57</xdr:row>
      <xdr:rowOff>139446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81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130573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9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105283</xdr:rowOff>
    </xdr:from>
    <xdr:to>
      <xdr:col>76</xdr:col>
      <xdr:colOff>165100</xdr:colOff>
      <xdr:row>52</xdr:row>
      <xdr:rowOff>35433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884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51960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862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40767</xdr:rowOff>
    </xdr:from>
    <xdr:to>
      <xdr:col>72</xdr:col>
      <xdr:colOff>38100</xdr:colOff>
      <xdr:row>56</xdr:row>
      <xdr:rowOff>142367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64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133494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73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67056</xdr:rowOff>
    </xdr:from>
    <xdr:to>
      <xdr:col>67</xdr:col>
      <xdr:colOff>101600</xdr:colOff>
      <xdr:row>59</xdr:row>
      <xdr:rowOff>168656</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1018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159783</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1027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52832</xdr:rowOff>
    </xdr:from>
    <xdr:to>
      <xdr:col>85</xdr:col>
      <xdr:colOff>126364</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054332"/>
          <a:ext cx="1269" cy="1589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170959</xdr:rowOff>
    </xdr:from>
    <xdr:ext cx="469744"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82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52832</xdr:rowOff>
    </xdr:from>
    <xdr:to>
      <xdr:col>86</xdr:col>
      <xdr:colOff>25400</xdr:colOff>
      <xdr:row>70</xdr:row>
      <xdr:rowOff>52832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05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117166</xdr:rowOff>
    </xdr:from>
    <xdr:to>
      <xdr:col>85</xdr:col>
      <xdr:colOff>127000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5481300" y="12804466"/>
          <a:ext cx="838200" cy="83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78104</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2765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99677</xdr:rowOff>
    </xdr:from>
    <xdr:to>
      <xdr:col>85</xdr:col>
      <xdr:colOff>177800</xdr:colOff>
      <xdr:row>75</xdr:row>
      <xdr:rowOff>29827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27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21952</xdr:rowOff>
    </xdr:from>
    <xdr:to>
      <xdr:col>81</xdr:col>
      <xdr:colOff>101600</xdr:colOff>
      <xdr:row>78</xdr:row>
      <xdr:rowOff>123552</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3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140079</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2017" y="13170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127109</xdr:rowOff>
    </xdr:from>
    <xdr:to>
      <xdr:col>76</xdr:col>
      <xdr:colOff>165100</xdr:colOff>
      <xdr:row>78</xdr:row>
      <xdr:rowOff>57259</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32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73786</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3017" y="13103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167277</xdr:rowOff>
    </xdr:from>
    <xdr:to>
      <xdr:col>72</xdr:col>
      <xdr:colOff>38100</xdr:colOff>
      <xdr:row>78</xdr:row>
      <xdr:rowOff>97427</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36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113954</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4017" y="13144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2032</xdr:rowOff>
    </xdr:from>
    <xdr:to>
      <xdr:col>67</xdr:col>
      <xdr:colOff>101600</xdr:colOff>
      <xdr:row>78</xdr:row>
      <xdr:rowOff>103632</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37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120159</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5017" y="13150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66366</xdr:rowOff>
    </xdr:from>
    <xdr:to>
      <xdr:col>85</xdr:col>
      <xdr:colOff>177800</xdr:colOff>
      <xdr:row>74</xdr:row>
      <xdr:rowOff>167966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275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89243</xdr:rowOff>
    </xdr:from>
    <xdr:ext cx="469744"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260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75540</xdr:rowOff>
    </xdr:from>
    <xdr:to>
      <xdr:col>85</xdr:col>
      <xdr:colOff>126364</xdr:colOff>
      <xdr:row>94</xdr:row>
      <xdr:rowOff>133756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677490"/>
          <a:ext cx="1269" cy="572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137583</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25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94</xdr:row>
      <xdr:rowOff>133756</xdr:rowOff>
    </xdr:from>
    <xdr:to>
      <xdr:col>86</xdr:col>
      <xdr:colOff>25400</xdr:colOff>
      <xdr:row>94</xdr:row>
      <xdr:rowOff>133756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25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22217</xdr:rowOff>
    </xdr:from>
    <xdr:ext cx="534377"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45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52,592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75540</xdr:rowOff>
    </xdr:from>
    <xdr:to>
      <xdr:col>86</xdr:col>
      <xdr:colOff>25400</xdr:colOff>
      <xdr:row>91</xdr:row>
      <xdr:rowOff>75540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67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75540</xdr:rowOff>
    </xdr:from>
    <xdr:to>
      <xdr:col>85</xdr:col>
      <xdr:colOff>127000</xdr:colOff>
      <xdr:row>92</xdr:row>
      <xdr:rowOff>26619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5677490"/>
          <a:ext cx="838200" cy="12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92015</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5865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113588</xdr:rowOff>
    </xdr:from>
    <xdr:to>
      <xdr:col>85</xdr:col>
      <xdr:colOff>177800</xdr:colOff>
      <xdr:row>93</xdr:row>
      <xdr:rowOff>43738</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588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26619</xdr:rowOff>
    </xdr:from>
    <xdr:to>
      <xdr:col>81</xdr:col>
      <xdr:colOff>50800</xdr:colOff>
      <xdr:row>93</xdr:row>
      <xdr:rowOff>38125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5800019"/>
          <a:ext cx="889000" cy="18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92</xdr:row>
      <xdr:rowOff>74194</xdr:rowOff>
    </xdr:from>
    <xdr:to>
      <xdr:col>81</xdr:col>
      <xdr:colOff>101600</xdr:colOff>
      <xdr:row>93</xdr:row>
      <xdr:rowOff>4344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584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166921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594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30201</xdr:rowOff>
    </xdr:from>
    <xdr:to>
      <xdr:col>76</xdr:col>
      <xdr:colOff>114300</xdr:colOff>
      <xdr:row>93</xdr:row>
      <xdr:rowOff>38125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3703300" y="15975051"/>
          <a:ext cx="889000" cy="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83489</xdr:rowOff>
    </xdr:from>
    <xdr:to>
      <xdr:col>76</xdr:col>
      <xdr:colOff>165100</xdr:colOff>
      <xdr:row>100</xdr:row>
      <xdr:rowOff>13639</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705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100</xdr:row>
      <xdr:rowOff>4766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714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30201</xdr:rowOff>
    </xdr:from>
    <xdr:to>
      <xdr:col>71</xdr:col>
      <xdr:colOff>177800</xdr:colOff>
      <xdr:row>93</xdr:row>
      <xdr:rowOff>39573</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2814300" y="15975051"/>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151842</xdr:rowOff>
    </xdr:from>
    <xdr:to>
      <xdr:col>72</xdr:col>
      <xdr:colOff>38100</xdr:colOff>
      <xdr:row>98</xdr:row>
      <xdr:rowOff>81992</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78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73119</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87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74270</xdr:rowOff>
    </xdr:from>
    <xdr:to>
      <xdr:col>67</xdr:col>
      <xdr:colOff>101600</xdr:colOff>
      <xdr:row>99</xdr:row>
      <xdr:rowOff>4420</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87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166997</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96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24740</xdr:rowOff>
    </xdr:from>
    <xdr:to>
      <xdr:col>85</xdr:col>
      <xdr:colOff>177800</xdr:colOff>
      <xdr:row>91</xdr:row>
      <xdr:rowOff>126340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562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149217</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557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147269</xdr:rowOff>
    </xdr:from>
    <xdr:to>
      <xdr:col>81</xdr:col>
      <xdr:colOff>101600</xdr:colOff>
      <xdr:row>92</xdr:row>
      <xdr:rowOff>77419</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574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93946</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552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158775</xdr:rowOff>
    </xdr:from>
    <xdr:to>
      <xdr:col>76</xdr:col>
      <xdr:colOff>165100</xdr:colOff>
      <xdr:row>93</xdr:row>
      <xdr:rowOff>88925</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593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105452</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570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150851</xdr:rowOff>
    </xdr:from>
    <xdr:to>
      <xdr:col>72</xdr:col>
      <xdr:colOff>38100</xdr:colOff>
      <xdr:row>93</xdr:row>
      <xdr:rowOff>81001</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592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97528</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569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160223</xdr:rowOff>
    </xdr:from>
    <xdr:to>
      <xdr:col>67</xdr:col>
      <xdr:colOff>101600</xdr:colOff>
      <xdr:row>93</xdr:row>
      <xdr:rowOff>90373</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593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106900</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570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144434</xdr:rowOff>
    </xdr:from>
    <xdr:ext cx="31290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75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34</xdr:row>
      <xdr:rowOff>160763</xdr:rowOff>
    </xdr:from>
    <xdr:ext cx="31290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75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5641</xdr:rowOff>
    </xdr:from>
    <xdr:ext cx="312906"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975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21970</xdr:rowOff>
    </xdr:from>
    <xdr:ext cx="31290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975094" y="5336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98878</xdr:rowOff>
    </xdr:from>
    <xdr:to>
      <xdr:col>116</xdr:col>
      <xdr:colOff>62864</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159595" y="6785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140805</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140805</xdr:rowOff>
    </xdr:from>
    <xdr:ext cx="249299"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6484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26505</xdr:rowOff>
    </xdr:from>
    <xdr:ext cx="249299"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713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48078</xdr:rowOff>
    </xdr:from>
    <xdr:to>
      <xdr:col>112</xdr:col>
      <xdr:colOff>38100</xdr:colOff>
      <xdr:row>39</xdr:row>
      <xdr:rowOff>149678</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39914</xdr:rowOff>
    </xdr:from>
    <xdr:to>
      <xdr:col>102</xdr:col>
      <xdr:colOff>165100</xdr:colOff>
      <xdr:row>30</xdr:row>
      <xdr:rowOff>141514</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518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28</xdr:row>
      <xdr:rowOff>158041</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88333" y="4958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72572</xdr:rowOff>
    </xdr:from>
    <xdr:to>
      <xdr:col>98</xdr:col>
      <xdr:colOff>38100</xdr:colOff>
      <xdr:row>31</xdr:row>
      <xdr:rowOff>2722</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521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29</xdr:row>
      <xdr:rowOff>19249</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99333" y="4991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83655</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98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166205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2" name="前年度繰上充用金最小値テキスト">
          <a:extLst>
            <a:ext uri="{FF2B5EF4-FFF2-40B4-BE49-F238E27FC236}">
              <a16:creationId xmlns:a16="http://schemas.microsoft.com/office/drawing/2014/main" id="{00000000-0008-0000-0700-00002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4" name="前年度繰上充用金最大値テキスト">
          <a:extLst>
            <a:ext uri="{FF2B5EF4-FFF2-40B4-BE49-F238E27FC236}">
              <a16:creationId xmlns:a16="http://schemas.microsoft.com/office/drawing/2014/main" id="{00000000-0008-0000-0700-00002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7" name="前年度繰上充用金平均値テキスト">
          <a:extLst>
            <a:ext uri="{FF2B5EF4-FFF2-40B4-BE49-F238E27FC236}">
              <a16:creationId xmlns:a16="http://schemas.microsoft.com/office/drawing/2014/main" id="{00000000-0008-0000-0700-00002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6" name="前年度繰上充用金該当値テキスト">
          <a:extLst>
            <a:ext uri="{FF2B5EF4-FFF2-40B4-BE49-F238E27FC236}">
              <a16:creationId xmlns:a16="http://schemas.microsoft.com/office/drawing/2014/main" id="{00000000-0008-0000-0700-00003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63,673</a:t>
          </a:r>
          <a:r>
            <a:rPr kumimoji="1" lang="ja-JP" altLang="en-US" sz="1300">
              <a:latin typeface="ＭＳ Ｐゴシック" panose="020B0600070205080204" pitchFamily="50" charset="-128"/>
              <a:ea typeface="ＭＳ Ｐゴシック" panose="020B0600070205080204" pitchFamily="50" charset="-128"/>
            </a:rPr>
            <a:t>円となっている。前年度から住民一人当たり</a:t>
          </a:r>
          <a:r>
            <a:rPr kumimoji="1" lang="en-US" altLang="ja-JP" sz="1300">
              <a:latin typeface="ＭＳ Ｐゴシック" panose="020B0600070205080204" pitchFamily="50" charset="-128"/>
              <a:ea typeface="ＭＳ Ｐゴシック" panose="020B0600070205080204" pitchFamily="50" charset="-128"/>
            </a:rPr>
            <a:t>19,468</a:t>
          </a:r>
          <a:r>
            <a:rPr kumimoji="1" lang="ja-JP" altLang="en-US" sz="1300">
              <a:latin typeface="ＭＳ Ｐゴシック" panose="020B0600070205080204" pitchFamily="50" charset="-128"/>
              <a:ea typeface="ＭＳ Ｐゴシック" panose="020B0600070205080204" pitchFamily="50" charset="-128"/>
            </a:rPr>
            <a:t>円増加している主な理由は、「弘前文化センター整備事業」の増によるものである。</a:t>
          </a: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222,929</a:t>
          </a:r>
          <a:r>
            <a:rPr kumimoji="1" lang="ja-JP" altLang="en-US" sz="1300">
              <a:latin typeface="ＭＳ Ｐゴシック" panose="020B0600070205080204" pitchFamily="50" charset="-128"/>
              <a:ea typeface="ＭＳ Ｐゴシック" panose="020B0600070205080204" pitchFamily="50" charset="-128"/>
            </a:rPr>
            <a:t>円となっている。前年度から住民一人当たり</a:t>
          </a:r>
          <a:r>
            <a:rPr kumimoji="1" lang="en-US" altLang="ja-JP" sz="1300">
              <a:latin typeface="ＭＳ Ｐゴシック" panose="020B0600070205080204" pitchFamily="50" charset="-128"/>
              <a:ea typeface="ＭＳ Ｐゴシック" panose="020B0600070205080204" pitchFamily="50" charset="-128"/>
            </a:rPr>
            <a:t>2,265</a:t>
          </a:r>
          <a:r>
            <a:rPr kumimoji="1" lang="ja-JP" altLang="en-US" sz="1300">
              <a:latin typeface="ＭＳ Ｐゴシック" panose="020B0600070205080204" pitchFamily="50" charset="-128"/>
              <a:ea typeface="ＭＳ Ｐゴシック" panose="020B0600070205080204" pitchFamily="50" charset="-128"/>
            </a:rPr>
            <a:t>円減少している主な理由は、「子育て世帯への臨時特別給付金事業」や「住民税非課税世帯等に対する臨時特別給付金事業」の減によるものである。　</a:t>
          </a: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32,395</a:t>
          </a:r>
          <a:r>
            <a:rPr kumimoji="1" lang="ja-JP" altLang="en-US" sz="1300">
              <a:latin typeface="ＭＳ Ｐゴシック" panose="020B0600070205080204" pitchFamily="50" charset="-128"/>
              <a:ea typeface="ＭＳ Ｐゴシック" panose="020B0600070205080204" pitchFamily="50" charset="-128"/>
            </a:rPr>
            <a:t>円となっている。前年度から住民一人当たり</a:t>
          </a:r>
          <a:r>
            <a:rPr kumimoji="1" lang="en-US" altLang="ja-JP" sz="1300">
              <a:latin typeface="ＭＳ Ｐゴシック" panose="020B0600070205080204" pitchFamily="50" charset="-128"/>
              <a:ea typeface="ＭＳ Ｐゴシック" panose="020B0600070205080204" pitchFamily="50" charset="-128"/>
            </a:rPr>
            <a:t>20,344</a:t>
          </a:r>
          <a:r>
            <a:rPr kumimoji="1" lang="ja-JP" altLang="en-US" sz="1300">
              <a:latin typeface="ＭＳ Ｐゴシック" panose="020B0600070205080204" pitchFamily="50" charset="-128"/>
              <a:ea typeface="ＭＳ Ｐゴシック" panose="020B0600070205080204" pitchFamily="50" charset="-128"/>
            </a:rPr>
            <a:t>円減少している主な理由は、「新中核病院整備事業」や「病院事業会計補助金」の減によるものである。</a:t>
          </a:r>
        </a:p>
        <a:p>
          <a:r>
            <a:rPr kumimoji="1" lang="ja-JP" altLang="en-US" sz="1300">
              <a:latin typeface="ＭＳ Ｐゴシック" panose="020B0600070205080204" pitchFamily="50" charset="-128"/>
              <a:ea typeface="ＭＳ Ｐゴシック" panose="020B0600070205080204" pitchFamily="50" charset="-128"/>
            </a:rPr>
            <a:t>　土木費は、住民一人当たり</a:t>
          </a:r>
          <a:r>
            <a:rPr kumimoji="1" lang="en-US" altLang="ja-JP" sz="1300">
              <a:latin typeface="ＭＳ Ｐゴシック" panose="020B0600070205080204" pitchFamily="50" charset="-128"/>
              <a:ea typeface="ＭＳ Ｐゴシック" panose="020B0600070205080204" pitchFamily="50" charset="-128"/>
            </a:rPr>
            <a:t>53,399</a:t>
          </a:r>
          <a:r>
            <a:rPr kumimoji="1" lang="ja-JP" altLang="en-US" sz="1300">
              <a:latin typeface="ＭＳ Ｐゴシック" panose="020B0600070205080204" pitchFamily="50" charset="-128"/>
              <a:ea typeface="ＭＳ Ｐゴシック" panose="020B0600070205080204" pitchFamily="50" charset="-128"/>
            </a:rPr>
            <a:t>円となっている。前年度から住民一人当たり</a:t>
          </a:r>
          <a:r>
            <a:rPr kumimoji="1" lang="en-US" altLang="ja-JP" sz="1300">
              <a:latin typeface="ＭＳ Ｐゴシック" panose="020B0600070205080204" pitchFamily="50" charset="-128"/>
              <a:ea typeface="ＭＳ Ｐゴシック" panose="020B0600070205080204" pitchFamily="50" charset="-128"/>
            </a:rPr>
            <a:t>2,331</a:t>
          </a:r>
          <a:r>
            <a:rPr kumimoji="1" lang="ja-JP" altLang="en-US" sz="1300">
              <a:latin typeface="ＭＳ Ｐゴシック" panose="020B0600070205080204" pitchFamily="50" charset="-128"/>
              <a:ea typeface="ＭＳ Ｐゴシック" panose="020B0600070205080204" pitchFamily="50" charset="-128"/>
            </a:rPr>
            <a:t>円減少している主な理由は、「道路融雪施設整備事業」や「住吉山道町線道路整備事業」の減によるものである。</a:t>
          </a: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45,393</a:t>
          </a:r>
          <a:r>
            <a:rPr kumimoji="1" lang="ja-JP" altLang="en-US" sz="1300">
              <a:latin typeface="ＭＳ Ｐゴシック" panose="020B0600070205080204" pitchFamily="50" charset="-128"/>
              <a:ea typeface="ＭＳ Ｐゴシック" panose="020B0600070205080204" pitchFamily="50" charset="-128"/>
            </a:rPr>
            <a:t>円となっている。前年度から住民一人当たり</a:t>
          </a:r>
          <a:r>
            <a:rPr kumimoji="1" lang="en-US" altLang="ja-JP" sz="1300">
              <a:latin typeface="ＭＳ Ｐゴシック" panose="020B0600070205080204" pitchFamily="50" charset="-128"/>
              <a:ea typeface="ＭＳ Ｐゴシック" panose="020B0600070205080204" pitchFamily="50" charset="-128"/>
            </a:rPr>
            <a:t>1,041</a:t>
          </a:r>
          <a:r>
            <a:rPr kumimoji="1" lang="ja-JP" altLang="en-US" sz="1300">
              <a:latin typeface="ＭＳ Ｐゴシック" panose="020B0600070205080204" pitchFamily="50" charset="-128"/>
              <a:ea typeface="ＭＳ Ｐゴシック" panose="020B0600070205080204" pitchFamily="50" charset="-128"/>
            </a:rPr>
            <a:t>円増加している主な理由は、「西部学校給食センター食器洗浄機更新事業」の増によるものである。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青森県弘前市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令和４年度は除排雪経費や災害復旧経費の増により財政調整基金の取崩額が増加したことから、実質単年度収支は▲</a:t>
          </a:r>
          <a:r>
            <a:rPr kumimoji="1" lang="en-US" altLang="ja-JP" sz="1300">
              <a:latin typeface="ＭＳ ゴシック" pitchFamily="49" charset="-128"/>
              <a:ea typeface="ＭＳ ゴシック" pitchFamily="49" charset="-128"/>
            </a:rPr>
            <a:t>1.76</a:t>
          </a:r>
          <a:r>
            <a:rPr kumimoji="1" lang="ja-JP" altLang="en-US" sz="1300">
              <a:latin typeface="ＭＳ ゴシック" pitchFamily="49" charset="-128"/>
              <a:ea typeface="ＭＳ ゴシック" pitchFamily="49" charset="-128"/>
            </a:rPr>
            <a:t>と赤字になった。</a:t>
          </a:r>
        </a:p>
        <a:p>
          <a:r>
            <a:rPr kumimoji="1" lang="ja-JP" altLang="en-US" sz="1300">
              <a:latin typeface="ＭＳ ゴシック" pitchFamily="49" charset="-128"/>
              <a:ea typeface="ＭＳ ゴシック" pitchFamily="49" charset="-128"/>
            </a:rPr>
            <a:t>　令和４年度末の財政調整基金残高は、約</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4</a:t>
          </a:r>
          <a:r>
            <a:rPr kumimoji="1" lang="ja-JP" altLang="en-US" sz="1300">
              <a:latin typeface="ＭＳ ゴシック" pitchFamily="49" charset="-128"/>
              <a:ea typeface="ＭＳ ゴシック" pitchFamily="49" charset="-128"/>
            </a:rPr>
            <a:t>百万円となっており、前年度末現在高と比較して約</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千万円減少している。災害や豪雪などに備え、一定程度の額を確保できている状況ではあるものの、引き続き中長期的な視点に立ち、健全な財政運営に努めていく。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青森県弘前市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令和４年度は、病院事業会計から移行した病院事業清算費特別会計も黒字となり、全ての会計において黒字となっているが、一般会計については除排雪経費の増などにより黒字幅が前年度比で減少している。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いずれの会計についても引き続き健全な財政運営に努めていく。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0" zoomScaleNormal="80" workbookViewId="0">
      <selection activeCell="L3" sqref="L3:V5"/>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3" t="s">
        <v>86</v>
      </c>
      <c r="X3" s="484"/>
      <c r="Y3" s="484"/>
      <c r="Z3" s="484"/>
      <c r="AA3" s="484"/>
      <c r="AB3" s="593"/>
      <c r="AC3" s="597" t="s">
        <v>87</v>
      </c>
      <c r="AD3" s="484"/>
      <c r="AE3" s="484"/>
      <c r="AF3" s="484"/>
      <c r="AG3" s="484"/>
      <c r="AH3" s="484"/>
      <c r="AI3" s="484"/>
      <c r="AJ3" s="484"/>
      <c r="AK3" s="484"/>
      <c r="AL3" s="559"/>
      <c r="AM3" s="483" t="s">
        <v>88</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89</v>
      </c>
      <c r="BO3" s="484"/>
      <c r="BP3" s="484"/>
      <c r="BQ3" s="484"/>
      <c r="BR3" s="484"/>
      <c r="BS3" s="484"/>
      <c r="BT3" s="484"/>
      <c r="BU3" s="559"/>
      <c r="BV3" s="483" t="s">
        <v>90</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91</v>
      </c>
      <c r="CU3" s="484"/>
      <c r="CV3" s="484"/>
      <c r="CW3" s="484"/>
      <c r="CX3" s="484"/>
      <c r="CY3" s="484"/>
      <c r="CZ3" s="484"/>
      <c r="DA3" s="559"/>
      <c r="DB3" s="483" t="s">
        <v>92</v>
      </c>
      <c r="DC3" s="484"/>
      <c r="DD3" s="484"/>
      <c r="DE3" s="484"/>
      <c r="DF3" s="484"/>
      <c r="DG3" s="484"/>
      <c r="DH3" s="484"/>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93</v>
      </c>
      <c r="AZ4" s="412"/>
      <c r="BA4" s="412"/>
      <c r="BB4" s="412"/>
      <c r="BC4" s="412"/>
      <c r="BD4" s="412"/>
      <c r="BE4" s="412"/>
      <c r="BF4" s="412"/>
      <c r="BG4" s="412"/>
      <c r="BH4" s="412"/>
      <c r="BI4" s="412"/>
      <c r="BJ4" s="412"/>
      <c r="BK4" s="412"/>
      <c r="BL4" s="412"/>
      <c r="BM4" s="413"/>
      <c r="BN4" s="414">
        <v>89194192</v>
      </c>
      <c r="BO4" s="415"/>
      <c r="BP4" s="415"/>
      <c r="BQ4" s="415"/>
      <c r="BR4" s="415"/>
      <c r="BS4" s="415"/>
      <c r="BT4" s="415"/>
      <c r="BU4" s="416"/>
      <c r="BV4" s="414">
        <v>89468850</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1.4</v>
      </c>
      <c r="CU4" s="589"/>
      <c r="CV4" s="589"/>
      <c r="CW4" s="589"/>
      <c r="CX4" s="589"/>
      <c r="CY4" s="589"/>
      <c r="CZ4" s="589"/>
      <c r="DA4" s="590"/>
      <c r="DB4" s="588">
        <v>3</v>
      </c>
      <c r="DC4" s="589"/>
      <c r="DD4" s="589"/>
      <c r="DE4" s="589"/>
      <c r="DF4" s="589"/>
      <c r="DG4" s="589"/>
      <c r="DH4" s="589"/>
      <c r="DI4" s="590"/>
    </row>
    <row r="5" spans="1:119" ht="18.75" customHeight="1" x14ac:dyDescent="0.1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95</v>
      </c>
      <c r="AN5" s="393"/>
      <c r="AO5" s="393"/>
      <c r="AP5" s="393"/>
      <c r="AQ5" s="393"/>
      <c r="AR5" s="393"/>
      <c r="AS5" s="393"/>
      <c r="AT5" s="394"/>
      <c r="AU5" s="469" t="s">
        <v>96</v>
      </c>
      <c r="AV5" s="470"/>
      <c r="AW5" s="470"/>
      <c r="AX5" s="470"/>
      <c r="AY5" s="399" t="s">
        <v>97</v>
      </c>
      <c r="AZ5" s="400"/>
      <c r="BA5" s="400"/>
      <c r="BB5" s="400"/>
      <c r="BC5" s="400"/>
      <c r="BD5" s="400"/>
      <c r="BE5" s="400"/>
      <c r="BF5" s="400"/>
      <c r="BG5" s="400"/>
      <c r="BH5" s="400"/>
      <c r="BI5" s="400"/>
      <c r="BJ5" s="400"/>
      <c r="BK5" s="400"/>
      <c r="BL5" s="400"/>
      <c r="BM5" s="401"/>
      <c r="BN5" s="419">
        <v>87761370</v>
      </c>
      <c r="BO5" s="420"/>
      <c r="BP5" s="420"/>
      <c r="BQ5" s="420"/>
      <c r="BR5" s="420"/>
      <c r="BS5" s="420"/>
      <c r="BT5" s="420"/>
      <c r="BU5" s="421"/>
      <c r="BV5" s="419">
        <v>87412305</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94.4</v>
      </c>
      <c r="CU5" s="390"/>
      <c r="CV5" s="390"/>
      <c r="CW5" s="390"/>
      <c r="CX5" s="390"/>
      <c r="CY5" s="390"/>
      <c r="CZ5" s="390"/>
      <c r="DA5" s="391"/>
      <c r="DB5" s="389">
        <v>91.5</v>
      </c>
      <c r="DC5" s="390"/>
      <c r="DD5" s="390"/>
      <c r="DE5" s="390"/>
      <c r="DF5" s="390"/>
      <c r="DG5" s="390"/>
      <c r="DH5" s="390"/>
      <c r="DI5" s="391"/>
    </row>
    <row r="6" spans="1:119" ht="18.75" customHeight="1" x14ac:dyDescent="0.15">
      <c r="A6" s="181"/>
      <c r="B6" s="565" t="s">
        <v>99</v>
      </c>
      <c r="C6" s="434"/>
      <c r="D6" s="434"/>
      <c r="E6" s="566"/>
      <c r="F6" s="566"/>
      <c r="G6" s="566"/>
      <c r="H6" s="566"/>
      <c r="I6" s="566"/>
      <c r="J6" s="566"/>
      <c r="K6" s="566"/>
      <c r="L6" s="566" t="s">
        <v>100</v>
      </c>
      <c r="M6" s="566"/>
      <c r="N6" s="566"/>
      <c r="O6" s="566"/>
      <c r="P6" s="566"/>
      <c r="Q6" s="566"/>
      <c r="R6" s="461"/>
      <c r="S6" s="461"/>
      <c r="T6" s="461"/>
      <c r="U6" s="461"/>
      <c r="V6" s="572"/>
      <c r="W6" s="500" t="s">
        <v>101</v>
      </c>
      <c r="X6" s="433"/>
      <c r="Y6" s="433"/>
      <c r="Z6" s="433"/>
      <c r="AA6" s="433"/>
      <c r="AB6" s="434"/>
      <c r="AC6" s="577" t="s">
        <v>102</v>
      </c>
      <c r="AD6" s="578"/>
      <c r="AE6" s="578"/>
      <c r="AF6" s="578"/>
      <c r="AG6" s="578"/>
      <c r="AH6" s="578"/>
      <c r="AI6" s="578"/>
      <c r="AJ6" s="578"/>
      <c r="AK6" s="578"/>
      <c r="AL6" s="579"/>
      <c r="AM6" s="489" t="s">
        <v>103</v>
      </c>
      <c r="AN6" s="393"/>
      <c r="AO6" s="393"/>
      <c r="AP6" s="393"/>
      <c r="AQ6" s="393"/>
      <c r="AR6" s="393"/>
      <c r="AS6" s="393"/>
      <c r="AT6" s="394"/>
      <c r="AU6" s="469" t="s">
        <v>96</v>
      </c>
      <c r="AV6" s="470"/>
      <c r="AW6" s="470"/>
      <c r="AX6" s="470"/>
      <c r="AY6" s="399" t="s">
        <v>104</v>
      </c>
      <c r="AZ6" s="400"/>
      <c r="BA6" s="400"/>
      <c r="BB6" s="400"/>
      <c r="BC6" s="400"/>
      <c r="BD6" s="400"/>
      <c r="BE6" s="400"/>
      <c r="BF6" s="400"/>
      <c r="BG6" s="400"/>
      <c r="BH6" s="400"/>
      <c r="BI6" s="400"/>
      <c r="BJ6" s="400"/>
      <c r="BK6" s="400"/>
      <c r="BL6" s="400"/>
      <c r="BM6" s="401"/>
      <c r="BN6" s="419">
        <v>1432822</v>
      </c>
      <c r="BO6" s="420"/>
      <c r="BP6" s="420"/>
      <c r="BQ6" s="420"/>
      <c r="BR6" s="420"/>
      <c r="BS6" s="420"/>
      <c r="BT6" s="420"/>
      <c r="BU6" s="421"/>
      <c r="BV6" s="419">
        <v>2056545</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95.8</v>
      </c>
      <c r="CU6" s="563"/>
      <c r="CV6" s="563"/>
      <c r="CW6" s="563"/>
      <c r="CX6" s="563"/>
      <c r="CY6" s="563"/>
      <c r="CZ6" s="563"/>
      <c r="DA6" s="564"/>
      <c r="DB6" s="562">
        <v>95.1</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106</v>
      </c>
      <c r="AN7" s="393"/>
      <c r="AO7" s="393"/>
      <c r="AP7" s="393"/>
      <c r="AQ7" s="393"/>
      <c r="AR7" s="393"/>
      <c r="AS7" s="393"/>
      <c r="AT7" s="394"/>
      <c r="AU7" s="469" t="s">
        <v>107</v>
      </c>
      <c r="AV7" s="470"/>
      <c r="AW7" s="470"/>
      <c r="AX7" s="470"/>
      <c r="AY7" s="399" t="s">
        <v>108</v>
      </c>
      <c r="AZ7" s="400"/>
      <c r="BA7" s="400"/>
      <c r="BB7" s="400"/>
      <c r="BC7" s="400"/>
      <c r="BD7" s="400"/>
      <c r="BE7" s="400"/>
      <c r="BF7" s="400"/>
      <c r="BG7" s="400"/>
      <c r="BH7" s="400"/>
      <c r="BI7" s="400"/>
      <c r="BJ7" s="400"/>
      <c r="BK7" s="400"/>
      <c r="BL7" s="400"/>
      <c r="BM7" s="401"/>
      <c r="BN7" s="419">
        <v>844347</v>
      </c>
      <c r="BO7" s="420"/>
      <c r="BP7" s="420"/>
      <c r="BQ7" s="420"/>
      <c r="BR7" s="420"/>
      <c r="BS7" s="420"/>
      <c r="BT7" s="420"/>
      <c r="BU7" s="421"/>
      <c r="BV7" s="419">
        <v>736962</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42750689</v>
      </c>
      <c r="CU7" s="420"/>
      <c r="CV7" s="420"/>
      <c r="CW7" s="420"/>
      <c r="CX7" s="420"/>
      <c r="CY7" s="420"/>
      <c r="CZ7" s="420"/>
      <c r="DA7" s="421"/>
      <c r="DB7" s="419">
        <v>43958111</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110</v>
      </c>
      <c r="AN8" s="393"/>
      <c r="AO8" s="393"/>
      <c r="AP8" s="393"/>
      <c r="AQ8" s="393"/>
      <c r="AR8" s="393"/>
      <c r="AS8" s="393"/>
      <c r="AT8" s="394"/>
      <c r="AU8" s="469" t="s">
        <v>111</v>
      </c>
      <c r="AV8" s="470"/>
      <c r="AW8" s="470"/>
      <c r="AX8" s="470"/>
      <c r="AY8" s="399" t="s">
        <v>112</v>
      </c>
      <c r="AZ8" s="400"/>
      <c r="BA8" s="400"/>
      <c r="BB8" s="400"/>
      <c r="BC8" s="400"/>
      <c r="BD8" s="400"/>
      <c r="BE8" s="400"/>
      <c r="BF8" s="400"/>
      <c r="BG8" s="400"/>
      <c r="BH8" s="400"/>
      <c r="BI8" s="400"/>
      <c r="BJ8" s="400"/>
      <c r="BK8" s="400"/>
      <c r="BL8" s="400"/>
      <c r="BM8" s="401"/>
      <c r="BN8" s="419">
        <v>588475</v>
      </c>
      <c r="BO8" s="420"/>
      <c r="BP8" s="420"/>
      <c r="BQ8" s="420"/>
      <c r="BR8" s="420"/>
      <c r="BS8" s="420"/>
      <c r="BT8" s="420"/>
      <c r="BU8" s="421"/>
      <c r="BV8" s="419">
        <v>1319583</v>
      </c>
      <c r="BW8" s="420"/>
      <c r="BX8" s="420"/>
      <c r="BY8" s="420"/>
      <c r="BZ8" s="420"/>
      <c r="CA8" s="420"/>
      <c r="CB8" s="420"/>
      <c r="CC8" s="421"/>
      <c r="CD8" s="428" t="s">
        <v>113</v>
      </c>
      <c r="CE8" s="373"/>
      <c r="CF8" s="373"/>
      <c r="CG8" s="373"/>
      <c r="CH8" s="373"/>
      <c r="CI8" s="373"/>
      <c r="CJ8" s="373"/>
      <c r="CK8" s="373"/>
      <c r="CL8" s="373"/>
      <c r="CM8" s="373"/>
      <c r="CN8" s="373"/>
      <c r="CO8" s="373"/>
      <c r="CP8" s="373"/>
      <c r="CQ8" s="373"/>
      <c r="CR8" s="373"/>
      <c r="CS8" s="429"/>
      <c r="CT8" s="524">
        <v>0.49</v>
      </c>
      <c r="CU8" s="525"/>
      <c r="CV8" s="525"/>
      <c r="CW8" s="525"/>
      <c r="CX8" s="525"/>
      <c r="CY8" s="525"/>
      <c r="CZ8" s="525"/>
      <c r="DA8" s="526"/>
      <c r="DB8" s="524">
        <v>0.49</v>
      </c>
      <c r="DC8" s="525"/>
      <c r="DD8" s="525"/>
      <c r="DE8" s="525"/>
      <c r="DF8" s="525"/>
      <c r="DG8" s="525"/>
      <c r="DH8" s="525"/>
      <c r="DI8" s="526"/>
    </row>
    <row r="9" spans="1:119" ht="18.75" customHeight="1" thickBot="1" x14ac:dyDescent="0.2">
      <c r="A9" s="181"/>
      <c r="B9" s="551" t="s">
        <v>114</v>
      </c>
      <c r="C9" s="552"/>
      <c r="D9" s="552"/>
      <c r="E9" s="552"/>
      <c r="F9" s="552"/>
      <c r="G9" s="552"/>
      <c r="H9" s="552"/>
      <c r="I9" s="552"/>
      <c r="J9" s="552"/>
      <c r="K9" s="472"/>
      <c r="L9" s="553" t="s">
        <v>115</v>
      </c>
      <c r="M9" s="554"/>
      <c r="N9" s="554"/>
      <c r="O9" s="554"/>
      <c r="P9" s="554"/>
      <c r="Q9" s="555"/>
      <c r="R9" s="556">
        <v>168466</v>
      </c>
      <c r="S9" s="557"/>
      <c r="T9" s="557"/>
      <c r="U9" s="557"/>
      <c r="V9" s="558"/>
      <c r="W9" s="483" t="s">
        <v>116</v>
      </c>
      <c r="X9" s="484"/>
      <c r="Y9" s="484"/>
      <c r="Z9" s="484"/>
      <c r="AA9" s="484"/>
      <c r="AB9" s="484"/>
      <c r="AC9" s="484"/>
      <c r="AD9" s="484"/>
      <c r="AE9" s="484"/>
      <c r="AF9" s="484"/>
      <c r="AG9" s="484"/>
      <c r="AH9" s="484"/>
      <c r="AI9" s="484"/>
      <c r="AJ9" s="484"/>
      <c r="AK9" s="484"/>
      <c r="AL9" s="559"/>
      <c r="AM9" s="489" t="s">
        <v>117</v>
      </c>
      <c r="AN9" s="393"/>
      <c r="AO9" s="393"/>
      <c r="AP9" s="393"/>
      <c r="AQ9" s="393"/>
      <c r="AR9" s="393"/>
      <c r="AS9" s="393"/>
      <c r="AT9" s="394"/>
      <c r="AU9" s="469" t="s">
        <v>118</v>
      </c>
      <c r="AV9" s="470"/>
      <c r="AW9" s="470"/>
      <c r="AX9" s="470"/>
      <c r="AY9" s="399" t="s">
        <v>119</v>
      </c>
      <c r="AZ9" s="400"/>
      <c r="BA9" s="400"/>
      <c r="BB9" s="400"/>
      <c r="BC9" s="400"/>
      <c r="BD9" s="400"/>
      <c r="BE9" s="400"/>
      <c r="BF9" s="400"/>
      <c r="BG9" s="400"/>
      <c r="BH9" s="400"/>
      <c r="BI9" s="400"/>
      <c r="BJ9" s="400"/>
      <c r="BK9" s="400"/>
      <c r="BL9" s="400"/>
      <c r="BM9" s="401"/>
      <c r="BN9" s="419">
        <v>-731108</v>
      </c>
      <c r="BO9" s="420"/>
      <c r="BP9" s="420"/>
      <c r="BQ9" s="420"/>
      <c r="BR9" s="420"/>
      <c r="BS9" s="420"/>
      <c r="BT9" s="420"/>
      <c r="BU9" s="421"/>
      <c r="BV9" s="419">
        <v>898873</v>
      </c>
      <c r="BW9" s="420"/>
      <c r="BX9" s="420"/>
      <c r="BY9" s="420"/>
      <c r="BZ9" s="420"/>
      <c r="CA9" s="420"/>
      <c r="CB9" s="420"/>
      <c r="CC9" s="421"/>
      <c r="CD9" s="428" t="s">
        <v>120</v>
      </c>
      <c r="CE9" s="373"/>
      <c r="CF9" s="373"/>
      <c r="CG9" s="373"/>
      <c r="CH9" s="373"/>
      <c r="CI9" s="373"/>
      <c r="CJ9" s="373"/>
      <c r="CK9" s="373"/>
      <c r="CL9" s="373"/>
      <c r="CM9" s="373"/>
      <c r="CN9" s="373"/>
      <c r="CO9" s="373"/>
      <c r="CP9" s="373"/>
      <c r="CQ9" s="373"/>
      <c r="CR9" s="373"/>
      <c r="CS9" s="429"/>
      <c r="CT9" s="389">
        <v>15.9</v>
      </c>
      <c r="CU9" s="390"/>
      <c r="CV9" s="390"/>
      <c r="CW9" s="390"/>
      <c r="CX9" s="390"/>
      <c r="CY9" s="390"/>
      <c r="CZ9" s="390"/>
      <c r="DA9" s="391"/>
      <c r="DB9" s="389">
        <v>15.8</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121</v>
      </c>
      <c r="M10" s="393"/>
      <c r="N10" s="393"/>
      <c r="O10" s="393"/>
      <c r="P10" s="393"/>
      <c r="Q10" s="394"/>
      <c r="R10" s="395">
        <v>177411</v>
      </c>
      <c r="S10" s="396"/>
      <c r="T10" s="396"/>
      <c r="U10" s="396"/>
      <c r="V10" s="398"/>
      <c r="W10" s="560"/>
      <c r="X10" s="370"/>
      <c r="Y10" s="370"/>
      <c r="Z10" s="370"/>
      <c r="AA10" s="370"/>
      <c r="AB10" s="370"/>
      <c r="AC10" s="370"/>
      <c r="AD10" s="370"/>
      <c r="AE10" s="370"/>
      <c r="AF10" s="370"/>
      <c r="AG10" s="370"/>
      <c r="AH10" s="370"/>
      <c r="AI10" s="370"/>
      <c r="AJ10" s="370"/>
      <c r="AK10" s="370"/>
      <c r="AL10" s="561"/>
      <c r="AM10" s="489" t="s">
        <v>122</v>
      </c>
      <c r="AN10" s="393"/>
      <c r="AO10" s="393"/>
      <c r="AP10" s="393"/>
      <c r="AQ10" s="393"/>
      <c r="AR10" s="393"/>
      <c r="AS10" s="393"/>
      <c r="AT10" s="394"/>
      <c r="AU10" s="469" t="s">
        <v>123</v>
      </c>
      <c r="AV10" s="470"/>
      <c r="AW10" s="470"/>
      <c r="AX10" s="470"/>
      <c r="AY10" s="399" t="s">
        <v>124</v>
      </c>
      <c r="AZ10" s="400"/>
      <c r="BA10" s="400"/>
      <c r="BB10" s="400"/>
      <c r="BC10" s="400"/>
      <c r="BD10" s="400"/>
      <c r="BE10" s="400"/>
      <c r="BF10" s="400"/>
      <c r="BG10" s="400"/>
      <c r="BH10" s="400"/>
      <c r="BI10" s="400"/>
      <c r="BJ10" s="400"/>
      <c r="BK10" s="400"/>
      <c r="BL10" s="400"/>
      <c r="BM10" s="401"/>
      <c r="BN10" s="419">
        <v>679981</v>
      </c>
      <c r="BO10" s="420"/>
      <c r="BP10" s="420"/>
      <c r="BQ10" s="420"/>
      <c r="BR10" s="420"/>
      <c r="BS10" s="420"/>
      <c r="BT10" s="420"/>
      <c r="BU10" s="421"/>
      <c r="BV10" s="419">
        <v>669888</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126</v>
      </c>
      <c r="M11" s="375"/>
      <c r="N11" s="375"/>
      <c r="O11" s="375"/>
      <c r="P11" s="375"/>
      <c r="Q11" s="376"/>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89" t="s">
        <v>128</v>
      </c>
      <c r="AN11" s="393"/>
      <c r="AO11" s="393"/>
      <c r="AP11" s="393"/>
      <c r="AQ11" s="393"/>
      <c r="AR11" s="393"/>
      <c r="AS11" s="393"/>
      <c r="AT11" s="394"/>
      <c r="AU11" s="469" t="s">
        <v>129</v>
      </c>
      <c r="AV11" s="470"/>
      <c r="AW11" s="470"/>
      <c r="AX11" s="470"/>
      <c r="AY11" s="399" t="s">
        <v>130</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131</v>
      </c>
      <c r="CE11" s="373"/>
      <c r="CF11" s="373"/>
      <c r="CG11" s="373"/>
      <c r="CH11" s="373"/>
      <c r="CI11" s="373"/>
      <c r="CJ11" s="373"/>
      <c r="CK11" s="373"/>
      <c r="CL11" s="373"/>
      <c r="CM11" s="373"/>
      <c r="CN11" s="373"/>
      <c r="CO11" s="373"/>
      <c r="CP11" s="373"/>
      <c r="CQ11" s="373"/>
      <c r="CR11" s="373"/>
      <c r="CS11" s="429"/>
      <c r="CT11" s="524" t="s">
        <v>132</v>
      </c>
      <c r="CU11" s="525"/>
      <c r="CV11" s="525"/>
      <c r="CW11" s="525"/>
      <c r="CX11" s="525"/>
      <c r="CY11" s="525"/>
      <c r="CZ11" s="525"/>
      <c r="DA11" s="526"/>
      <c r="DB11" s="524" t="s">
        <v>132</v>
      </c>
      <c r="DC11" s="525"/>
      <c r="DD11" s="525"/>
      <c r="DE11" s="525"/>
      <c r="DF11" s="525"/>
      <c r="DG11" s="525"/>
      <c r="DH11" s="525"/>
      <c r="DI11" s="526"/>
    </row>
    <row r="12" spans="1:119" ht="18.75" customHeight="1" x14ac:dyDescent="0.15">
      <c r="A12" s="181"/>
      <c r="B12" s="527" t="s">
        <v>133</v>
      </c>
      <c r="C12" s="528"/>
      <c r="D12" s="528"/>
      <c r="E12" s="528"/>
      <c r="F12" s="528"/>
      <c r="G12" s="528"/>
      <c r="H12" s="528"/>
      <c r="I12" s="528"/>
      <c r="J12" s="528"/>
      <c r="K12" s="529"/>
      <c r="L12" s="536" t="s">
        <v>134</v>
      </c>
      <c r="M12" s="537"/>
      <c r="N12" s="537"/>
      <c r="O12" s="537"/>
      <c r="P12" s="537"/>
      <c r="Q12" s="538"/>
      <c r="R12" s="539">
        <v>164243</v>
      </c>
      <c r="S12" s="540"/>
      <c r="T12" s="540"/>
      <c r="U12" s="540"/>
      <c r="V12" s="541"/>
      <c r="W12" s="542" t="s">
        <v>1</v>
      </c>
      <c r="X12" s="470"/>
      <c r="Y12" s="470"/>
      <c r="Z12" s="470"/>
      <c r="AA12" s="470"/>
      <c r="AB12" s="543"/>
      <c r="AC12" s="544" t="s">
        <v>135</v>
      </c>
      <c r="AD12" s="545"/>
      <c r="AE12" s="545"/>
      <c r="AF12" s="545"/>
      <c r="AG12" s="546"/>
      <c r="AH12" s="544" t="s">
        <v>136</v>
      </c>
      <c r="AI12" s="545"/>
      <c r="AJ12" s="545"/>
      <c r="AK12" s="545"/>
      <c r="AL12" s="547"/>
      <c r="AM12" s="489" t="s">
        <v>137</v>
      </c>
      <c r="AN12" s="393"/>
      <c r="AO12" s="393"/>
      <c r="AP12" s="393"/>
      <c r="AQ12" s="393"/>
      <c r="AR12" s="393"/>
      <c r="AS12" s="393"/>
      <c r="AT12" s="394"/>
      <c r="AU12" s="469" t="s">
        <v>138</v>
      </c>
      <c r="AV12" s="470"/>
      <c r="AW12" s="470"/>
      <c r="AX12" s="470"/>
      <c r="AY12" s="399" t="s">
        <v>139</v>
      </c>
      <c r="AZ12" s="400"/>
      <c r="BA12" s="400"/>
      <c r="BB12" s="400"/>
      <c r="BC12" s="400"/>
      <c r="BD12" s="400"/>
      <c r="BE12" s="400"/>
      <c r="BF12" s="400"/>
      <c r="BG12" s="400"/>
      <c r="BH12" s="400"/>
      <c r="BI12" s="400"/>
      <c r="BJ12" s="400"/>
      <c r="BK12" s="400"/>
      <c r="BL12" s="400"/>
      <c r="BM12" s="401"/>
      <c r="BN12" s="419">
        <v>700000</v>
      </c>
      <c r="BO12" s="420"/>
      <c r="BP12" s="420"/>
      <c r="BQ12" s="420"/>
      <c r="BR12" s="420"/>
      <c r="BS12" s="420"/>
      <c r="BT12" s="420"/>
      <c r="BU12" s="421"/>
      <c r="BV12" s="419">
        <v>334521</v>
      </c>
      <c r="BW12" s="420"/>
      <c r="BX12" s="420"/>
      <c r="BY12" s="420"/>
      <c r="BZ12" s="420"/>
      <c r="CA12" s="420"/>
      <c r="CB12" s="420"/>
      <c r="CC12" s="421"/>
      <c r="CD12" s="428" t="s">
        <v>140</v>
      </c>
      <c r="CE12" s="373"/>
      <c r="CF12" s="373"/>
      <c r="CG12" s="373"/>
      <c r="CH12" s="373"/>
      <c r="CI12" s="373"/>
      <c r="CJ12" s="373"/>
      <c r="CK12" s="373"/>
      <c r="CL12" s="373"/>
      <c r="CM12" s="373"/>
      <c r="CN12" s="373"/>
      <c r="CO12" s="373"/>
      <c r="CP12" s="373"/>
      <c r="CQ12" s="373"/>
      <c r="CR12" s="373"/>
      <c r="CS12" s="429"/>
      <c r="CT12" s="524" t="s">
        <v>132</v>
      </c>
      <c r="CU12" s="525"/>
      <c r="CV12" s="525"/>
      <c r="CW12" s="525"/>
      <c r="CX12" s="525"/>
      <c r="CY12" s="525"/>
      <c r="CZ12" s="525"/>
      <c r="DA12" s="526"/>
      <c r="DB12" s="524" t="s">
        <v>141</v>
      </c>
      <c r="DC12" s="525"/>
      <c r="DD12" s="525"/>
      <c r="DE12" s="525"/>
      <c r="DF12" s="525"/>
      <c r="DG12" s="525"/>
      <c r="DH12" s="525"/>
      <c r="DI12" s="526"/>
    </row>
    <row r="13" spans="1:119" ht="18.75" customHeight="1" x14ac:dyDescent="0.15">
      <c r="A13" s="181"/>
      <c r="B13" s="530"/>
      <c r="C13" s="531"/>
      <c r="D13" s="531"/>
      <c r="E13" s="531"/>
      <c r="F13" s="531"/>
      <c r="G13" s="531"/>
      <c r="H13" s="531"/>
      <c r="I13" s="531"/>
      <c r="J13" s="531"/>
      <c r="K13" s="532"/>
      <c r="L13" s="190"/>
      <c r="M13" s="512" t="s">
        <v>142</v>
      </c>
      <c r="N13" s="513"/>
      <c r="O13" s="513"/>
      <c r="P13" s="513"/>
      <c r="Q13" s="514"/>
      <c r="R13" s="515">
        <v>163410</v>
      </c>
      <c r="S13" s="516"/>
      <c r="T13" s="516"/>
      <c r="U13" s="516"/>
      <c r="V13" s="517"/>
      <c r="W13" s="500" t="s">
        <v>143</v>
      </c>
      <c r="X13" s="433"/>
      <c r="Y13" s="433"/>
      <c r="Z13" s="433"/>
      <c r="AA13" s="433"/>
      <c r="AB13" s="434"/>
      <c r="AC13" s="395">
        <v>10917</v>
      </c>
      <c r="AD13" s="396"/>
      <c r="AE13" s="396"/>
      <c r="AF13" s="396"/>
      <c r="AG13" s="397"/>
      <c r="AH13" s="395">
        <v>12316</v>
      </c>
      <c r="AI13" s="396"/>
      <c r="AJ13" s="396"/>
      <c r="AK13" s="396"/>
      <c r="AL13" s="398"/>
      <c r="AM13" s="489" t="s">
        <v>144</v>
      </c>
      <c r="AN13" s="393"/>
      <c r="AO13" s="393"/>
      <c r="AP13" s="393"/>
      <c r="AQ13" s="393"/>
      <c r="AR13" s="393"/>
      <c r="AS13" s="393"/>
      <c r="AT13" s="394"/>
      <c r="AU13" s="469" t="s">
        <v>145</v>
      </c>
      <c r="AV13" s="470"/>
      <c r="AW13" s="470"/>
      <c r="AX13" s="470"/>
      <c r="AY13" s="399" t="s">
        <v>146</v>
      </c>
      <c r="AZ13" s="400"/>
      <c r="BA13" s="400"/>
      <c r="BB13" s="400"/>
      <c r="BC13" s="400"/>
      <c r="BD13" s="400"/>
      <c r="BE13" s="400"/>
      <c r="BF13" s="400"/>
      <c r="BG13" s="400"/>
      <c r="BH13" s="400"/>
      <c r="BI13" s="400"/>
      <c r="BJ13" s="400"/>
      <c r="BK13" s="400"/>
      <c r="BL13" s="400"/>
      <c r="BM13" s="401"/>
      <c r="BN13" s="419">
        <v>-751127</v>
      </c>
      <c r="BO13" s="420"/>
      <c r="BP13" s="420"/>
      <c r="BQ13" s="420"/>
      <c r="BR13" s="420"/>
      <c r="BS13" s="420"/>
      <c r="BT13" s="420"/>
      <c r="BU13" s="421"/>
      <c r="BV13" s="419">
        <v>1234240</v>
      </c>
      <c r="BW13" s="420"/>
      <c r="BX13" s="420"/>
      <c r="BY13" s="420"/>
      <c r="BZ13" s="420"/>
      <c r="CA13" s="420"/>
      <c r="CB13" s="420"/>
      <c r="CC13" s="421"/>
      <c r="CD13" s="428" t="s">
        <v>147</v>
      </c>
      <c r="CE13" s="373"/>
      <c r="CF13" s="373"/>
      <c r="CG13" s="373"/>
      <c r="CH13" s="373"/>
      <c r="CI13" s="373"/>
      <c r="CJ13" s="373"/>
      <c r="CK13" s="373"/>
      <c r="CL13" s="373"/>
      <c r="CM13" s="373"/>
      <c r="CN13" s="373"/>
      <c r="CO13" s="373"/>
      <c r="CP13" s="373"/>
      <c r="CQ13" s="373"/>
      <c r="CR13" s="373"/>
      <c r="CS13" s="429"/>
      <c r="CT13" s="389">
        <v>6.5</v>
      </c>
      <c r="CU13" s="390"/>
      <c r="CV13" s="390"/>
      <c r="CW13" s="390"/>
      <c r="CX13" s="390"/>
      <c r="CY13" s="390"/>
      <c r="CZ13" s="390"/>
      <c r="DA13" s="391"/>
      <c r="DB13" s="389">
        <v>6.4</v>
      </c>
      <c r="DC13" s="390"/>
      <c r="DD13" s="390"/>
      <c r="DE13" s="390"/>
      <c r="DF13" s="390"/>
      <c r="DG13" s="390"/>
      <c r="DH13" s="390"/>
      <c r="DI13" s="391"/>
    </row>
    <row r="14" spans="1:119" ht="18.75" customHeight="1" thickBot="1" x14ac:dyDescent="0.2">
      <c r="A14" s="181"/>
      <c r="B14" s="530"/>
      <c r="C14" s="531"/>
      <c r="D14" s="531"/>
      <c r="E14" s="531"/>
      <c r="F14" s="531"/>
      <c r="G14" s="531"/>
      <c r="H14" s="531"/>
      <c r="I14" s="531"/>
      <c r="J14" s="531"/>
      <c r="K14" s="532"/>
      <c r="L14" s="505" t="s">
        <v>148</v>
      </c>
      <c r="M14" s="522"/>
      <c r="N14" s="522"/>
      <c r="O14" s="522"/>
      <c r="P14" s="522"/>
      <c r="Q14" s="523"/>
      <c r="R14" s="515">
        <v>166385</v>
      </c>
      <c r="S14" s="516"/>
      <c r="T14" s="516"/>
      <c r="U14" s="516"/>
      <c r="V14" s="517"/>
      <c r="W14" s="518"/>
      <c r="X14" s="436"/>
      <c r="Y14" s="436"/>
      <c r="Z14" s="436"/>
      <c r="AA14" s="436"/>
      <c r="AB14" s="437"/>
      <c r="AC14" s="508">
        <v>13.8</v>
      </c>
      <c r="AD14" s="509"/>
      <c r="AE14" s="509"/>
      <c r="AF14" s="509"/>
      <c r="AG14" s="510"/>
      <c r="AH14" s="508">
        <v>15.4</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149</v>
      </c>
      <c r="CE14" s="426"/>
      <c r="CF14" s="426"/>
      <c r="CG14" s="426"/>
      <c r="CH14" s="426"/>
      <c r="CI14" s="426"/>
      <c r="CJ14" s="426"/>
      <c r="CK14" s="426"/>
      <c r="CL14" s="426"/>
      <c r="CM14" s="426"/>
      <c r="CN14" s="426"/>
      <c r="CO14" s="426"/>
      <c r="CP14" s="426"/>
      <c r="CQ14" s="426"/>
      <c r="CR14" s="426"/>
      <c r="CS14" s="427"/>
      <c r="CT14" s="519">
        <v>46.8</v>
      </c>
      <c r="CU14" s="520"/>
      <c r="CV14" s="520"/>
      <c r="CW14" s="520"/>
      <c r="CX14" s="520"/>
      <c r="CY14" s="520"/>
      <c r="CZ14" s="520"/>
      <c r="DA14" s="521"/>
      <c r="DB14" s="519">
        <v>47.4</v>
      </c>
      <c r="DC14" s="520"/>
      <c r="DD14" s="520"/>
      <c r="DE14" s="520"/>
      <c r="DF14" s="520"/>
      <c r="DG14" s="520"/>
      <c r="DH14" s="520"/>
      <c r="DI14" s="521"/>
    </row>
    <row r="15" spans="1:119" ht="18.75" customHeight="1" x14ac:dyDescent="0.15">
      <c r="A15" s="181"/>
      <c r="B15" s="530"/>
      <c r="C15" s="531"/>
      <c r="D15" s="531"/>
      <c r="E15" s="531"/>
      <c r="F15" s="531"/>
      <c r="G15" s="531"/>
      <c r="H15" s="531"/>
      <c r="I15" s="531"/>
      <c r="J15" s="531"/>
      <c r="K15" s="532"/>
      <c r="L15" s="190"/>
      <c r="M15" s="512" t="s">
        <v>150</v>
      </c>
      <c r="N15" s="513"/>
      <c r="O15" s="513"/>
      <c r="P15" s="513"/>
      <c r="Q15" s="514"/>
      <c r="R15" s="515">
        <v>165707</v>
      </c>
      <c r="S15" s="516"/>
      <c r="T15" s="516"/>
      <c r="U15" s="516"/>
      <c r="V15" s="517"/>
      <c r="W15" s="500" t="s">
        <v>151</v>
      </c>
      <c r="X15" s="433"/>
      <c r="Y15" s="433"/>
      <c r="Z15" s="433"/>
      <c r="AA15" s="433"/>
      <c r="AB15" s="434"/>
      <c r="AC15" s="395">
        <v>12995</v>
      </c>
      <c r="AD15" s="396"/>
      <c r="AE15" s="396"/>
      <c r="AF15" s="396"/>
      <c r="AG15" s="397"/>
      <c r="AH15" s="395">
        <v>13579</v>
      </c>
      <c r="AI15" s="396"/>
      <c r="AJ15" s="396"/>
      <c r="AK15" s="396"/>
      <c r="AL15" s="398"/>
      <c r="AM15" s="489"/>
      <c r="AN15" s="393"/>
      <c r="AO15" s="393"/>
      <c r="AP15" s="393"/>
      <c r="AQ15" s="393"/>
      <c r="AR15" s="393"/>
      <c r="AS15" s="393"/>
      <c r="AT15" s="394"/>
      <c r="AU15" s="469"/>
      <c r="AV15" s="470"/>
      <c r="AW15" s="470"/>
      <c r="AX15" s="470"/>
      <c r="AY15" s="411" t="s">
        <v>152</v>
      </c>
      <c r="AZ15" s="412"/>
      <c r="BA15" s="412"/>
      <c r="BB15" s="412"/>
      <c r="BC15" s="412"/>
      <c r="BD15" s="412"/>
      <c r="BE15" s="412"/>
      <c r="BF15" s="412"/>
      <c r="BG15" s="412"/>
      <c r="BH15" s="412"/>
      <c r="BI15" s="412"/>
      <c r="BJ15" s="412"/>
      <c r="BK15" s="412"/>
      <c r="BL15" s="412"/>
      <c r="BM15" s="413"/>
      <c r="BN15" s="414">
        <v>18163261</v>
      </c>
      <c r="BO15" s="415"/>
      <c r="BP15" s="415"/>
      <c r="BQ15" s="415"/>
      <c r="BR15" s="415"/>
      <c r="BS15" s="415"/>
      <c r="BT15" s="415"/>
      <c r="BU15" s="416"/>
      <c r="BV15" s="414">
        <v>17484918</v>
      </c>
      <c r="BW15" s="415"/>
      <c r="BX15" s="415"/>
      <c r="BY15" s="415"/>
      <c r="BZ15" s="415"/>
      <c r="CA15" s="415"/>
      <c r="CB15" s="415"/>
      <c r="CC15" s="416"/>
      <c r="CD15" s="502" t="s">
        <v>153</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0"/>
      <c r="C16" s="531"/>
      <c r="D16" s="531"/>
      <c r="E16" s="531"/>
      <c r="F16" s="531"/>
      <c r="G16" s="531"/>
      <c r="H16" s="531"/>
      <c r="I16" s="531"/>
      <c r="J16" s="531"/>
      <c r="K16" s="532"/>
      <c r="L16" s="505" t="s">
        <v>154</v>
      </c>
      <c r="M16" s="506"/>
      <c r="N16" s="506"/>
      <c r="O16" s="506"/>
      <c r="P16" s="506"/>
      <c r="Q16" s="507"/>
      <c r="R16" s="497" t="s">
        <v>155</v>
      </c>
      <c r="S16" s="498"/>
      <c r="T16" s="498"/>
      <c r="U16" s="498"/>
      <c r="V16" s="499"/>
      <c r="W16" s="518"/>
      <c r="X16" s="436"/>
      <c r="Y16" s="436"/>
      <c r="Z16" s="436"/>
      <c r="AA16" s="436"/>
      <c r="AB16" s="437"/>
      <c r="AC16" s="508">
        <v>16.5</v>
      </c>
      <c r="AD16" s="509"/>
      <c r="AE16" s="509"/>
      <c r="AF16" s="509"/>
      <c r="AG16" s="510"/>
      <c r="AH16" s="508">
        <v>16.899999999999999</v>
      </c>
      <c r="AI16" s="509"/>
      <c r="AJ16" s="509"/>
      <c r="AK16" s="509"/>
      <c r="AL16" s="511"/>
      <c r="AM16" s="489"/>
      <c r="AN16" s="393"/>
      <c r="AO16" s="393"/>
      <c r="AP16" s="393"/>
      <c r="AQ16" s="393"/>
      <c r="AR16" s="393"/>
      <c r="AS16" s="393"/>
      <c r="AT16" s="394"/>
      <c r="AU16" s="469"/>
      <c r="AV16" s="470"/>
      <c r="AW16" s="470"/>
      <c r="AX16" s="470"/>
      <c r="AY16" s="399" t="s">
        <v>156</v>
      </c>
      <c r="AZ16" s="400"/>
      <c r="BA16" s="400"/>
      <c r="BB16" s="400"/>
      <c r="BC16" s="400"/>
      <c r="BD16" s="400"/>
      <c r="BE16" s="400"/>
      <c r="BF16" s="400"/>
      <c r="BG16" s="400"/>
      <c r="BH16" s="400"/>
      <c r="BI16" s="400"/>
      <c r="BJ16" s="400"/>
      <c r="BK16" s="400"/>
      <c r="BL16" s="400"/>
      <c r="BM16" s="401"/>
      <c r="BN16" s="419">
        <v>37289106</v>
      </c>
      <c r="BO16" s="420"/>
      <c r="BP16" s="420"/>
      <c r="BQ16" s="420"/>
      <c r="BR16" s="420"/>
      <c r="BS16" s="420"/>
      <c r="BT16" s="420"/>
      <c r="BU16" s="421"/>
      <c r="BV16" s="419">
        <v>37081443</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3"/>
      <c r="C17" s="534"/>
      <c r="D17" s="534"/>
      <c r="E17" s="534"/>
      <c r="F17" s="534"/>
      <c r="G17" s="534"/>
      <c r="H17" s="534"/>
      <c r="I17" s="534"/>
      <c r="J17" s="534"/>
      <c r="K17" s="535"/>
      <c r="L17" s="195"/>
      <c r="M17" s="494" t="s">
        <v>157</v>
      </c>
      <c r="N17" s="495"/>
      <c r="O17" s="495"/>
      <c r="P17" s="495"/>
      <c r="Q17" s="496"/>
      <c r="R17" s="497" t="s">
        <v>158</v>
      </c>
      <c r="S17" s="498"/>
      <c r="T17" s="498"/>
      <c r="U17" s="498"/>
      <c r="V17" s="499"/>
      <c r="W17" s="500" t="s">
        <v>159</v>
      </c>
      <c r="X17" s="433"/>
      <c r="Y17" s="433"/>
      <c r="Z17" s="433"/>
      <c r="AA17" s="433"/>
      <c r="AB17" s="434"/>
      <c r="AC17" s="395">
        <v>54926</v>
      </c>
      <c r="AD17" s="396"/>
      <c r="AE17" s="396"/>
      <c r="AF17" s="396"/>
      <c r="AG17" s="397"/>
      <c r="AH17" s="395">
        <v>54242</v>
      </c>
      <c r="AI17" s="396"/>
      <c r="AJ17" s="396"/>
      <c r="AK17" s="396"/>
      <c r="AL17" s="398"/>
      <c r="AM17" s="489"/>
      <c r="AN17" s="393"/>
      <c r="AO17" s="393"/>
      <c r="AP17" s="393"/>
      <c r="AQ17" s="393"/>
      <c r="AR17" s="393"/>
      <c r="AS17" s="393"/>
      <c r="AT17" s="394"/>
      <c r="AU17" s="469"/>
      <c r="AV17" s="470"/>
      <c r="AW17" s="470"/>
      <c r="AX17" s="470"/>
      <c r="AY17" s="399" t="s">
        <v>160</v>
      </c>
      <c r="AZ17" s="400"/>
      <c r="BA17" s="400"/>
      <c r="BB17" s="400"/>
      <c r="BC17" s="400"/>
      <c r="BD17" s="400"/>
      <c r="BE17" s="400"/>
      <c r="BF17" s="400"/>
      <c r="BG17" s="400"/>
      <c r="BH17" s="400"/>
      <c r="BI17" s="400"/>
      <c r="BJ17" s="400"/>
      <c r="BK17" s="400"/>
      <c r="BL17" s="400"/>
      <c r="BM17" s="401"/>
      <c r="BN17" s="419">
        <v>22976940</v>
      </c>
      <c r="BO17" s="420"/>
      <c r="BP17" s="420"/>
      <c r="BQ17" s="420"/>
      <c r="BR17" s="420"/>
      <c r="BS17" s="420"/>
      <c r="BT17" s="420"/>
      <c r="BU17" s="421"/>
      <c r="BV17" s="419">
        <v>22048505</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161</v>
      </c>
      <c r="C18" s="472"/>
      <c r="D18" s="472"/>
      <c r="E18" s="473"/>
      <c r="F18" s="473"/>
      <c r="G18" s="473"/>
      <c r="H18" s="473"/>
      <c r="I18" s="473"/>
      <c r="J18" s="473"/>
      <c r="K18" s="473"/>
      <c r="L18" s="490">
        <v>524.20000000000005</v>
      </c>
      <c r="M18" s="490"/>
      <c r="N18" s="490"/>
      <c r="O18" s="490"/>
      <c r="P18" s="490"/>
      <c r="Q18" s="490"/>
      <c r="R18" s="491"/>
      <c r="S18" s="491"/>
      <c r="T18" s="491"/>
      <c r="U18" s="491"/>
      <c r="V18" s="492"/>
      <c r="W18" s="485"/>
      <c r="X18" s="486"/>
      <c r="Y18" s="486"/>
      <c r="Z18" s="486"/>
      <c r="AA18" s="486"/>
      <c r="AB18" s="501"/>
      <c r="AC18" s="383">
        <v>69.7</v>
      </c>
      <c r="AD18" s="384"/>
      <c r="AE18" s="384"/>
      <c r="AF18" s="384"/>
      <c r="AG18" s="493"/>
      <c r="AH18" s="383">
        <v>67.7</v>
      </c>
      <c r="AI18" s="384"/>
      <c r="AJ18" s="384"/>
      <c r="AK18" s="384"/>
      <c r="AL18" s="385"/>
      <c r="AM18" s="489"/>
      <c r="AN18" s="393"/>
      <c r="AO18" s="393"/>
      <c r="AP18" s="393"/>
      <c r="AQ18" s="393"/>
      <c r="AR18" s="393"/>
      <c r="AS18" s="393"/>
      <c r="AT18" s="394"/>
      <c r="AU18" s="469"/>
      <c r="AV18" s="470"/>
      <c r="AW18" s="470"/>
      <c r="AX18" s="470"/>
      <c r="AY18" s="399" t="s">
        <v>162</v>
      </c>
      <c r="AZ18" s="400"/>
      <c r="BA18" s="400"/>
      <c r="BB18" s="400"/>
      <c r="BC18" s="400"/>
      <c r="BD18" s="400"/>
      <c r="BE18" s="400"/>
      <c r="BF18" s="400"/>
      <c r="BG18" s="400"/>
      <c r="BH18" s="400"/>
      <c r="BI18" s="400"/>
      <c r="BJ18" s="400"/>
      <c r="BK18" s="400"/>
      <c r="BL18" s="400"/>
      <c r="BM18" s="401"/>
      <c r="BN18" s="419">
        <v>41969513</v>
      </c>
      <c r="BO18" s="420"/>
      <c r="BP18" s="420"/>
      <c r="BQ18" s="420"/>
      <c r="BR18" s="420"/>
      <c r="BS18" s="420"/>
      <c r="BT18" s="420"/>
      <c r="BU18" s="421"/>
      <c r="BV18" s="419">
        <v>41997340</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163</v>
      </c>
      <c r="C19" s="472"/>
      <c r="D19" s="472"/>
      <c r="E19" s="473"/>
      <c r="F19" s="473"/>
      <c r="G19" s="473"/>
      <c r="H19" s="473"/>
      <c r="I19" s="473"/>
      <c r="J19" s="473"/>
      <c r="K19" s="473"/>
      <c r="L19" s="474">
        <v>321</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164</v>
      </c>
      <c r="AZ19" s="400"/>
      <c r="BA19" s="400"/>
      <c r="BB19" s="400"/>
      <c r="BC19" s="400"/>
      <c r="BD19" s="400"/>
      <c r="BE19" s="400"/>
      <c r="BF19" s="400"/>
      <c r="BG19" s="400"/>
      <c r="BH19" s="400"/>
      <c r="BI19" s="400"/>
      <c r="BJ19" s="400"/>
      <c r="BK19" s="400"/>
      <c r="BL19" s="400"/>
      <c r="BM19" s="401"/>
      <c r="BN19" s="419">
        <v>52712055</v>
      </c>
      <c r="BO19" s="420"/>
      <c r="BP19" s="420"/>
      <c r="BQ19" s="420"/>
      <c r="BR19" s="420"/>
      <c r="BS19" s="420"/>
      <c r="BT19" s="420"/>
      <c r="BU19" s="421"/>
      <c r="BV19" s="419">
        <v>51965622</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165</v>
      </c>
      <c r="C20" s="472"/>
      <c r="D20" s="472"/>
      <c r="E20" s="473"/>
      <c r="F20" s="473"/>
      <c r="G20" s="473"/>
      <c r="H20" s="473"/>
      <c r="I20" s="473"/>
      <c r="J20" s="473"/>
      <c r="K20" s="473"/>
      <c r="L20" s="474">
        <v>71022</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49" t="s">
        <v>166</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52" t="s">
        <v>167</v>
      </c>
      <c r="C22" s="453"/>
      <c r="D22" s="454"/>
      <c r="E22" s="461" t="s">
        <v>1</v>
      </c>
      <c r="F22" s="433"/>
      <c r="G22" s="433"/>
      <c r="H22" s="433"/>
      <c r="I22" s="433"/>
      <c r="J22" s="433"/>
      <c r="K22" s="434"/>
      <c r="L22" s="461" t="s">
        <v>168</v>
      </c>
      <c r="M22" s="433"/>
      <c r="N22" s="433"/>
      <c r="O22" s="433"/>
      <c r="P22" s="434"/>
      <c r="Q22" s="443" t="s">
        <v>169</v>
      </c>
      <c r="R22" s="444"/>
      <c r="S22" s="444"/>
      <c r="T22" s="444"/>
      <c r="U22" s="444"/>
      <c r="V22" s="462"/>
      <c r="W22" s="464" t="s">
        <v>170</v>
      </c>
      <c r="X22" s="453"/>
      <c r="Y22" s="454"/>
      <c r="Z22" s="461" t="s">
        <v>1</v>
      </c>
      <c r="AA22" s="433"/>
      <c r="AB22" s="433"/>
      <c r="AC22" s="433"/>
      <c r="AD22" s="433"/>
      <c r="AE22" s="433"/>
      <c r="AF22" s="433"/>
      <c r="AG22" s="434"/>
      <c r="AH22" s="432" t="s">
        <v>171</v>
      </c>
      <c r="AI22" s="433"/>
      <c r="AJ22" s="433"/>
      <c r="AK22" s="433"/>
      <c r="AL22" s="434"/>
      <c r="AM22" s="432" t="s">
        <v>172</v>
      </c>
      <c r="AN22" s="438"/>
      <c r="AO22" s="438"/>
      <c r="AP22" s="438"/>
      <c r="AQ22" s="438"/>
      <c r="AR22" s="439"/>
      <c r="AS22" s="443" t="s">
        <v>169</v>
      </c>
      <c r="AT22" s="444"/>
      <c r="AU22" s="444"/>
      <c r="AV22" s="444"/>
      <c r="AW22" s="444"/>
      <c r="AX22" s="445"/>
      <c r="AY22" s="411" t="s">
        <v>173</v>
      </c>
      <c r="AZ22" s="412"/>
      <c r="BA22" s="412"/>
      <c r="BB22" s="412"/>
      <c r="BC22" s="412"/>
      <c r="BD22" s="412"/>
      <c r="BE22" s="412"/>
      <c r="BF22" s="412"/>
      <c r="BG22" s="412"/>
      <c r="BH22" s="412"/>
      <c r="BI22" s="412"/>
      <c r="BJ22" s="412"/>
      <c r="BK22" s="412"/>
      <c r="BL22" s="412"/>
      <c r="BM22" s="413"/>
      <c r="BN22" s="414">
        <v>79609125</v>
      </c>
      <c r="BO22" s="415"/>
      <c r="BP22" s="415"/>
      <c r="BQ22" s="415"/>
      <c r="BR22" s="415"/>
      <c r="BS22" s="415"/>
      <c r="BT22" s="415"/>
      <c r="BU22" s="416"/>
      <c r="BV22" s="414">
        <v>82554390</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174</v>
      </c>
      <c r="AZ23" s="400"/>
      <c r="BA23" s="400"/>
      <c r="BB23" s="400"/>
      <c r="BC23" s="400"/>
      <c r="BD23" s="400"/>
      <c r="BE23" s="400"/>
      <c r="BF23" s="400"/>
      <c r="BG23" s="400"/>
      <c r="BH23" s="400"/>
      <c r="BI23" s="400"/>
      <c r="BJ23" s="400"/>
      <c r="BK23" s="400"/>
      <c r="BL23" s="400"/>
      <c r="BM23" s="401"/>
      <c r="BN23" s="419">
        <v>65944463</v>
      </c>
      <c r="BO23" s="420"/>
      <c r="BP23" s="420"/>
      <c r="BQ23" s="420"/>
      <c r="BR23" s="420"/>
      <c r="BS23" s="420"/>
      <c r="BT23" s="420"/>
      <c r="BU23" s="421"/>
      <c r="BV23" s="419">
        <v>68127333</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55"/>
      <c r="C24" s="456"/>
      <c r="D24" s="457"/>
      <c r="E24" s="392" t="s">
        <v>175</v>
      </c>
      <c r="F24" s="393"/>
      <c r="G24" s="393"/>
      <c r="H24" s="393"/>
      <c r="I24" s="393"/>
      <c r="J24" s="393"/>
      <c r="K24" s="394"/>
      <c r="L24" s="395">
        <v>1</v>
      </c>
      <c r="M24" s="396"/>
      <c r="N24" s="396"/>
      <c r="O24" s="396"/>
      <c r="P24" s="397"/>
      <c r="Q24" s="395">
        <v>10350</v>
      </c>
      <c r="R24" s="396"/>
      <c r="S24" s="396"/>
      <c r="T24" s="396"/>
      <c r="U24" s="396"/>
      <c r="V24" s="397"/>
      <c r="W24" s="465"/>
      <c r="X24" s="456"/>
      <c r="Y24" s="457"/>
      <c r="Z24" s="392" t="s">
        <v>176</v>
      </c>
      <c r="AA24" s="393"/>
      <c r="AB24" s="393"/>
      <c r="AC24" s="393"/>
      <c r="AD24" s="393"/>
      <c r="AE24" s="393"/>
      <c r="AF24" s="393"/>
      <c r="AG24" s="394"/>
      <c r="AH24" s="395">
        <v>1044</v>
      </c>
      <c r="AI24" s="396"/>
      <c r="AJ24" s="396"/>
      <c r="AK24" s="396"/>
      <c r="AL24" s="397"/>
      <c r="AM24" s="395">
        <v>3045348</v>
      </c>
      <c r="AN24" s="396"/>
      <c r="AO24" s="396"/>
      <c r="AP24" s="396"/>
      <c r="AQ24" s="396"/>
      <c r="AR24" s="397"/>
      <c r="AS24" s="395">
        <v>2917</v>
      </c>
      <c r="AT24" s="396"/>
      <c r="AU24" s="396"/>
      <c r="AV24" s="396"/>
      <c r="AW24" s="396"/>
      <c r="AX24" s="398"/>
      <c r="AY24" s="386" t="s">
        <v>177</v>
      </c>
      <c r="AZ24" s="387"/>
      <c r="BA24" s="387"/>
      <c r="BB24" s="387"/>
      <c r="BC24" s="387"/>
      <c r="BD24" s="387"/>
      <c r="BE24" s="387"/>
      <c r="BF24" s="387"/>
      <c r="BG24" s="387"/>
      <c r="BH24" s="387"/>
      <c r="BI24" s="387"/>
      <c r="BJ24" s="387"/>
      <c r="BK24" s="387"/>
      <c r="BL24" s="387"/>
      <c r="BM24" s="388"/>
      <c r="BN24" s="419">
        <v>52455073</v>
      </c>
      <c r="BO24" s="420"/>
      <c r="BP24" s="420"/>
      <c r="BQ24" s="420"/>
      <c r="BR24" s="420"/>
      <c r="BS24" s="420"/>
      <c r="BT24" s="420"/>
      <c r="BU24" s="421"/>
      <c r="BV24" s="419">
        <v>53462330</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55"/>
      <c r="C25" s="456"/>
      <c r="D25" s="457"/>
      <c r="E25" s="392" t="s">
        <v>178</v>
      </c>
      <c r="F25" s="393"/>
      <c r="G25" s="393"/>
      <c r="H25" s="393"/>
      <c r="I25" s="393"/>
      <c r="J25" s="393"/>
      <c r="K25" s="394"/>
      <c r="L25" s="395">
        <v>1</v>
      </c>
      <c r="M25" s="396"/>
      <c r="N25" s="396"/>
      <c r="O25" s="396"/>
      <c r="P25" s="397"/>
      <c r="Q25" s="395">
        <v>8510</v>
      </c>
      <c r="R25" s="396"/>
      <c r="S25" s="396"/>
      <c r="T25" s="396"/>
      <c r="U25" s="396"/>
      <c r="V25" s="397"/>
      <c r="W25" s="465"/>
      <c r="X25" s="456"/>
      <c r="Y25" s="457"/>
      <c r="Z25" s="392" t="s">
        <v>179</v>
      </c>
      <c r="AA25" s="393"/>
      <c r="AB25" s="393"/>
      <c r="AC25" s="393"/>
      <c r="AD25" s="393"/>
      <c r="AE25" s="393"/>
      <c r="AF25" s="393"/>
      <c r="AG25" s="394"/>
      <c r="AH25" s="395" t="s">
        <v>132</v>
      </c>
      <c r="AI25" s="396"/>
      <c r="AJ25" s="396"/>
      <c r="AK25" s="396"/>
      <c r="AL25" s="397"/>
      <c r="AM25" s="395" t="s">
        <v>180</v>
      </c>
      <c r="AN25" s="396"/>
      <c r="AO25" s="396"/>
      <c r="AP25" s="396"/>
      <c r="AQ25" s="396"/>
      <c r="AR25" s="397"/>
      <c r="AS25" s="395" t="s">
        <v>132</v>
      </c>
      <c r="AT25" s="396"/>
      <c r="AU25" s="396"/>
      <c r="AV25" s="396"/>
      <c r="AW25" s="396"/>
      <c r="AX25" s="398"/>
      <c r="AY25" s="411" t="s">
        <v>181</v>
      </c>
      <c r="AZ25" s="412"/>
      <c r="BA25" s="412"/>
      <c r="BB25" s="412"/>
      <c r="BC25" s="412"/>
      <c r="BD25" s="412"/>
      <c r="BE25" s="412"/>
      <c r="BF25" s="412"/>
      <c r="BG25" s="412"/>
      <c r="BH25" s="412"/>
      <c r="BI25" s="412"/>
      <c r="BJ25" s="412"/>
      <c r="BK25" s="412"/>
      <c r="BL25" s="412"/>
      <c r="BM25" s="413"/>
      <c r="BN25" s="414">
        <v>20083929</v>
      </c>
      <c r="BO25" s="415"/>
      <c r="BP25" s="415"/>
      <c r="BQ25" s="415"/>
      <c r="BR25" s="415"/>
      <c r="BS25" s="415"/>
      <c r="BT25" s="415"/>
      <c r="BU25" s="416"/>
      <c r="BV25" s="414">
        <v>21154260</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55"/>
      <c r="C26" s="456"/>
      <c r="D26" s="457"/>
      <c r="E26" s="392" t="s">
        <v>182</v>
      </c>
      <c r="F26" s="393"/>
      <c r="G26" s="393"/>
      <c r="H26" s="393"/>
      <c r="I26" s="393"/>
      <c r="J26" s="393"/>
      <c r="K26" s="394"/>
      <c r="L26" s="395">
        <v>1</v>
      </c>
      <c r="M26" s="396"/>
      <c r="N26" s="396"/>
      <c r="O26" s="396"/>
      <c r="P26" s="397"/>
      <c r="Q26" s="395">
        <v>7380</v>
      </c>
      <c r="R26" s="396"/>
      <c r="S26" s="396"/>
      <c r="T26" s="396"/>
      <c r="U26" s="396"/>
      <c r="V26" s="397"/>
      <c r="W26" s="465"/>
      <c r="X26" s="456"/>
      <c r="Y26" s="457"/>
      <c r="Z26" s="392" t="s">
        <v>183</v>
      </c>
      <c r="AA26" s="430"/>
      <c r="AB26" s="430"/>
      <c r="AC26" s="430"/>
      <c r="AD26" s="430"/>
      <c r="AE26" s="430"/>
      <c r="AF26" s="430"/>
      <c r="AG26" s="431"/>
      <c r="AH26" s="395">
        <v>95</v>
      </c>
      <c r="AI26" s="396"/>
      <c r="AJ26" s="396"/>
      <c r="AK26" s="396"/>
      <c r="AL26" s="397"/>
      <c r="AM26" s="395">
        <v>246810</v>
      </c>
      <c r="AN26" s="396"/>
      <c r="AO26" s="396"/>
      <c r="AP26" s="396"/>
      <c r="AQ26" s="396"/>
      <c r="AR26" s="397"/>
      <c r="AS26" s="395">
        <v>2598</v>
      </c>
      <c r="AT26" s="396"/>
      <c r="AU26" s="396"/>
      <c r="AV26" s="396"/>
      <c r="AW26" s="396"/>
      <c r="AX26" s="398"/>
      <c r="AY26" s="428" t="s">
        <v>184</v>
      </c>
      <c r="AZ26" s="373"/>
      <c r="BA26" s="373"/>
      <c r="BB26" s="373"/>
      <c r="BC26" s="373"/>
      <c r="BD26" s="373"/>
      <c r="BE26" s="373"/>
      <c r="BF26" s="373"/>
      <c r="BG26" s="373"/>
      <c r="BH26" s="373"/>
      <c r="BI26" s="373"/>
      <c r="BJ26" s="373"/>
      <c r="BK26" s="373"/>
      <c r="BL26" s="373"/>
      <c r="BM26" s="429"/>
      <c r="BN26" s="419" t="s">
        <v>132</v>
      </c>
      <c r="BO26" s="420"/>
      <c r="BP26" s="420"/>
      <c r="BQ26" s="420"/>
      <c r="BR26" s="420"/>
      <c r="BS26" s="420"/>
      <c r="BT26" s="420"/>
      <c r="BU26" s="421"/>
      <c r="BV26" s="419" t="s">
        <v>180</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55"/>
      <c r="C27" s="456"/>
      <c r="D27" s="457"/>
      <c r="E27" s="392" t="s">
        <v>185</v>
      </c>
      <c r="F27" s="393"/>
      <c r="G27" s="393"/>
      <c r="H27" s="393"/>
      <c r="I27" s="393"/>
      <c r="J27" s="393"/>
      <c r="K27" s="394"/>
      <c r="L27" s="395">
        <v>1</v>
      </c>
      <c r="M27" s="396"/>
      <c r="N27" s="396"/>
      <c r="O27" s="396"/>
      <c r="P27" s="397"/>
      <c r="Q27" s="395">
        <v>6100</v>
      </c>
      <c r="R27" s="396"/>
      <c r="S27" s="396"/>
      <c r="T27" s="396"/>
      <c r="U27" s="396"/>
      <c r="V27" s="397"/>
      <c r="W27" s="465"/>
      <c r="X27" s="456"/>
      <c r="Y27" s="457"/>
      <c r="Z27" s="392" t="s">
        <v>186</v>
      </c>
      <c r="AA27" s="393"/>
      <c r="AB27" s="393"/>
      <c r="AC27" s="393"/>
      <c r="AD27" s="393"/>
      <c r="AE27" s="393"/>
      <c r="AF27" s="393"/>
      <c r="AG27" s="394"/>
      <c r="AH27" s="395">
        <v>16</v>
      </c>
      <c r="AI27" s="396"/>
      <c r="AJ27" s="396"/>
      <c r="AK27" s="396"/>
      <c r="AL27" s="397"/>
      <c r="AM27" s="395">
        <v>64448</v>
      </c>
      <c r="AN27" s="396"/>
      <c r="AO27" s="396"/>
      <c r="AP27" s="396"/>
      <c r="AQ27" s="396"/>
      <c r="AR27" s="397"/>
      <c r="AS27" s="395">
        <v>4028</v>
      </c>
      <c r="AT27" s="396"/>
      <c r="AU27" s="396"/>
      <c r="AV27" s="396"/>
      <c r="AW27" s="396"/>
      <c r="AX27" s="398"/>
      <c r="AY27" s="425" t="s">
        <v>187</v>
      </c>
      <c r="AZ27" s="426"/>
      <c r="BA27" s="426"/>
      <c r="BB27" s="426"/>
      <c r="BC27" s="426"/>
      <c r="BD27" s="426"/>
      <c r="BE27" s="426"/>
      <c r="BF27" s="426"/>
      <c r="BG27" s="426"/>
      <c r="BH27" s="426"/>
      <c r="BI27" s="426"/>
      <c r="BJ27" s="426"/>
      <c r="BK27" s="426"/>
      <c r="BL27" s="426"/>
      <c r="BM27" s="427"/>
      <c r="BN27" s="422">
        <v>564170</v>
      </c>
      <c r="BO27" s="423"/>
      <c r="BP27" s="423"/>
      <c r="BQ27" s="423"/>
      <c r="BR27" s="423"/>
      <c r="BS27" s="423"/>
      <c r="BT27" s="423"/>
      <c r="BU27" s="424"/>
      <c r="BV27" s="422">
        <v>575673</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55"/>
      <c r="C28" s="456"/>
      <c r="D28" s="457"/>
      <c r="E28" s="392" t="s">
        <v>188</v>
      </c>
      <c r="F28" s="393"/>
      <c r="G28" s="393"/>
      <c r="H28" s="393"/>
      <c r="I28" s="393"/>
      <c r="J28" s="393"/>
      <c r="K28" s="394"/>
      <c r="L28" s="395">
        <v>1</v>
      </c>
      <c r="M28" s="396"/>
      <c r="N28" s="396"/>
      <c r="O28" s="396"/>
      <c r="P28" s="397"/>
      <c r="Q28" s="395">
        <v>5470</v>
      </c>
      <c r="R28" s="396"/>
      <c r="S28" s="396"/>
      <c r="T28" s="396"/>
      <c r="U28" s="396"/>
      <c r="V28" s="397"/>
      <c r="W28" s="465"/>
      <c r="X28" s="456"/>
      <c r="Y28" s="457"/>
      <c r="Z28" s="392" t="s">
        <v>189</v>
      </c>
      <c r="AA28" s="393"/>
      <c r="AB28" s="393"/>
      <c r="AC28" s="393"/>
      <c r="AD28" s="393"/>
      <c r="AE28" s="393"/>
      <c r="AF28" s="393"/>
      <c r="AG28" s="394"/>
      <c r="AH28" s="395" t="s">
        <v>180</v>
      </c>
      <c r="AI28" s="396"/>
      <c r="AJ28" s="396"/>
      <c r="AK28" s="396"/>
      <c r="AL28" s="397"/>
      <c r="AM28" s="395" t="s">
        <v>132</v>
      </c>
      <c r="AN28" s="396"/>
      <c r="AO28" s="396"/>
      <c r="AP28" s="396"/>
      <c r="AQ28" s="396"/>
      <c r="AR28" s="397"/>
      <c r="AS28" s="395" t="s">
        <v>180</v>
      </c>
      <c r="AT28" s="396"/>
      <c r="AU28" s="396"/>
      <c r="AV28" s="396"/>
      <c r="AW28" s="396"/>
      <c r="AX28" s="398"/>
      <c r="AY28" s="402" t="s">
        <v>190</v>
      </c>
      <c r="AZ28" s="403"/>
      <c r="BA28" s="403"/>
      <c r="BB28" s="404"/>
      <c r="BC28" s="411" t="s">
        <v>50</v>
      </c>
      <c r="BD28" s="412"/>
      <c r="BE28" s="412"/>
      <c r="BF28" s="412"/>
      <c r="BG28" s="412"/>
      <c r="BH28" s="412"/>
      <c r="BI28" s="412"/>
      <c r="BJ28" s="412"/>
      <c r="BK28" s="412"/>
      <c r="BL28" s="412"/>
      <c r="BM28" s="413"/>
      <c r="BN28" s="414">
        <v>2903745</v>
      </c>
      <c r="BO28" s="415"/>
      <c r="BP28" s="415"/>
      <c r="BQ28" s="415"/>
      <c r="BR28" s="415"/>
      <c r="BS28" s="415"/>
      <c r="BT28" s="415"/>
      <c r="BU28" s="416"/>
      <c r="BV28" s="414">
        <v>2923764</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55"/>
      <c r="C29" s="456"/>
      <c r="D29" s="457"/>
      <c r="E29" s="392" t="s">
        <v>191</v>
      </c>
      <c r="F29" s="393"/>
      <c r="G29" s="393"/>
      <c r="H29" s="393"/>
      <c r="I29" s="393"/>
      <c r="J29" s="393"/>
      <c r="K29" s="394"/>
      <c r="L29" s="395">
        <v>26</v>
      </c>
      <c r="M29" s="396"/>
      <c r="N29" s="396"/>
      <c r="O29" s="396"/>
      <c r="P29" s="397"/>
      <c r="Q29" s="395">
        <v>5170</v>
      </c>
      <c r="R29" s="396"/>
      <c r="S29" s="396"/>
      <c r="T29" s="396"/>
      <c r="U29" s="396"/>
      <c r="V29" s="397"/>
      <c r="W29" s="466"/>
      <c r="X29" s="467"/>
      <c r="Y29" s="468"/>
      <c r="Z29" s="392" t="s">
        <v>192</v>
      </c>
      <c r="AA29" s="393"/>
      <c r="AB29" s="393"/>
      <c r="AC29" s="393"/>
      <c r="AD29" s="393"/>
      <c r="AE29" s="393"/>
      <c r="AF29" s="393"/>
      <c r="AG29" s="394"/>
      <c r="AH29" s="395">
        <v>1060</v>
      </c>
      <c r="AI29" s="396"/>
      <c r="AJ29" s="396"/>
      <c r="AK29" s="396"/>
      <c r="AL29" s="397"/>
      <c r="AM29" s="395">
        <v>3109796</v>
      </c>
      <c r="AN29" s="396"/>
      <c r="AO29" s="396"/>
      <c r="AP29" s="396"/>
      <c r="AQ29" s="396"/>
      <c r="AR29" s="397"/>
      <c r="AS29" s="395">
        <v>2934</v>
      </c>
      <c r="AT29" s="396"/>
      <c r="AU29" s="396"/>
      <c r="AV29" s="396"/>
      <c r="AW29" s="396"/>
      <c r="AX29" s="398"/>
      <c r="AY29" s="405"/>
      <c r="AZ29" s="406"/>
      <c r="BA29" s="406"/>
      <c r="BB29" s="407"/>
      <c r="BC29" s="399" t="s">
        <v>193</v>
      </c>
      <c r="BD29" s="400"/>
      <c r="BE29" s="400"/>
      <c r="BF29" s="400"/>
      <c r="BG29" s="400"/>
      <c r="BH29" s="400"/>
      <c r="BI29" s="400"/>
      <c r="BJ29" s="400"/>
      <c r="BK29" s="400"/>
      <c r="BL29" s="400"/>
      <c r="BM29" s="401"/>
      <c r="BN29" s="419">
        <v>1056721</v>
      </c>
      <c r="BO29" s="420"/>
      <c r="BP29" s="420"/>
      <c r="BQ29" s="420"/>
      <c r="BR29" s="420"/>
      <c r="BS29" s="420"/>
      <c r="BT29" s="420"/>
      <c r="BU29" s="421"/>
      <c r="BV29" s="419">
        <v>694280</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194</v>
      </c>
      <c r="X30" s="381"/>
      <c r="Y30" s="381"/>
      <c r="Z30" s="381"/>
      <c r="AA30" s="381"/>
      <c r="AB30" s="381"/>
      <c r="AC30" s="381"/>
      <c r="AD30" s="381"/>
      <c r="AE30" s="381"/>
      <c r="AF30" s="381"/>
      <c r="AG30" s="382"/>
      <c r="AH30" s="383">
        <v>94.4</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6828208</v>
      </c>
      <c r="BO30" s="423"/>
      <c r="BP30" s="423"/>
      <c r="BQ30" s="423"/>
      <c r="BR30" s="423"/>
      <c r="BS30" s="423"/>
      <c r="BT30" s="423"/>
      <c r="BU30" s="424"/>
      <c r="BV30" s="422">
        <v>6394949</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195</v>
      </c>
      <c r="D32" s="372"/>
      <c r="E32" s="372"/>
      <c r="F32" s="372"/>
      <c r="G32" s="372"/>
      <c r="H32" s="372"/>
      <c r="I32" s="372"/>
      <c r="J32" s="372"/>
      <c r="K32" s="372"/>
      <c r="L32" s="372"/>
      <c r="M32" s="372"/>
      <c r="N32" s="372"/>
      <c r="O32" s="372"/>
      <c r="P32" s="372"/>
      <c r="Q32" s="372"/>
      <c r="R32" s="372"/>
      <c r="S32" s="372"/>
      <c r="U32" s="373" t="s">
        <v>196</v>
      </c>
      <c r="V32" s="373"/>
      <c r="W32" s="373"/>
      <c r="X32" s="373"/>
      <c r="Y32" s="373"/>
      <c r="Z32" s="373"/>
      <c r="AA32" s="373"/>
      <c r="AB32" s="373"/>
      <c r="AC32" s="373"/>
      <c r="AD32" s="373"/>
      <c r="AE32" s="373"/>
      <c r="AF32" s="373"/>
      <c r="AG32" s="373"/>
      <c r="AH32" s="373"/>
      <c r="AI32" s="373"/>
      <c r="AJ32" s="373"/>
      <c r="AK32" s="373"/>
      <c r="AM32" s="373" t="s">
        <v>197</v>
      </c>
      <c r="AN32" s="373"/>
      <c r="AO32" s="373"/>
      <c r="AP32" s="373"/>
      <c r="AQ32" s="373"/>
      <c r="AR32" s="373"/>
      <c r="AS32" s="373"/>
      <c r="AT32" s="373"/>
      <c r="AU32" s="373"/>
      <c r="AV32" s="373"/>
      <c r="AW32" s="373"/>
      <c r="AX32" s="373"/>
      <c r="AY32" s="373"/>
      <c r="AZ32" s="373"/>
      <c r="BA32" s="373"/>
      <c r="BB32" s="373"/>
      <c r="BC32" s="373"/>
      <c r="BE32" s="373" t="s">
        <v>198</v>
      </c>
      <c r="BF32" s="373"/>
      <c r="BG32" s="373"/>
      <c r="BH32" s="373"/>
      <c r="BI32" s="373"/>
      <c r="BJ32" s="373"/>
      <c r="BK32" s="373"/>
      <c r="BL32" s="373"/>
      <c r="BM32" s="373"/>
      <c r="BN32" s="373"/>
      <c r="BO32" s="373"/>
      <c r="BP32" s="373"/>
      <c r="BQ32" s="373"/>
      <c r="BR32" s="373"/>
      <c r="BS32" s="373"/>
      <c r="BT32" s="373"/>
      <c r="BU32" s="373"/>
      <c r="BW32" s="373" t="s">
        <v>199</v>
      </c>
      <c r="BX32" s="373"/>
      <c r="BY32" s="373"/>
      <c r="BZ32" s="373"/>
      <c r="CA32" s="373"/>
      <c r="CB32" s="373"/>
      <c r="CC32" s="373"/>
      <c r="CD32" s="373"/>
      <c r="CE32" s="373"/>
      <c r="CF32" s="373"/>
      <c r="CG32" s="373"/>
      <c r="CH32" s="373"/>
      <c r="CI32" s="373"/>
      <c r="CJ32" s="373"/>
      <c r="CK32" s="373"/>
      <c r="CL32" s="373"/>
      <c r="CM32" s="373"/>
      <c r="CO32" s="373" t="s">
        <v>200</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201</v>
      </c>
      <c r="D33" s="371"/>
      <c r="E33" s="370" t="s">
        <v>202</v>
      </c>
      <c r="F33" s="370"/>
      <c r="G33" s="370"/>
      <c r="H33" s="370"/>
      <c r="I33" s="370"/>
      <c r="J33" s="370"/>
      <c r="K33" s="370"/>
      <c r="L33" s="370"/>
      <c r="M33" s="370"/>
      <c r="N33" s="370"/>
      <c r="O33" s="370"/>
      <c r="P33" s="370"/>
      <c r="Q33" s="370"/>
      <c r="R33" s="370"/>
      <c r="S33" s="370"/>
      <c r="T33" s="206"/>
      <c r="U33" s="371" t="s">
        <v>201</v>
      </c>
      <c r="V33" s="371"/>
      <c r="W33" s="370" t="s">
        <v>203</v>
      </c>
      <c r="X33" s="370"/>
      <c r="Y33" s="370"/>
      <c r="Z33" s="370"/>
      <c r="AA33" s="370"/>
      <c r="AB33" s="370"/>
      <c r="AC33" s="370"/>
      <c r="AD33" s="370"/>
      <c r="AE33" s="370"/>
      <c r="AF33" s="370"/>
      <c r="AG33" s="370"/>
      <c r="AH33" s="370"/>
      <c r="AI33" s="370"/>
      <c r="AJ33" s="370"/>
      <c r="AK33" s="370"/>
      <c r="AL33" s="206"/>
      <c r="AM33" s="371" t="s">
        <v>201</v>
      </c>
      <c r="AN33" s="371"/>
      <c r="AO33" s="370" t="s">
        <v>204</v>
      </c>
      <c r="AP33" s="370"/>
      <c r="AQ33" s="370"/>
      <c r="AR33" s="370"/>
      <c r="AS33" s="370"/>
      <c r="AT33" s="370"/>
      <c r="AU33" s="370"/>
      <c r="AV33" s="370"/>
      <c r="AW33" s="370"/>
      <c r="AX33" s="370"/>
      <c r="AY33" s="370"/>
      <c r="AZ33" s="370"/>
      <c r="BA33" s="370"/>
      <c r="BB33" s="370"/>
      <c r="BC33" s="370"/>
      <c r="BD33" s="207"/>
      <c r="BE33" s="370" t="s">
        <v>205</v>
      </c>
      <c r="BF33" s="370"/>
      <c r="BG33" s="370" t="s">
        <v>206</v>
      </c>
      <c r="BH33" s="370"/>
      <c r="BI33" s="370"/>
      <c r="BJ33" s="370"/>
      <c r="BK33" s="370"/>
      <c r="BL33" s="370"/>
      <c r="BM33" s="370"/>
      <c r="BN33" s="370"/>
      <c r="BO33" s="370"/>
      <c r="BP33" s="370"/>
      <c r="BQ33" s="370"/>
      <c r="BR33" s="370"/>
      <c r="BS33" s="370"/>
      <c r="BT33" s="370"/>
      <c r="BU33" s="370"/>
      <c r="BV33" s="207"/>
      <c r="BW33" s="371" t="s">
        <v>205</v>
      </c>
      <c r="BX33" s="371"/>
      <c r="BY33" s="370" t="s">
        <v>207</v>
      </c>
      <c r="BZ33" s="370"/>
      <c r="CA33" s="370"/>
      <c r="CB33" s="370"/>
      <c r="CC33" s="370"/>
      <c r="CD33" s="370"/>
      <c r="CE33" s="370"/>
      <c r="CF33" s="370"/>
      <c r="CG33" s="370"/>
      <c r="CH33" s="370"/>
      <c r="CI33" s="370"/>
      <c r="CJ33" s="370"/>
      <c r="CK33" s="370"/>
      <c r="CL33" s="370"/>
      <c r="CM33" s="370"/>
      <c r="CN33" s="206"/>
      <c r="CO33" s="371" t="s">
        <v>208</v>
      </c>
      <c r="CP33" s="371"/>
      <c r="CQ33" s="370" t="s">
        <v>209</v>
      </c>
      <c r="CR33" s="370"/>
      <c r="CS33" s="370"/>
      <c r="CT33" s="370"/>
      <c r="CU33" s="370"/>
      <c r="CV33" s="370"/>
      <c r="CW33" s="370"/>
      <c r="CX33" s="370"/>
      <c r="CY33" s="370"/>
      <c r="CZ33" s="370"/>
      <c r="DA33" s="370"/>
      <c r="DB33" s="370"/>
      <c r="DC33" s="370"/>
      <c r="DD33" s="370"/>
      <c r="DE33" s="370"/>
      <c r="DF33" s="206"/>
      <c r="DG33" s="369" t="s">
        <v>210</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弘前地区環境整備事務組合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一般社団法人　岩木振興社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病院事業清算費特別会計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弘前地区消防事務組合</v>
      </c>
      <c r="BZ35" s="368"/>
      <c r="CA35" s="368"/>
      <c r="CB35" s="368"/>
      <c r="CC35" s="368"/>
      <c r="CD35" s="368"/>
      <c r="CE35" s="368"/>
      <c r="CF35" s="368"/>
      <c r="CG35" s="368"/>
      <c r="CH35" s="368"/>
      <c r="CI35" s="368"/>
      <c r="CJ35" s="368"/>
      <c r="CK35" s="368"/>
      <c r="CL35" s="368"/>
      <c r="CM35" s="368"/>
      <c r="CN35" s="181"/>
      <c r="CO35" s="367">
        <f t="shared" ref="CO35:CO43" si="3">IF(CQ35="","",CO34+1)</f>
        <v>18</v>
      </c>
      <c r="CP35" s="367"/>
      <c r="CQ35" s="368" t="str">
        <f>IF('各会計、関係団体の財政状況及び健全化判断比率'!BS8="","",'各会計、関係団体の財政状況及び健全化判断比率'!BS8)</f>
        <v>一般社団法人　星と森のロマントピア</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津軽広域水道企業団津軽事業部</v>
      </c>
      <c r="BZ36" s="368"/>
      <c r="CA36" s="368"/>
      <c r="CB36" s="368"/>
      <c r="CC36" s="368"/>
      <c r="CD36" s="368"/>
      <c r="CE36" s="368"/>
      <c r="CF36" s="368"/>
      <c r="CG36" s="368"/>
      <c r="CH36" s="368"/>
      <c r="CI36" s="368"/>
      <c r="CJ36" s="368"/>
      <c r="CK36" s="368"/>
      <c r="CL36" s="368"/>
      <c r="CM36" s="368"/>
      <c r="CN36" s="181"/>
      <c r="CO36" s="367">
        <f t="shared" si="3"/>
        <v>19</v>
      </c>
      <c r="CP36" s="367"/>
      <c r="CQ36" s="368" t="str">
        <f>IF('各会計、関係団体の財政状況及び健全化判断比率'!BS9="","",'各会計、関係団体の財政状況及び健全化判断比率'!BS9)</f>
        <v>一般社団法人　弘前市みどりの協会</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津軽広域連合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青森県後期高齢者医療広域連合（一般会計）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青森県後期高齢者医療広域連合（特別会計）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14</v>
      </c>
      <c r="BX40" s="367"/>
      <c r="BY40" s="368" t="str">
        <f>IF('各会計、関係団体の財政状況及び健全化判断比率'!B74="","",'各会計、関係団体の財政状況及び健全化判断比率'!B74)</f>
        <v>青森県市長会館管理組合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15</v>
      </c>
      <c r="BX41" s="367"/>
      <c r="BY41" s="368" t="str">
        <f>IF('各会計、関係団体の財政状況及び健全化判断比率'!B75="","",'各会計、関係団体の財政状況及び健全化判断比率'!B75)</f>
        <v>青森県交通災害共済組合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16</v>
      </c>
      <c r="BX42" s="367"/>
      <c r="BY42" s="368" t="str">
        <f>IF('各会計、関係団体の財政状況及び健全化判断比率'!B76="","",'各会計、関係団体の財政状況及び健全化判断比率'!B76)</f>
        <v>青森県市町村総合事務組合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211</v>
      </c>
      <c r="E46" s="364" t="s">
        <v>212</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213</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214</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215</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216</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217</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218</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219</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mCno/5hMx2wO9Nv/82tWR4np9716XXm7wSy8Qxva3fvhD3OMujlhaEBkMAdBc4QQ8vjCqPOFbi/xkq0zAiinlw==" saltValue="zffVs24frU1C08RzCxbTk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election activeCell="L44" sqref="L44"/>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151" t="s">
        <v>560</v>
      </c>
      <c r="D34" s="1151"/>
      <c r="E34" s="1152"/>
      <c r="F34" s="32">
        <v>7.99</v>
      </c>
      <c r="G34" s="33">
        <v>9.18</v>
      </c>
      <c r="H34" s="33">
        <v>10.08</v>
      </c>
      <c r="I34" s="33">
        <v>10.83</v>
      </c>
      <c r="J34" s="34">
        <v>12.03</v>
      </c>
      <c r="K34" s="22"/>
      <c r="L34" s="22"/>
      <c r="M34" s="22"/>
      <c r="N34" s="22"/>
      <c r="O34" s="22"/>
      <c r="P34" s="22"/>
    </row>
    <row r="35" spans="1:16" ht="39" customHeight="1" x14ac:dyDescent="0.15">
      <c r="A35" s="22"/>
      <c r="B35" s="35"/>
      <c r="C35" s="1145" t="s">
        <v>561</v>
      </c>
      <c r="D35" s="1146"/>
      <c r="E35" s="1147"/>
      <c r="F35" s="36">
        <v>5.07</v>
      </c>
      <c r="G35" s="37">
        <v>5.18</v>
      </c>
      <c r="H35" s="37">
        <v>4.63</v>
      </c>
      <c r="I35" s="37">
        <v>4.16</v>
      </c>
      <c r="J35" s="38">
        <v>3.61</v>
      </c>
      <c r="K35" s="22"/>
      <c r="L35" s="22"/>
      <c r="M35" s="22"/>
      <c r="N35" s="22"/>
      <c r="O35" s="22"/>
      <c r="P35" s="22"/>
    </row>
    <row r="36" spans="1:16" ht="39" customHeight="1" x14ac:dyDescent="0.15">
      <c r="A36" s="22"/>
      <c r="B36" s="35"/>
      <c r="C36" s="1145" t="s">
        <v>562</v>
      </c>
      <c r="D36" s="1146"/>
      <c r="E36" s="1147"/>
      <c r="F36" s="36">
        <v>0.96</v>
      </c>
      <c r="G36" s="37">
        <v>0.28000000000000003</v>
      </c>
      <c r="H36" s="37">
        <v>0.24</v>
      </c>
      <c r="I36" s="37">
        <v>1.21</v>
      </c>
      <c r="J36" s="38">
        <v>1.77</v>
      </c>
      <c r="K36" s="22"/>
      <c r="L36" s="22"/>
      <c r="M36" s="22"/>
      <c r="N36" s="22"/>
      <c r="O36" s="22"/>
      <c r="P36" s="22"/>
    </row>
    <row r="37" spans="1:16" ht="39" customHeight="1" x14ac:dyDescent="0.15">
      <c r="A37" s="22"/>
      <c r="B37" s="35"/>
      <c r="C37" s="1145" t="s">
        <v>563</v>
      </c>
      <c r="D37" s="1146"/>
      <c r="E37" s="1147"/>
      <c r="F37" s="36">
        <v>1.71</v>
      </c>
      <c r="G37" s="37">
        <v>1.25</v>
      </c>
      <c r="H37" s="37">
        <v>1.53</v>
      </c>
      <c r="I37" s="37">
        <v>1.62</v>
      </c>
      <c r="J37" s="38">
        <v>1.5</v>
      </c>
      <c r="K37" s="22"/>
      <c r="L37" s="22"/>
      <c r="M37" s="22"/>
      <c r="N37" s="22"/>
      <c r="O37" s="22"/>
      <c r="P37" s="22"/>
    </row>
    <row r="38" spans="1:16" ht="39" customHeight="1" x14ac:dyDescent="0.15">
      <c r="A38" s="22"/>
      <c r="B38" s="35"/>
      <c r="C38" s="1145" t="s">
        <v>564</v>
      </c>
      <c r="D38" s="1146"/>
      <c r="E38" s="1147"/>
      <c r="F38" s="36">
        <v>1.28</v>
      </c>
      <c r="G38" s="37">
        <v>1.26</v>
      </c>
      <c r="H38" s="37">
        <v>0.99</v>
      </c>
      <c r="I38" s="37">
        <v>3</v>
      </c>
      <c r="J38" s="38">
        <v>1.37</v>
      </c>
      <c r="K38" s="22"/>
      <c r="L38" s="22"/>
      <c r="M38" s="22"/>
      <c r="N38" s="22"/>
      <c r="O38" s="22"/>
      <c r="P38" s="22"/>
    </row>
    <row r="39" spans="1:16" ht="39" customHeight="1" x14ac:dyDescent="0.15">
      <c r="A39" s="22"/>
      <c r="B39" s="35"/>
      <c r="C39" s="1145" t="s">
        <v>565</v>
      </c>
      <c r="D39" s="1146"/>
      <c r="E39" s="1147"/>
      <c r="F39" s="36" t="s">
        <v>511</v>
      </c>
      <c r="G39" s="37" t="s">
        <v>511</v>
      </c>
      <c r="H39" s="37" t="s">
        <v>511</v>
      </c>
      <c r="I39" s="37" t="s">
        <v>511</v>
      </c>
      <c r="J39" s="38">
        <v>0.42</v>
      </c>
      <c r="K39" s="22"/>
      <c r="L39" s="22"/>
      <c r="M39" s="22"/>
      <c r="N39" s="22"/>
      <c r="O39" s="22"/>
      <c r="P39" s="22"/>
    </row>
    <row r="40" spans="1:16" ht="39" customHeight="1" x14ac:dyDescent="0.15">
      <c r="A40" s="22"/>
      <c r="B40" s="35"/>
      <c r="C40" s="1145" t="s">
        <v>566</v>
      </c>
      <c r="D40" s="1146"/>
      <c r="E40" s="1147"/>
      <c r="F40" s="36">
        <v>7.0000000000000007E-2</v>
      </c>
      <c r="G40" s="37">
        <v>0.05</v>
      </c>
      <c r="H40" s="37">
        <v>0.08</v>
      </c>
      <c r="I40" s="37">
        <v>0.1</v>
      </c>
      <c r="J40" s="38">
        <v>0.13</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567</v>
      </c>
      <c r="D42" s="1146"/>
      <c r="E42" s="1147"/>
      <c r="F42" s="36" t="s">
        <v>568</v>
      </c>
      <c r="G42" s="37" t="s">
        <v>569</v>
      </c>
      <c r="H42" s="37" t="s">
        <v>511</v>
      </c>
      <c r="I42" s="37" t="s">
        <v>511</v>
      </c>
      <c r="J42" s="38" t="s">
        <v>511</v>
      </c>
      <c r="K42" s="22"/>
      <c r="L42" s="22"/>
      <c r="M42" s="22"/>
      <c r="N42" s="22"/>
      <c r="O42" s="22"/>
      <c r="P42" s="22"/>
    </row>
    <row r="43" spans="1:16" ht="39" customHeight="1" thickBot="1" x14ac:dyDescent="0.2">
      <c r="A43" s="22"/>
      <c r="B43" s="40"/>
      <c r="C43" s="1148" t="s">
        <v>570</v>
      </c>
      <c r="D43" s="1149"/>
      <c r="E43" s="1150"/>
      <c r="F43" s="41" t="s">
        <v>511</v>
      </c>
      <c r="G43" s="42" t="s">
        <v>511</v>
      </c>
      <c r="H43" s="42">
        <v>0.98</v>
      </c>
      <c r="I43" s="42">
        <v>0.79</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NjtZAmLR3NilDfVbxj5AioIHLw8Z0m+rDxQjwY80IiqHtT9NJja5J+hrMQ8XRhU1Wak1wia31CFNyD7RypoP4A==" saltValue="irj2Z0z8sxyC6crvnVTR5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election activeCell="Q55" sqref="Q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8354</v>
      </c>
      <c r="L45" s="60">
        <v>8287</v>
      </c>
      <c r="M45" s="60">
        <v>8185</v>
      </c>
      <c r="N45" s="60">
        <v>8483</v>
      </c>
      <c r="O45" s="61">
        <v>8638</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511</v>
      </c>
      <c r="L46" s="64" t="s">
        <v>511</v>
      </c>
      <c r="M46" s="64" t="s">
        <v>511</v>
      </c>
      <c r="N46" s="64" t="s">
        <v>511</v>
      </c>
      <c r="O46" s="65" t="s">
        <v>511</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511</v>
      </c>
      <c r="L47" s="64" t="s">
        <v>511</v>
      </c>
      <c r="M47" s="64" t="s">
        <v>511</v>
      </c>
      <c r="N47" s="64" t="s">
        <v>511</v>
      </c>
      <c r="O47" s="65" t="s">
        <v>511</v>
      </c>
      <c r="P47" s="48"/>
      <c r="Q47" s="48"/>
      <c r="R47" s="48"/>
      <c r="S47" s="48"/>
      <c r="T47" s="48"/>
      <c r="U47" s="48"/>
    </row>
    <row r="48" spans="1:21" ht="30.75" customHeight="1" x14ac:dyDescent="0.15">
      <c r="A48" s="48"/>
      <c r="B48" s="1178"/>
      <c r="C48" s="1179"/>
      <c r="D48" s="62"/>
      <c r="E48" s="1155" t="s">
        <v>15</v>
      </c>
      <c r="F48" s="1155"/>
      <c r="G48" s="1155"/>
      <c r="H48" s="1155"/>
      <c r="I48" s="1155"/>
      <c r="J48" s="1156"/>
      <c r="K48" s="63">
        <v>1616</v>
      </c>
      <c r="L48" s="64">
        <v>1608</v>
      </c>
      <c r="M48" s="64">
        <v>1564</v>
      </c>
      <c r="N48" s="64">
        <v>1497</v>
      </c>
      <c r="O48" s="65">
        <v>1324</v>
      </c>
      <c r="P48" s="48"/>
      <c r="Q48" s="48"/>
      <c r="R48" s="48"/>
      <c r="S48" s="48"/>
      <c r="T48" s="48"/>
      <c r="U48" s="48"/>
    </row>
    <row r="49" spans="1:21" ht="30.75" customHeight="1" x14ac:dyDescent="0.15">
      <c r="A49" s="48"/>
      <c r="B49" s="1178"/>
      <c r="C49" s="1179"/>
      <c r="D49" s="62"/>
      <c r="E49" s="1155" t="s">
        <v>16</v>
      </c>
      <c r="F49" s="1155"/>
      <c r="G49" s="1155"/>
      <c r="H49" s="1155"/>
      <c r="I49" s="1155"/>
      <c r="J49" s="1156"/>
      <c r="K49" s="63">
        <v>354</v>
      </c>
      <c r="L49" s="64">
        <v>374</v>
      </c>
      <c r="M49" s="64">
        <v>388</v>
      </c>
      <c r="N49" s="64">
        <v>367</v>
      </c>
      <c r="O49" s="65">
        <v>327</v>
      </c>
      <c r="P49" s="48"/>
      <c r="Q49" s="48"/>
      <c r="R49" s="48"/>
      <c r="S49" s="48"/>
      <c r="T49" s="48"/>
      <c r="U49" s="48"/>
    </row>
    <row r="50" spans="1:21" ht="30.75" customHeight="1" x14ac:dyDescent="0.15">
      <c r="A50" s="48"/>
      <c r="B50" s="1178"/>
      <c r="C50" s="1179"/>
      <c r="D50" s="62"/>
      <c r="E50" s="1155" t="s">
        <v>17</v>
      </c>
      <c r="F50" s="1155"/>
      <c r="G50" s="1155"/>
      <c r="H50" s="1155"/>
      <c r="I50" s="1155"/>
      <c r="J50" s="1156"/>
      <c r="K50" s="63">
        <v>10</v>
      </c>
      <c r="L50" s="64">
        <v>17</v>
      </c>
      <c r="M50" s="64">
        <v>44</v>
      </c>
      <c r="N50" s="64">
        <v>151</v>
      </c>
      <c r="O50" s="65">
        <v>55</v>
      </c>
      <c r="P50" s="48"/>
      <c r="Q50" s="48"/>
      <c r="R50" s="48"/>
      <c r="S50" s="48"/>
      <c r="T50" s="48"/>
      <c r="U50" s="48"/>
    </row>
    <row r="51" spans="1:21" ht="30.75" customHeight="1" x14ac:dyDescent="0.15">
      <c r="A51" s="48"/>
      <c r="B51" s="1180"/>
      <c r="C51" s="1181"/>
      <c r="D51" s="66"/>
      <c r="E51" s="1155" t="s">
        <v>18</v>
      </c>
      <c r="F51" s="1155"/>
      <c r="G51" s="1155"/>
      <c r="H51" s="1155"/>
      <c r="I51" s="1155"/>
      <c r="J51" s="1156"/>
      <c r="K51" s="63">
        <v>0</v>
      </c>
      <c r="L51" s="64" t="s">
        <v>511</v>
      </c>
      <c r="M51" s="64" t="s">
        <v>511</v>
      </c>
      <c r="N51" s="64" t="s">
        <v>511</v>
      </c>
      <c r="O51" s="65" t="s">
        <v>511</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8046</v>
      </c>
      <c r="L52" s="64">
        <v>7987</v>
      </c>
      <c r="M52" s="64">
        <v>8001</v>
      </c>
      <c r="N52" s="64">
        <v>8056</v>
      </c>
      <c r="O52" s="65">
        <v>7946</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2288</v>
      </c>
      <c r="L53" s="69">
        <v>2299</v>
      </c>
      <c r="M53" s="69">
        <v>2180</v>
      </c>
      <c r="N53" s="69">
        <v>2442</v>
      </c>
      <c r="O53" s="70">
        <v>2398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571</v>
      </c>
      <c r="P56" s="48"/>
      <c r="Q56" s="48"/>
      <c r="R56" s="48"/>
      <c r="S56" s="48"/>
      <c r="T56" s="48"/>
      <c r="U56" s="48"/>
    </row>
    <row r="57" spans="1:21" ht="31.5" customHeight="1" thickBot="1" x14ac:dyDescent="0.2">
      <c r="A57" s="48"/>
      <c r="B57" s="76"/>
      <c r="C57" s="77"/>
      <c r="D57" s="77"/>
      <c r="E57" s="78"/>
      <c r="F57" s="78"/>
      <c r="G57" s="78"/>
      <c r="H57" s="78"/>
      <c r="I57" s="78"/>
      <c r="J57" s="79" t="s">
        <v>2</v>
      </c>
      <c r="K57" s="80" t="s">
        <v>572</v>
      </c>
      <c r="L57" s="81" t="s">
        <v>573</v>
      </c>
      <c r="M57" s="81" t="s">
        <v>574</v>
      </c>
      <c r="N57" s="81" t="s">
        <v>575</v>
      </c>
      <c r="O57" s="82" t="s">
        <v>576</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o21wXqUAciLoqMkvBhL9fVhv0XVbzt743Yhmd2CKxDopC9w0fo/qUytErLyeFrCjfH4r9gzM5xMitLE0uo2QjA==" saltValue="l+qgXLwGUxCFqc92ADULc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0" zoomScaleNormal="8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552</v>
      </c>
      <c r="J40" s="103" t="s">
        <v>553</v>
      </c>
      <c r="K40" s="103" t="s">
        <v>554</v>
      </c>
      <c r="L40" s="103" t="s">
        <v>555</v>
      </c>
      <c r="M40" s="104" t="s">
        <v>556</v>
      </c>
    </row>
    <row r="41" spans="2:13" ht="27.75" customHeight="1" x14ac:dyDescent="0.15">
      <c r="B41" s="1196" t="s">
        <v>32</v>
      </c>
      <c r="C41" s="1197"/>
      <c r="D41" s="105"/>
      <c r="E41" s="1198" t="s">
        <v>33</v>
      </c>
      <c r="F41" s="1198"/>
      <c r="G41" s="1198"/>
      <c r="H41" s="1199"/>
      <c r="I41" s="355">
        <v>87978</v>
      </c>
      <c r="J41" s="356">
        <v>86251</v>
      </c>
      <c r="K41" s="356">
        <v>83898</v>
      </c>
      <c r="L41" s="356">
        <v>82554</v>
      </c>
      <c r="M41" s="357">
        <v>80468</v>
      </c>
    </row>
    <row r="42" spans="2:13" ht="27.75" customHeight="1" x14ac:dyDescent="0.15">
      <c r="B42" s="1186"/>
      <c r="C42" s="1187"/>
      <c r="D42" s="106"/>
      <c r="E42" s="1190" t="s">
        <v>34</v>
      </c>
      <c r="F42" s="1190"/>
      <c r="G42" s="1190"/>
      <c r="H42" s="1191"/>
      <c r="I42" s="358" t="s">
        <v>511</v>
      </c>
      <c r="J42" s="359" t="s">
        <v>511</v>
      </c>
      <c r="K42" s="359" t="s">
        <v>511</v>
      </c>
      <c r="L42" s="359" t="s">
        <v>511</v>
      </c>
      <c r="M42" s="360" t="s">
        <v>511</v>
      </c>
    </row>
    <row r="43" spans="2:13" ht="27.75" customHeight="1" x14ac:dyDescent="0.15">
      <c r="B43" s="1186"/>
      <c r="C43" s="1187"/>
      <c r="D43" s="106"/>
      <c r="E43" s="1190" t="s">
        <v>35</v>
      </c>
      <c r="F43" s="1190"/>
      <c r="G43" s="1190"/>
      <c r="H43" s="1191"/>
      <c r="I43" s="358">
        <v>19461</v>
      </c>
      <c r="J43" s="359">
        <v>18215</v>
      </c>
      <c r="K43" s="359">
        <v>16828</v>
      </c>
      <c r="L43" s="359">
        <v>15850</v>
      </c>
      <c r="M43" s="360">
        <v>13952</v>
      </c>
    </row>
    <row r="44" spans="2:13" ht="27.75" customHeight="1" x14ac:dyDescent="0.15">
      <c r="B44" s="1186"/>
      <c r="C44" s="1187"/>
      <c r="D44" s="106"/>
      <c r="E44" s="1190" t="s">
        <v>36</v>
      </c>
      <c r="F44" s="1190"/>
      <c r="G44" s="1190"/>
      <c r="H44" s="1191"/>
      <c r="I44" s="358">
        <v>1402</v>
      </c>
      <c r="J44" s="359">
        <v>1453</v>
      </c>
      <c r="K44" s="359">
        <v>1727</v>
      </c>
      <c r="L44" s="359">
        <v>1630</v>
      </c>
      <c r="M44" s="360">
        <v>1515</v>
      </c>
    </row>
    <row r="45" spans="2:13" ht="27.75" customHeight="1" x14ac:dyDescent="0.15">
      <c r="B45" s="1186"/>
      <c r="C45" s="1187"/>
      <c r="D45" s="106"/>
      <c r="E45" s="1190" t="s">
        <v>37</v>
      </c>
      <c r="F45" s="1190"/>
      <c r="G45" s="1190"/>
      <c r="H45" s="1191"/>
      <c r="I45" s="358">
        <v>7062</v>
      </c>
      <c r="J45" s="359">
        <v>7120</v>
      </c>
      <c r="K45" s="359">
        <v>7006</v>
      </c>
      <c r="L45" s="359">
        <v>6970</v>
      </c>
      <c r="M45" s="360">
        <v>7284</v>
      </c>
    </row>
    <row r="46" spans="2:13" ht="27.75" customHeight="1" x14ac:dyDescent="0.15">
      <c r="B46" s="1186"/>
      <c r="C46" s="1187"/>
      <c r="D46" s="107"/>
      <c r="E46" s="1190" t="s">
        <v>38</v>
      </c>
      <c r="F46" s="1190"/>
      <c r="G46" s="1190"/>
      <c r="H46" s="1191"/>
      <c r="I46" s="358" t="s">
        <v>511</v>
      </c>
      <c r="J46" s="359" t="s">
        <v>511</v>
      </c>
      <c r="K46" s="359" t="s">
        <v>511</v>
      </c>
      <c r="L46" s="359" t="s">
        <v>511</v>
      </c>
      <c r="M46" s="360" t="s">
        <v>511</v>
      </c>
    </row>
    <row r="47" spans="2:13" ht="27.75" customHeight="1" x14ac:dyDescent="0.15">
      <c r="B47" s="1186"/>
      <c r="C47" s="1187"/>
      <c r="D47" s="108"/>
      <c r="E47" s="1200" t="s">
        <v>39</v>
      </c>
      <c r="F47" s="1201"/>
      <c r="G47" s="1201"/>
      <c r="H47" s="1202"/>
      <c r="I47" s="358" t="s">
        <v>511</v>
      </c>
      <c r="J47" s="359" t="s">
        <v>511</v>
      </c>
      <c r="K47" s="359" t="s">
        <v>511</v>
      </c>
      <c r="L47" s="359" t="s">
        <v>511</v>
      </c>
      <c r="M47" s="360" t="s">
        <v>511</v>
      </c>
    </row>
    <row r="48" spans="2:13" ht="27.75" customHeight="1" x14ac:dyDescent="0.15">
      <c r="B48" s="1186"/>
      <c r="C48" s="1187"/>
      <c r="D48" s="106"/>
      <c r="E48" s="1190" t="s">
        <v>40</v>
      </c>
      <c r="F48" s="1190"/>
      <c r="G48" s="1190"/>
      <c r="H48" s="1191"/>
      <c r="I48" s="358" t="s">
        <v>511</v>
      </c>
      <c r="J48" s="359" t="s">
        <v>511</v>
      </c>
      <c r="K48" s="359" t="s">
        <v>511</v>
      </c>
      <c r="L48" s="359" t="s">
        <v>511</v>
      </c>
      <c r="M48" s="360" t="s">
        <v>511</v>
      </c>
    </row>
    <row r="49" spans="2:13" ht="27.75" customHeight="1" x14ac:dyDescent="0.15">
      <c r="B49" s="1188"/>
      <c r="C49" s="1189"/>
      <c r="D49" s="106"/>
      <c r="E49" s="1190" t="s">
        <v>41</v>
      </c>
      <c r="F49" s="1190"/>
      <c r="G49" s="1190"/>
      <c r="H49" s="1191"/>
      <c r="I49" s="358" t="s">
        <v>511</v>
      </c>
      <c r="J49" s="359" t="s">
        <v>511</v>
      </c>
      <c r="K49" s="359" t="s">
        <v>511</v>
      </c>
      <c r="L49" s="359" t="s">
        <v>511</v>
      </c>
      <c r="M49" s="360" t="s">
        <v>511</v>
      </c>
    </row>
    <row r="50" spans="2:13" ht="27.75" customHeight="1" x14ac:dyDescent="0.15">
      <c r="B50" s="1184" t="s">
        <v>42</v>
      </c>
      <c r="C50" s="1185"/>
      <c r="D50" s="109"/>
      <c r="E50" s="1190" t="s">
        <v>43</v>
      </c>
      <c r="F50" s="1190"/>
      <c r="G50" s="1190"/>
      <c r="H50" s="1191"/>
      <c r="I50" s="358">
        <v>6842</v>
      </c>
      <c r="J50" s="359">
        <v>7000</v>
      </c>
      <c r="K50" s="359">
        <v>7185</v>
      </c>
      <c r="L50" s="359">
        <v>8054</v>
      </c>
      <c r="M50" s="360">
        <v>9075</v>
      </c>
    </row>
    <row r="51" spans="2:13" ht="27.75" customHeight="1" x14ac:dyDescent="0.15">
      <c r="B51" s="1186"/>
      <c r="C51" s="1187"/>
      <c r="D51" s="106"/>
      <c r="E51" s="1190" t="s">
        <v>44</v>
      </c>
      <c r="F51" s="1190"/>
      <c r="G51" s="1190"/>
      <c r="H51" s="1191"/>
      <c r="I51" s="358">
        <v>8471</v>
      </c>
      <c r="J51" s="359">
        <v>8140</v>
      </c>
      <c r="K51" s="359">
        <v>8274</v>
      </c>
      <c r="L51" s="359">
        <v>8038</v>
      </c>
      <c r="M51" s="360">
        <v>7545</v>
      </c>
    </row>
    <row r="52" spans="2:13" ht="27.75" customHeight="1" x14ac:dyDescent="0.15">
      <c r="B52" s="1188"/>
      <c r="C52" s="1189"/>
      <c r="D52" s="106"/>
      <c r="E52" s="1190" t="s">
        <v>45</v>
      </c>
      <c r="F52" s="1190"/>
      <c r="G52" s="1190"/>
      <c r="H52" s="1191"/>
      <c r="I52" s="358">
        <v>82376</v>
      </c>
      <c r="J52" s="359">
        <v>79650</v>
      </c>
      <c r="K52" s="359">
        <v>76808</v>
      </c>
      <c r="L52" s="359">
        <v>73459</v>
      </c>
      <c r="M52" s="360">
        <v>69860</v>
      </c>
    </row>
    <row r="53" spans="2:13" ht="27.75" customHeight="1" thickBot="1" x14ac:dyDescent="0.2">
      <c r="B53" s="1192" t="s">
        <v>46</v>
      </c>
      <c r="C53" s="1193"/>
      <c r="D53" s="110"/>
      <c r="E53" s="1194" t="s">
        <v>47</v>
      </c>
      <c r="F53" s="1194"/>
      <c r="G53" s="1194"/>
      <c r="H53" s="1195"/>
      <c r="I53" s="361">
        <v>18215</v>
      </c>
      <c r="J53" s="362">
        <v>18250</v>
      </c>
      <c r="K53" s="362">
        <v>17193</v>
      </c>
      <c r="L53" s="362">
        <v>17454</v>
      </c>
      <c r="M53" s="363">
        <v>16737</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bLF4nT9uLvjHe89XyfUA8qL21WIFACAdT9L420jYg/mrCMsgP4zx9kDJE3ZvZCIo9fHIGY838pPpZe8cfb4onw==" saltValue="lE5Nsqh+wdcs2mgt1vt3X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60" zoomScaleNormal="60" zoomScaleSheetLayoutView="100" workbookViewId="0">
      <selection activeCell="H55" sqref="H55"/>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554</v>
      </c>
      <c r="G54" s="119" t="s">
        <v>555</v>
      </c>
      <c r="H54" s="120" t="s">
        <v>556</v>
      </c>
    </row>
    <row r="55" spans="2:8" ht="52.5" customHeight="1" x14ac:dyDescent="0.15">
      <c r="B55" s="121"/>
      <c r="C55" s="1211" t="s">
        <v>50</v>
      </c>
      <c r="D55" s="1211"/>
      <c r="E55" s="1212"/>
      <c r="F55" s="122">
        <v>2588</v>
      </c>
      <c r="G55" s="122">
        <v>2924</v>
      </c>
      <c r="H55" s="123">
        <v>2904</v>
      </c>
    </row>
    <row r="56" spans="2:8" ht="52.5" customHeight="1" x14ac:dyDescent="0.15">
      <c r="B56" s="124"/>
      <c r="C56" s="1213" t="s">
        <v>51</v>
      </c>
      <c r="D56" s="1213"/>
      <c r="E56" s="1214"/>
      <c r="F56" s="125">
        <v>694</v>
      </c>
      <c r="G56" s="125">
        <v>694</v>
      </c>
      <c r="H56" s="126">
        <v>1057</v>
      </c>
    </row>
    <row r="57" spans="2:8" ht="53.25" customHeight="1" x14ac:dyDescent="0.15">
      <c r="B57" s="124"/>
      <c r="C57" s="1215" t="s">
        <v>52</v>
      </c>
      <c r="D57" s="1215"/>
      <c r="E57" s="1216"/>
      <c r="F57" s="127">
        <v>5823</v>
      </c>
      <c r="G57" s="127">
        <v>6395</v>
      </c>
      <c r="H57" s="128">
        <v>6828</v>
      </c>
    </row>
    <row r="58" spans="2:8" ht="45.75" customHeight="1" x14ac:dyDescent="0.15">
      <c r="B58" s="129"/>
      <c r="C58" s="1203" t="s">
        <v>590</v>
      </c>
      <c r="D58" s="1204"/>
      <c r="E58" s="1205"/>
      <c r="F58" s="130">
        <v>2373</v>
      </c>
      <c r="G58" s="130">
        <v>2401</v>
      </c>
      <c r="H58" s="131">
        <v>2464</v>
      </c>
    </row>
    <row r="59" spans="2:8" ht="45.75" customHeight="1" x14ac:dyDescent="0.15">
      <c r="B59" s="129"/>
      <c r="C59" s="1203" t="s">
        <v>591</v>
      </c>
      <c r="D59" s="1204"/>
      <c r="E59" s="1205"/>
      <c r="F59" s="130">
        <v>1114</v>
      </c>
      <c r="G59" s="130">
        <v>1114</v>
      </c>
      <c r="H59" s="131">
        <v>1214</v>
      </c>
    </row>
    <row r="60" spans="2:8" ht="45.75" customHeight="1" x14ac:dyDescent="0.15">
      <c r="B60" s="129"/>
      <c r="C60" s="1203" t="s">
        <v>592</v>
      </c>
      <c r="D60" s="1204"/>
      <c r="E60" s="1205"/>
      <c r="F60" s="130">
        <v>542</v>
      </c>
      <c r="G60" s="130">
        <v>858</v>
      </c>
      <c r="H60" s="131">
        <v>1195</v>
      </c>
    </row>
    <row r="61" spans="2:8" ht="45.75" customHeight="1" x14ac:dyDescent="0.15">
      <c r="B61" s="129"/>
      <c r="C61" s="1203" t="s">
        <v>593</v>
      </c>
      <c r="D61" s="1204"/>
      <c r="E61" s="1205"/>
      <c r="F61" s="130">
        <v>932</v>
      </c>
      <c r="G61" s="130">
        <v>940</v>
      </c>
      <c r="H61" s="131">
        <v>940</v>
      </c>
    </row>
    <row r="62" spans="2:8" ht="45.75" customHeight="1" thickBot="1" x14ac:dyDescent="0.2">
      <c r="B62" s="132"/>
      <c r="C62" s="1206" t="s">
        <v>594</v>
      </c>
      <c r="D62" s="1207"/>
      <c r="E62" s="1208"/>
      <c r="F62" s="133">
        <v>590</v>
      </c>
      <c r="G62" s="133">
        <v>815</v>
      </c>
      <c r="H62" s="134">
        <v>745</v>
      </c>
    </row>
    <row r="63" spans="2:8" ht="52.5" customHeight="1" thickBot="1" x14ac:dyDescent="0.2">
      <c r="B63" s="135"/>
      <c r="C63" s="1209" t="s">
        <v>53</v>
      </c>
      <c r="D63" s="1209"/>
      <c r="E63" s="1210"/>
      <c r="F63" s="136">
        <v>9106</v>
      </c>
      <c r="G63" s="136">
        <v>10013</v>
      </c>
      <c r="H63" s="137">
        <v>10789</v>
      </c>
    </row>
    <row r="64" spans="2:8" x14ac:dyDescent="0.15"/>
  </sheetData>
  <sheetProtection algorithmName="SHA-512" hashValue="2g9rpHvSrt805+Zj9cZxqhANzQgI3QCvSFd5cW6S5Vd2qPaM0WvHM8zuGcjOO1E2dfs76BPaGU+lgm3BKNOS0Q==" saltValue="2MQmnQjxOfsWqLVKStVL+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549</v>
      </c>
      <c r="G2" s="151"/>
      <c r="H2" s="152"/>
    </row>
    <row r="3" spans="1:8" x14ac:dyDescent="0.15">
      <c r="A3" s="148" t="s">
        <v>542</v>
      </c>
      <c r="B3" s="153"/>
      <c r="C3" s="154"/>
      <c r="D3" s="155">
        <v>41045</v>
      </c>
      <c r="E3" s="156"/>
      <c r="F3" s="157">
        <v>44366</v>
      </c>
      <c r="G3" s="158"/>
      <c r="H3" s="159"/>
    </row>
    <row r="4" spans="1:8" x14ac:dyDescent="0.15">
      <c r="A4" s="160"/>
      <c r="B4" s="161"/>
      <c r="C4" s="162"/>
      <c r="D4" s="163">
        <v>16469</v>
      </c>
      <c r="E4" s="164"/>
      <c r="F4" s="165">
        <v>23234</v>
      </c>
      <c r="G4" s="166"/>
      <c r="H4" s="167"/>
    </row>
    <row r="5" spans="1:8" x14ac:dyDescent="0.15">
      <c r="A5" s="148" t="s">
        <v>544</v>
      </c>
      <c r="B5" s="153"/>
      <c r="C5" s="154"/>
      <c r="D5" s="155">
        <v>47342</v>
      </c>
      <c r="E5" s="156"/>
      <c r="F5" s="157">
        <v>51043</v>
      </c>
      <c r="G5" s="158"/>
      <c r="H5" s="159"/>
    </row>
    <row r="6" spans="1:8" x14ac:dyDescent="0.15">
      <c r="A6" s="160"/>
      <c r="B6" s="161"/>
      <c r="C6" s="162"/>
      <c r="D6" s="163">
        <v>13824</v>
      </c>
      <c r="E6" s="164"/>
      <c r="F6" s="165">
        <v>23378</v>
      </c>
      <c r="G6" s="166"/>
      <c r="H6" s="167"/>
    </row>
    <row r="7" spans="1:8" x14ac:dyDescent="0.15">
      <c r="A7" s="148" t="s">
        <v>545</v>
      </c>
      <c r="B7" s="153"/>
      <c r="C7" s="154"/>
      <c r="D7" s="155">
        <v>34354</v>
      </c>
      <c r="E7" s="156"/>
      <c r="F7" s="157">
        <v>42898</v>
      </c>
      <c r="G7" s="158"/>
      <c r="H7" s="159"/>
    </row>
    <row r="8" spans="1:8" x14ac:dyDescent="0.15">
      <c r="A8" s="160"/>
      <c r="B8" s="161"/>
      <c r="C8" s="162"/>
      <c r="D8" s="163">
        <v>15775</v>
      </c>
      <c r="E8" s="164"/>
      <c r="F8" s="165">
        <v>21022</v>
      </c>
      <c r="G8" s="166"/>
      <c r="H8" s="167"/>
    </row>
    <row r="9" spans="1:8" x14ac:dyDescent="0.15">
      <c r="A9" s="148" t="s">
        <v>546</v>
      </c>
      <c r="B9" s="153"/>
      <c r="C9" s="154"/>
      <c r="D9" s="155">
        <v>43383</v>
      </c>
      <c r="E9" s="156"/>
      <c r="F9" s="157">
        <v>57604</v>
      </c>
      <c r="G9" s="158"/>
      <c r="H9" s="159"/>
    </row>
    <row r="10" spans="1:8" x14ac:dyDescent="0.15">
      <c r="A10" s="160"/>
      <c r="B10" s="161"/>
      <c r="C10" s="162"/>
      <c r="D10" s="163">
        <v>28151</v>
      </c>
      <c r="E10" s="164"/>
      <c r="F10" s="165">
        <v>25635</v>
      </c>
      <c r="G10" s="166"/>
      <c r="H10" s="167"/>
    </row>
    <row r="11" spans="1:8" x14ac:dyDescent="0.15">
      <c r="A11" s="148" t="s">
        <v>547</v>
      </c>
      <c r="B11" s="153"/>
      <c r="C11" s="154"/>
      <c r="D11" s="155">
        <v>43716</v>
      </c>
      <c r="E11" s="156"/>
      <c r="F11" s="157">
        <v>58103</v>
      </c>
      <c r="G11" s="158"/>
      <c r="H11" s="159"/>
    </row>
    <row r="12" spans="1:8" x14ac:dyDescent="0.15">
      <c r="A12" s="160"/>
      <c r="B12" s="161"/>
      <c r="C12" s="168"/>
      <c r="D12" s="163">
        <v>27330</v>
      </c>
      <c r="E12" s="164"/>
      <c r="F12" s="165">
        <v>25241</v>
      </c>
      <c r="G12" s="166"/>
      <c r="H12" s="167"/>
    </row>
    <row r="13" spans="1:8" x14ac:dyDescent="0.15">
      <c r="A13" s="148"/>
      <c r="B13" s="153"/>
      <c r="C13" s="169"/>
      <c r="D13" s="170">
        <v>41968</v>
      </c>
      <c r="E13" s="171"/>
      <c r="F13" s="172">
        <v>50803</v>
      </c>
      <c r="G13" s="173"/>
      <c r="H13" s="159"/>
    </row>
    <row r="14" spans="1:8" x14ac:dyDescent="0.15">
      <c r="A14" s="160"/>
      <c r="B14" s="161"/>
      <c r="C14" s="162"/>
      <c r="D14" s="163">
        <v>20310</v>
      </c>
      <c r="E14" s="164"/>
      <c r="F14" s="165">
        <v>23702</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1.29</v>
      </c>
      <c r="C19" s="174">
        <f>ROUND(VALUE(SUBSTITUTE(実質収支比率等に係る経年分析!G$48,"▲","-")),2)</f>
        <v>1.27</v>
      </c>
      <c r="D19" s="174">
        <f>ROUND(VALUE(SUBSTITUTE(実質収支比率等に係る経年分析!H$48,"▲","-")),2)</f>
        <v>0.99</v>
      </c>
      <c r="E19" s="174">
        <f>ROUND(VALUE(SUBSTITUTE(実質収支比率等に係る経年分析!I$48,"▲","-")),2)</f>
        <v>3</v>
      </c>
      <c r="F19" s="174">
        <f>ROUND(VALUE(SUBSTITUTE(実質収支比率等に係る経年分析!J$48,"▲","-")),2)</f>
        <v>1.38</v>
      </c>
    </row>
    <row r="20" spans="1:11" x14ac:dyDescent="0.15">
      <c r="A20" s="174" t="s">
        <v>57</v>
      </c>
      <c r="B20" s="174">
        <f>ROUND(VALUE(SUBSTITUTE(実質収支比率等に係る経年分析!F$47,"▲","-")),2)</f>
        <v>6.92</v>
      </c>
      <c r="C20" s="174">
        <f>ROUND(VALUE(SUBSTITUTE(実質収支比率等に係る経年分析!G$47,"▲","-")),2)</f>
        <v>7.39</v>
      </c>
      <c r="D20" s="174">
        <f>ROUND(VALUE(SUBSTITUTE(実質収支比率等に係る経年分析!H$47,"▲","-")),2)</f>
        <v>6.1</v>
      </c>
      <c r="E20" s="174">
        <f>ROUND(VALUE(SUBSTITUTE(実質収支比率等に係る経年分析!I$47,"▲","-")),2)</f>
        <v>6.65</v>
      </c>
      <c r="F20" s="174">
        <f>ROUND(VALUE(SUBSTITUTE(実質収支比率等に係る経年分析!J$47,"▲","-")),2)</f>
        <v>6.79</v>
      </c>
    </row>
    <row r="21" spans="1:11" x14ac:dyDescent="0.15">
      <c r="A21" s="174" t="s">
        <v>58</v>
      </c>
      <c r="B21" s="174">
        <f>IF(ISNUMBER(VALUE(SUBSTITUTE(実質収支比率等に係る経年分析!F$49,"▲","-"))),ROUND(VALUE(SUBSTITUTE(実質収支比率等に係る経年分析!F$49,"▲","-")),2),NA())</f>
        <v>-0.41</v>
      </c>
      <c r="C21" s="174">
        <f>IF(ISNUMBER(VALUE(SUBSTITUTE(実質収支比率等に係る経年分析!G$49,"▲","-"))),ROUND(VALUE(SUBSTITUTE(実質収支比率等に係る経年分析!G$49,"▲","-")),2),NA())</f>
        <v>0.4</v>
      </c>
      <c r="D21" s="174">
        <f>IF(ISNUMBER(VALUE(SUBSTITUTE(実質収支比率等に係る経年分析!H$49,"▲","-"))),ROUND(VALUE(SUBSTITUTE(実質収支比率等に係る経年分析!H$49,"▲","-")),2),NA())</f>
        <v>-1.41</v>
      </c>
      <c r="E21" s="174">
        <f>IF(ISNUMBER(VALUE(SUBSTITUTE(実質収支比率等に係る経年分析!I$49,"▲","-"))),ROUND(VALUE(SUBSTITUTE(実質収支比率等に係る経年分析!I$49,"▲","-")),2),NA())</f>
        <v>2.81</v>
      </c>
      <c r="F21" s="174">
        <f>IF(ISNUMBER(VALUE(SUBSTITUTE(実質収支比率等に係る経年分析!J$49,"▲","-"))),ROUND(VALUE(SUBSTITUTE(実質収支比率等に係る経年分析!J$49,"▲","-")),2),NA())</f>
        <v>-1.76</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0.98</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0.79</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f>IF(ROUND(VALUE(SUBSTITUTE(連結実質赤字比率に係る赤字・黒字の構成分析!F$42,"▲", "-")), 2) &lt; 0, ABS(ROUND(VALUE(SUBSTITUTE(連結実質赤字比率に係る赤字・黒字の構成分析!F$42,"▲", "-")), 2)), NA())</f>
        <v>0.62</v>
      </c>
      <c r="C28" s="175" t="e">
        <f>IF(ROUND(VALUE(SUBSTITUTE(連結実質赤字比率に係る赤字・黒字の構成分析!F$42,"▲", "-")), 2) &gt;= 0, ABS(ROUND(VALUE(SUBSTITUTE(連結実質赤字比率に係る赤字・黒字の構成分析!F$42,"▲", "-")), 2)), NA())</f>
        <v>#N/A</v>
      </c>
      <c r="D28" s="175">
        <f>IF(ROUND(VALUE(SUBSTITUTE(連結実質赤字比率に係る赤字・黒字の構成分析!G$42,"▲", "-")), 2) &lt; 0, ABS(ROUND(VALUE(SUBSTITUTE(連結実質赤字比率に係る赤字・黒字の構成分析!G$42,"▲", "-")), 2)), NA())</f>
        <v>0.51</v>
      </c>
      <c r="E28" s="175" t="e">
        <f>IF(ROUND(VALUE(SUBSTITUTE(連結実質赤字比率に係る赤字・黒字の構成分析!G$42,"▲", "-")), 2) &gt;= 0, ABS(ROUND(VALUE(SUBSTITUTE(連結実質赤字比率に係る赤字・黒字の構成分析!G$42,"▲", "-")), 2)), NA())</f>
        <v>#N/A</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7.0000000000000007E-2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0.08</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0.13</v>
      </c>
    </row>
    <row r="31" spans="1:11" x14ac:dyDescent="0.15">
      <c r="A31" s="175" t="str">
        <f>IF(連結実質赤字比率に係る赤字・黒字の構成分析!C$39="",NA(),連結実質赤字比率に係る赤字・黒字の構成分析!C$39)</f>
        <v>病院事業清算費特別会計</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0.42</v>
      </c>
    </row>
    <row r="32" spans="1:11" x14ac:dyDescent="0.15">
      <c r="A32" s="175" t="str">
        <f>IF(連結実質赤字比率に係る赤字・黒字の構成分析!C$38="",NA(),連結実質赤字比率に係る赤字・黒字の構成分析!C$38)</f>
        <v>一般会計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1.28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1.26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0.99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1.37</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1.71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1.25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1.53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1.62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1.5</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0.96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0.28000000000000003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0.24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1.21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1.77</v>
      </c>
    </row>
    <row r="35" spans="1:16" x14ac:dyDescent="0.15">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5.07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5.18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4.63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4.16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3.61</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7.99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9.18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10.08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10.83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12.03</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8046</v>
      </c>
      <c r="E42" s="176"/>
      <c r="F42" s="176"/>
      <c r="G42" s="176">
        <f>'実質公債費比率（分子）の構造'!L$52</f>
        <v>7987</v>
      </c>
      <c r="H42" s="176"/>
      <c r="I42" s="176"/>
      <c r="J42" s="176">
        <f>'実質公債費比率（分子）の構造'!M$52</f>
        <v>8001</v>
      </c>
      <c r="K42" s="176"/>
      <c r="L42" s="176"/>
      <c r="M42" s="176">
        <f>'実質公債費比率（分子）の構造'!N$52</f>
        <v>8056</v>
      </c>
      <c r="N42" s="176"/>
      <c r="O42" s="176"/>
      <c r="P42" s="176">
        <f>'実質公債費比率（分子）の構造'!O$52</f>
        <v>7946</v>
      </c>
    </row>
    <row r="43" spans="1:16" x14ac:dyDescent="0.15">
      <c r="A43" s="176" t="s">
        <v>66</v>
      </c>
      <c r="B43" s="176">
        <f>'実質公債費比率（分子）の構造'!K$51</f>
        <v>0</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10</v>
      </c>
      <c r="C44" s="176"/>
      <c r="D44" s="176"/>
      <c r="E44" s="176">
        <f>'実質公債費比率（分子）の構造'!L$50</f>
        <v>17</v>
      </c>
      <c r="F44" s="176"/>
      <c r="G44" s="176"/>
      <c r="H44" s="176">
        <f>'実質公債費比率（分子）の構造'!M$50</f>
        <v>44</v>
      </c>
      <c r="I44" s="176"/>
      <c r="J44" s="176"/>
      <c r="K44" s="176">
        <f>'実質公債費比率（分子）の構造'!N$50</f>
        <v>151</v>
      </c>
      <c r="L44" s="176"/>
      <c r="M44" s="176"/>
      <c r="N44" s="176">
        <f>'実質公債費比率（分子）の構造'!O$50</f>
        <v>55</v>
      </c>
      <c r="O44" s="176"/>
      <c r="P44" s="176"/>
    </row>
    <row r="45" spans="1:16" x14ac:dyDescent="0.15">
      <c r="A45" s="176" t="s">
        <v>68</v>
      </c>
      <c r="B45" s="176">
        <f>'実質公債費比率（分子）の構造'!K$49</f>
        <v>354</v>
      </c>
      <c r="C45" s="176"/>
      <c r="D45" s="176"/>
      <c r="E45" s="176">
        <f>'実質公債費比率（分子）の構造'!L$49</f>
        <v>374</v>
      </c>
      <c r="F45" s="176"/>
      <c r="G45" s="176"/>
      <c r="H45" s="176">
        <f>'実質公債費比率（分子）の構造'!M$49</f>
        <v>388</v>
      </c>
      <c r="I45" s="176"/>
      <c r="J45" s="176"/>
      <c r="K45" s="176">
        <f>'実質公債費比率（分子）の構造'!N$49</f>
        <v>367</v>
      </c>
      <c r="L45" s="176"/>
      <c r="M45" s="176"/>
      <c r="N45" s="176">
        <f>'実質公債費比率（分子）の構造'!O$49</f>
        <v>327</v>
      </c>
      <c r="O45" s="176"/>
      <c r="P45" s="176"/>
    </row>
    <row r="46" spans="1:16" x14ac:dyDescent="0.15">
      <c r="A46" s="176" t="s">
        <v>69</v>
      </c>
      <c r="B46" s="176">
        <f>'実質公債費比率（分子）の構造'!K$48</f>
        <v>1616</v>
      </c>
      <c r="C46" s="176"/>
      <c r="D46" s="176"/>
      <c r="E46" s="176">
        <f>'実質公債費比率（分子）の構造'!L$48</f>
        <v>1608</v>
      </c>
      <c r="F46" s="176"/>
      <c r="G46" s="176"/>
      <c r="H46" s="176">
        <f>'実質公債費比率（分子）の構造'!M$48</f>
        <v>1564</v>
      </c>
      <c r="I46" s="176"/>
      <c r="J46" s="176"/>
      <c r="K46" s="176">
        <f>'実質公債費比率（分子）の構造'!N$48</f>
        <v>1497</v>
      </c>
      <c r="L46" s="176"/>
      <c r="M46" s="176"/>
      <c r="N46" s="176">
        <f>'実質公債費比率（分子）の構造'!O$48</f>
        <v>1324</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8354</v>
      </c>
      <c r="C49" s="176"/>
      <c r="D49" s="176"/>
      <c r="E49" s="176">
        <f>'実質公債費比率（分子）の構造'!L$45</f>
        <v>8287</v>
      </c>
      <c r="F49" s="176"/>
      <c r="G49" s="176"/>
      <c r="H49" s="176">
        <f>'実質公債費比率（分子）の構造'!M$45</f>
        <v>8185</v>
      </c>
      <c r="I49" s="176"/>
      <c r="J49" s="176"/>
      <c r="K49" s="176">
        <f>'実質公債費比率（分子）の構造'!N$45</f>
        <v>8483</v>
      </c>
      <c r="L49" s="176"/>
      <c r="M49" s="176"/>
      <c r="N49" s="176">
        <f>'実質公債費比率（分子）の構造'!O$45</f>
        <v>8638</v>
      </c>
      <c r="O49" s="176"/>
      <c r="P49" s="176"/>
    </row>
    <row r="50" spans="1:16" x14ac:dyDescent="0.15">
      <c r="A50" s="176" t="s">
        <v>73</v>
      </c>
      <c r="B50" s="176" t="e">
        <f>NA()</f>
        <v>#N/A</v>
      </c>
      <c r="C50" s="176">
        <f>IF(ISNUMBER('実質公債費比率（分子）の構造'!K$53),'実質公債費比率（分子）の構造'!K$53,NA())</f>
        <v>2288</v>
      </c>
      <c r="D50" s="176" t="e">
        <f>NA()</f>
        <v>#N/A</v>
      </c>
      <c r="E50" s="176" t="e">
        <f>NA()</f>
        <v>#N/A</v>
      </c>
      <c r="F50" s="176">
        <f>IF(ISNUMBER('実質公債費比率（分子）の構造'!L$53),'実質公債費比率（分子）の構造'!L$53,NA())</f>
        <v>2299</v>
      </c>
      <c r="G50" s="176" t="e">
        <f>NA()</f>
        <v>#N/A</v>
      </c>
      <c r="H50" s="176" t="e">
        <f>NA()</f>
        <v>#N/A</v>
      </c>
      <c r="I50" s="176">
        <f>IF(ISNUMBER('実質公債費比率（分子）の構造'!M$53),'実質公債費比率（分子）の構造'!M$53,NA())</f>
        <v>2180</v>
      </c>
      <c r="J50" s="176" t="e">
        <f>NA()</f>
        <v>#N/A</v>
      </c>
      <c r="K50" s="176" t="e">
        <f>NA()</f>
        <v>#N/A</v>
      </c>
      <c r="L50" s="176">
        <f>IF(ISNUMBER('実質公債費比率（分子）の構造'!N$53),'実質公債費比率（分子）の構造'!N$53,NA())</f>
        <v>2442</v>
      </c>
      <c r="M50" s="176" t="e">
        <f>NA()</f>
        <v>#N/A</v>
      </c>
      <c r="N50" s="176" t="e">
        <f>NA()</f>
        <v>#N/A</v>
      </c>
      <c r="O50" s="176">
        <f>IF(ISNUMBER('実質公債費比率（分子）の構造'!O$53),'実質公債費比率（分子）の構造'!O$53,NA())</f>
        <v>2398</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82376</v>
      </c>
      <c r="E56" s="175"/>
      <c r="F56" s="175"/>
      <c r="G56" s="175">
        <f>'将来負担比率（分子）の構造'!J$52</f>
        <v>79650</v>
      </c>
      <c r="H56" s="175"/>
      <c r="I56" s="175"/>
      <c r="J56" s="175">
        <f>'将来負担比率（分子）の構造'!K$52</f>
        <v>76808</v>
      </c>
      <c r="K56" s="175"/>
      <c r="L56" s="175"/>
      <c r="M56" s="175">
        <f>'将来負担比率（分子）の構造'!L$52</f>
        <v>73459</v>
      </c>
      <c r="N56" s="175"/>
      <c r="O56" s="175"/>
      <c r="P56" s="175">
        <f>'将来負担比率（分子）の構造'!M$52</f>
        <v>69860</v>
      </c>
    </row>
    <row r="57" spans="1:16" x14ac:dyDescent="0.15">
      <c r="A57" s="175" t="s">
        <v>44</v>
      </c>
      <c r="B57" s="175"/>
      <c r="C57" s="175"/>
      <c r="D57" s="175">
        <f>'将来負担比率（分子）の構造'!I$51</f>
        <v>8471</v>
      </c>
      <c r="E57" s="175"/>
      <c r="F57" s="175"/>
      <c r="G57" s="175">
        <f>'将来負担比率（分子）の構造'!J$51</f>
        <v>8140</v>
      </c>
      <c r="H57" s="175"/>
      <c r="I57" s="175"/>
      <c r="J57" s="175">
        <f>'将来負担比率（分子）の構造'!K$51</f>
        <v>8274</v>
      </c>
      <c r="K57" s="175"/>
      <c r="L57" s="175"/>
      <c r="M57" s="175">
        <f>'将来負担比率（分子）の構造'!L$51</f>
        <v>8038</v>
      </c>
      <c r="N57" s="175"/>
      <c r="O57" s="175"/>
      <c r="P57" s="175">
        <f>'将来負担比率（分子）の構造'!M$51</f>
        <v>7545</v>
      </c>
    </row>
    <row r="58" spans="1:16" x14ac:dyDescent="0.15">
      <c r="A58" s="175" t="s">
        <v>43</v>
      </c>
      <c r="B58" s="175"/>
      <c r="C58" s="175"/>
      <c r="D58" s="175">
        <f>'将来負担比率（分子）の構造'!I$50</f>
        <v>6842</v>
      </c>
      <c r="E58" s="175"/>
      <c r="F58" s="175"/>
      <c r="G58" s="175">
        <f>'将来負担比率（分子）の構造'!J$50</f>
        <v>7000</v>
      </c>
      <c r="H58" s="175"/>
      <c r="I58" s="175"/>
      <c r="J58" s="175">
        <f>'将来負担比率（分子）の構造'!K$50</f>
        <v>7185</v>
      </c>
      <c r="K58" s="175"/>
      <c r="L58" s="175"/>
      <c r="M58" s="175">
        <f>'将来負担比率（分子）の構造'!L$50</f>
        <v>8054</v>
      </c>
      <c r="N58" s="175"/>
      <c r="O58" s="175"/>
      <c r="P58" s="175">
        <f>'将来負担比率（分子）の構造'!M$50</f>
        <v>9075</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7062</v>
      </c>
      <c r="C62" s="175"/>
      <c r="D62" s="175"/>
      <c r="E62" s="175">
        <f>'将来負担比率（分子）の構造'!J$45</f>
        <v>7120</v>
      </c>
      <c r="F62" s="175"/>
      <c r="G62" s="175"/>
      <c r="H62" s="175">
        <f>'将来負担比率（分子）の構造'!K$45</f>
        <v>7006</v>
      </c>
      <c r="I62" s="175"/>
      <c r="J62" s="175"/>
      <c r="K62" s="175">
        <f>'将来負担比率（分子）の構造'!L$45</f>
        <v>6970</v>
      </c>
      <c r="L62" s="175"/>
      <c r="M62" s="175"/>
      <c r="N62" s="175">
        <f>'将来負担比率（分子）の構造'!M$45</f>
        <v>7284</v>
      </c>
      <c r="O62" s="175"/>
      <c r="P62" s="175"/>
    </row>
    <row r="63" spans="1:16" x14ac:dyDescent="0.15">
      <c r="A63" s="175" t="s">
        <v>36</v>
      </c>
      <c r="B63" s="175">
        <f>'将来負担比率（分子）の構造'!I$44</f>
        <v>1402</v>
      </c>
      <c r="C63" s="175"/>
      <c r="D63" s="175"/>
      <c r="E63" s="175">
        <f>'将来負担比率（分子）の構造'!J$44</f>
        <v>1453</v>
      </c>
      <c r="F63" s="175"/>
      <c r="G63" s="175"/>
      <c r="H63" s="175">
        <f>'将来負担比率（分子）の構造'!K$44</f>
        <v>1727</v>
      </c>
      <c r="I63" s="175"/>
      <c r="J63" s="175"/>
      <c r="K63" s="175">
        <f>'将来負担比率（分子）の構造'!L$44</f>
        <v>1630</v>
      </c>
      <c r="L63" s="175"/>
      <c r="M63" s="175"/>
      <c r="N63" s="175">
        <f>'将来負担比率（分子）の構造'!M$44</f>
        <v>1515</v>
      </c>
      <c r="O63" s="175"/>
      <c r="P63" s="175"/>
    </row>
    <row r="64" spans="1:16" x14ac:dyDescent="0.15">
      <c r="A64" s="175" t="s">
        <v>35</v>
      </c>
      <c r="B64" s="175">
        <f>'将来負担比率（分子）の構造'!I$43</f>
        <v>19461</v>
      </c>
      <c r="C64" s="175"/>
      <c r="D64" s="175"/>
      <c r="E64" s="175">
        <f>'将来負担比率（分子）の構造'!J$43</f>
        <v>18215</v>
      </c>
      <c r="F64" s="175"/>
      <c r="G64" s="175"/>
      <c r="H64" s="175">
        <f>'将来負担比率（分子）の構造'!K$43</f>
        <v>16828</v>
      </c>
      <c r="I64" s="175"/>
      <c r="J64" s="175"/>
      <c r="K64" s="175">
        <f>'将来負担比率（分子）の構造'!L$43</f>
        <v>15850</v>
      </c>
      <c r="L64" s="175"/>
      <c r="M64" s="175"/>
      <c r="N64" s="175">
        <f>'将来負担比率（分子）の構造'!M$43</f>
        <v>13952</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87978</v>
      </c>
      <c r="C66" s="175"/>
      <c r="D66" s="175"/>
      <c r="E66" s="175">
        <f>'将来負担比率（分子）の構造'!J$41</f>
        <v>86251</v>
      </c>
      <c r="F66" s="175"/>
      <c r="G66" s="175"/>
      <c r="H66" s="175">
        <f>'将来負担比率（分子）の構造'!K$41</f>
        <v>83898</v>
      </c>
      <c r="I66" s="175"/>
      <c r="J66" s="175"/>
      <c r="K66" s="175">
        <f>'将来負担比率（分子）の構造'!L$41</f>
        <v>82554</v>
      </c>
      <c r="L66" s="175"/>
      <c r="M66" s="175"/>
      <c r="N66" s="175">
        <f>'将来負担比率（分子）の構造'!M$41</f>
        <v>80468</v>
      </c>
      <c r="O66" s="175"/>
      <c r="P66" s="175"/>
    </row>
    <row r="67" spans="1:16" x14ac:dyDescent="0.15">
      <c r="A67" s="175" t="s">
        <v>77</v>
      </c>
      <c r="B67" s="175" t="e">
        <f>NA()</f>
        <v>#N/A</v>
      </c>
      <c r="C67" s="175">
        <f>IF(ISNUMBER('将来負担比率（分子）の構造'!I$53), IF('将来負担比率（分子）の構造'!I$53 &lt; 0, 0, '将来負担比率（分子）の構造'!I$53), NA())</f>
        <v>18215</v>
      </c>
      <c r="D67" s="175" t="e">
        <f>NA()</f>
        <v>#N/A</v>
      </c>
      <c r="E67" s="175" t="e">
        <f>NA()</f>
        <v>#N/A</v>
      </c>
      <c r="F67" s="175">
        <f>IF(ISNUMBER('将来負担比率（分子）の構造'!J$53), IF('将来負担比率（分子）の構造'!J$53 &lt; 0, 0, '将来負担比率（分子）の構造'!J$53), NA())</f>
        <v>18250</v>
      </c>
      <c r="G67" s="175" t="e">
        <f>NA()</f>
        <v>#N/A</v>
      </c>
      <c r="H67" s="175" t="e">
        <f>NA()</f>
        <v>#N/A</v>
      </c>
      <c r="I67" s="175">
        <f>IF(ISNUMBER('将来負担比率（分子）の構造'!K$53), IF('将来負担比率（分子）の構造'!K$53 &lt; 0, 0, '将来負担比率（分子）の構造'!K$53), NA())</f>
        <v>17193</v>
      </c>
      <c r="J67" s="175" t="e">
        <f>NA()</f>
        <v>#N/A</v>
      </c>
      <c r="K67" s="175" t="e">
        <f>NA()</f>
        <v>#N/A</v>
      </c>
      <c r="L67" s="175">
        <f>IF(ISNUMBER('将来負担比率（分子）の構造'!L$53), IF('将来負担比率（分子）の構造'!L$53 &lt; 0, 0, '将来負担比率（分子）の構造'!L$53), NA())</f>
        <v>17454</v>
      </c>
      <c r="M67" s="175" t="e">
        <f>NA()</f>
        <v>#N/A</v>
      </c>
      <c r="N67" s="175" t="e">
        <f>NA()</f>
        <v>#N/A</v>
      </c>
      <c r="O67" s="175">
        <f>IF(ISNUMBER('将来負担比率（分子）の構造'!M$53), IF('将来負担比率（分子）の構造'!M$53 &lt; 0, 0, '将来負担比率（分子）の構造'!M$53), NA())</f>
        <v>16737</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2588</v>
      </c>
      <c r="C72" s="179">
        <f>基金残高に係る経年分析!G55</f>
        <v>2924</v>
      </c>
      <c r="D72" s="179">
        <f>基金残高に係る経年分析!H55</f>
        <v>2904</v>
      </c>
    </row>
    <row r="73" spans="1:16" x14ac:dyDescent="0.15">
      <c r="A73" s="178" t="s">
        <v>80</v>
      </c>
      <c r="B73" s="179">
        <f>基金残高に係る経年分析!F56</f>
        <v>694</v>
      </c>
      <c r="C73" s="179">
        <f>基金残高に係る経年分析!G56</f>
        <v>694</v>
      </c>
      <c r="D73" s="179">
        <f>基金残高に係る経年分析!H56</f>
        <v>1057</v>
      </c>
    </row>
    <row r="74" spans="1:16" x14ac:dyDescent="0.15">
      <c r="A74" s="178" t="s">
        <v>81</v>
      </c>
      <c r="B74" s="179">
        <f>基金残高に係る経年分析!F57</f>
        <v>5823</v>
      </c>
      <c r="C74" s="179">
        <f>基金残高に係る経年分析!G57</f>
        <v>6395</v>
      </c>
      <c r="D74" s="179">
        <f>基金残高に係る経年分析!H57</f>
        <v>6828</v>
      </c>
    </row>
  </sheetData>
  <sheetProtection algorithmName="SHA-512" hashValue="HXj/dgjk54TEauxgyM8t05OsQjPStYwfdOK5B9o4LjjJe++AmLkD7Zcq8zPfY2HpxakiF+hl8u9zhQgOvYWoEA==" saltValue="0eFoz9Lo9ZFBMozsSRbri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220</v>
      </c>
      <c r="DI1" s="719"/>
      <c r="DJ1" s="719"/>
      <c r="DK1" s="719"/>
      <c r="DL1" s="719"/>
      <c r="DM1" s="719"/>
      <c r="DN1" s="720"/>
      <c r="DO1" s="214"/>
      <c r="DP1" s="718" t="s">
        <v>221</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223</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224</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225</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226</v>
      </c>
      <c r="S4" s="680"/>
      <c r="T4" s="680"/>
      <c r="U4" s="680"/>
      <c r="V4" s="680"/>
      <c r="W4" s="680"/>
      <c r="X4" s="680"/>
      <c r="Y4" s="681"/>
      <c r="Z4" s="679" t="s">
        <v>227</v>
      </c>
      <c r="AA4" s="680"/>
      <c r="AB4" s="680"/>
      <c r="AC4" s="681"/>
      <c r="AD4" s="679" t="s">
        <v>228</v>
      </c>
      <c r="AE4" s="680"/>
      <c r="AF4" s="680"/>
      <c r="AG4" s="680"/>
      <c r="AH4" s="680"/>
      <c r="AI4" s="680"/>
      <c r="AJ4" s="680"/>
      <c r="AK4" s="681"/>
      <c r="AL4" s="679" t="s">
        <v>227</v>
      </c>
      <c r="AM4" s="680"/>
      <c r="AN4" s="680"/>
      <c r="AO4" s="681"/>
      <c r="AP4" s="715" t="s">
        <v>229</v>
      </c>
      <c r="AQ4" s="715"/>
      <c r="AR4" s="715"/>
      <c r="AS4" s="715"/>
      <c r="AT4" s="715"/>
      <c r="AU4" s="715"/>
      <c r="AV4" s="715"/>
      <c r="AW4" s="715"/>
      <c r="AX4" s="715"/>
      <c r="AY4" s="715"/>
      <c r="AZ4" s="715"/>
      <c r="BA4" s="715"/>
      <c r="BB4" s="715"/>
      <c r="BC4" s="715"/>
      <c r="BD4" s="715"/>
      <c r="BE4" s="715"/>
      <c r="BF4" s="715"/>
      <c r="BG4" s="715" t="s">
        <v>230</v>
      </c>
      <c r="BH4" s="715"/>
      <c r="BI4" s="715"/>
      <c r="BJ4" s="715"/>
      <c r="BK4" s="715"/>
      <c r="BL4" s="715"/>
      <c r="BM4" s="715"/>
      <c r="BN4" s="715"/>
      <c r="BO4" s="715" t="s">
        <v>227</v>
      </c>
      <c r="BP4" s="715"/>
      <c r="BQ4" s="715"/>
      <c r="BR4" s="715"/>
      <c r="BS4" s="715" t="s">
        <v>231</v>
      </c>
      <c r="BT4" s="715"/>
      <c r="BU4" s="715"/>
      <c r="BV4" s="715"/>
      <c r="BW4" s="715"/>
      <c r="BX4" s="715"/>
      <c r="BY4" s="715"/>
      <c r="BZ4" s="715"/>
      <c r="CA4" s="715"/>
      <c r="CB4" s="715"/>
      <c r="CD4" s="679" t="s">
        <v>232</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233</v>
      </c>
      <c r="C5" s="677"/>
      <c r="D5" s="677"/>
      <c r="E5" s="677"/>
      <c r="F5" s="677"/>
      <c r="G5" s="677"/>
      <c r="H5" s="677"/>
      <c r="I5" s="677"/>
      <c r="J5" s="677"/>
      <c r="K5" s="677"/>
      <c r="L5" s="677"/>
      <c r="M5" s="677"/>
      <c r="N5" s="677"/>
      <c r="O5" s="677"/>
      <c r="P5" s="677"/>
      <c r="Q5" s="678"/>
      <c r="R5" s="673">
        <v>19963626</v>
      </c>
      <c r="S5" s="674"/>
      <c r="T5" s="674"/>
      <c r="U5" s="674"/>
      <c r="V5" s="674"/>
      <c r="W5" s="674"/>
      <c r="X5" s="674"/>
      <c r="Y5" s="702"/>
      <c r="Z5" s="716">
        <v>22.4</v>
      </c>
      <c r="AA5" s="716"/>
      <c r="AB5" s="716"/>
      <c r="AC5" s="716"/>
      <c r="AD5" s="717">
        <v>19142295</v>
      </c>
      <c r="AE5" s="717"/>
      <c r="AF5" s="717"/>
      <c r="AG5" s="717"/>
      <c r="AH5" s="717"/>
      <c r="AI5" s="717"/>
      <c r="AJ5" s="717"/>
      <c r="AK5" s="717"/>
      <c r="AL5" s="703">
        <v>43.7</v>
      </c>
      <c r="AM5" s="686"/>
      <c r="AN5" s="686"/>
      <c r="AO5" s="704"/>
      <c r="AP5" s="676" t="s">
        <v>234</v>
      </c>
      <c r="AQ5" s="677"/>
      <c r="AR5" s="677"/>
      <c r="AS5" s="677"/>
      <c r="AT5" s="677"/>
      <c r="AU5" s="677"/>
      <c r="AV5" s="677"/>
      <c r="AW5" s="677"/>
      <c r="AX5" s="677"/>
      <c r="AY5" s="677"/>
      <c r="AZ5" s="677"/>
      <c r="BA5" s="677"/>
      <c r="BB5" s="677"/>
      <c r="BC5" s="677"/>
      <c r="BD5" s="677"/>
      <c r="BE5" s="677"/>
      <c r="BF5" s="678"/>
      <c r="BG5" s="621">
        <v>19122771</v>
      </c>
      <c r="BH5" s="622"/>
      <c r="BI5" s="622"/>
      <c r="BJ5" s="622"/>
      <c r="BK5" s="622"/>
      <c r="BL5" s="622"/>
      <c r="BM5" s="622"/>
      <c r="BN5" s="623"/>
      <c r="BO5" s="663">
        <v>95.8</v>
      </c>
      <c r="BP5" s="663"/>
      <c r="BQ5" s="663"/>
      <c r="BR5" s="663"/>
      <c r="BS5" s="664">
        <v>1274846</v>
      </c>
      <c r="BT5" s="664"/>
      <c r="BU5" s="664"/>
      <c r="BV5" s="664"/>
      <c r="BW5" s="664"/>
      <c r="BX5" s="664"/>
      <c r="BY5" s="664"/>
      <c r="BZ5" s="664"/>
      <c r="CA5" s="664"/>
      <c r="CB5" s="698"/>
      <c r="CD5" s="679" t="s">
        <v>229</v>
      </c>
      <c r="CE5" s="680"/>
      <c r="CF5" s="680"/>
      <c r="CG5" s="680"/>
      <c r="CH5" s="680"/>
      <c r="CI5" s="680"/>
      <c r="CJ5" s="680"/>
      <c r="CK5" s="680"/>
      <c r="CL5" s="680"/>
      <c r="CM5" s="680"/>
      <c r="CN5" s="680"/>
      <c r="CO5" s="680"/>
      <c r="CP5" s="680"/>
      <c r="CQ5" s="681"/>
      <c r="CR5" s="679" t="s">
        <v>235</v>
      </c>
      <c r="CS5" s="680"/>
      <c r="CT5" s="680"/>
      <c r="CU5" s="680"/>
      <c r="CV5" s="680"/>
      <c r="CW5" s="680"/>
      <c r="CX5" s="680"/>
      <c r="CY5" s="681"/>
      <c r="CZ5" s="679" t="s">
        <v>227</v>
      </c>
      <c r="DA5" s="680"/>
      <c r="DB5" s="680"/>
      <c r="DC5" s="681"/>
      <c r="DD5" s="679" t="s">
        <v>236</v>
      </c>
      <c r="DE5" s="680"/>
      <c r="DF5" s="680"/>
      <c r="DG5" s="680"/>
      <c r="DH5" s="680"/>
      <c r="DI5" s="680"/>
      <c r="DJ5" s="680"/>
      <c r="DK5" s="680"/>
      <c r="DL5" s="680"/>
      <c r="DM5" s="680"/>
      <c r="DN5" s="680"/>
      <c r="DO5" s="680"/>
      <c r="DP5" s="681"/>
      <c r="DQ5" s="679" t="s">
        <v>237</v>
      </c>
      <c r="DR5" s="680"/>
      <c r="DS5" s="680"/>
      <c r="DT5" s="680"/>
      <c r="DU5" s="680"/>
      <c r="DV5" s="680"/>
      <c r="DW5" s="680"/>
      <c r="DX5" s="680"/>
      <c r="DY5" s="680"/>
      <c r="DZ5" s="680"/>
      <c r="EA5" s="680"/>
      <c r="EB5" s="680"/>
      <c r="EC5" s="681"/>
    </row>
    <row r="6" spans="2:143" ht="11.25" customHeight="1" x14ac:dyDescent="0.15">
      <c r="B6" s="618" t="s">
        <v>238</v>
      </c>
      <c r="C6" s="619"/>
      <c r="D6" s="619"/>
      <c r="E6" s="619"/>
      <c r="F6" s="619"/>
      <c r="G6" s="619"/>
      <c r="H6" s="619"/>
      <c r="I6" s="619"/>
      <c r="J6" s="619"/>
      <c r="K6" s="619"/>
      <c r="L6" s="619"/>
      <c r="M6" s="619"/>
      <c r="N6" s="619"/>
      <c r="O6" s="619"/>
      <c r="P6" s="619"/>
      <c r="Q6" s="620"/>
      <c r="R6" s="621">
        <v>560866</v>
      </c>
      <c r="S6" s="622"/>
      <c r="T6" s="622"/>
      <c r="U6" s="622"/>
      <c r="V6" s="622"/>
      <c r="W6" s="622"/>
      <c r="X6" s="622"/>
      <c r="Y6" s="623"/>
      <c r="Z6" s="663">
        <v>0.6</v>
      </c>
      <c r="AA6" s="663"/>
      <c r="AB6" s="663"/>
      <c r="AC6" s="663"/>
      <c r="AD6" s="664">
        <v>560866</v>
      </c>
      <c r="AE6" s="664"/>
      <c r="AF6" s="664"/>
      <c r="AG6" s="664"/>
      <c r="AH6" s="664"/>
      <c r="AI6" s="664"/>
      <c r="AJ6" s="664"/>
      <c r="AK6" s="664"/>
      <c r="AL6" s="624">
        <v>1.3</v>
      </c>
      <c r="AM6" s="625"/>
      <c r="AN6" s="625"/>
      <c r="AO6" s="665"/>
      <c r="AP6" s="618" t="s">
        <v>239</v>
      </c>
      <c r="AQ6" s="619"/>
      <c r="AR6" s="619"/>
      <c r="AS6" s="619"/>
      <c r="AT6" s="619"/>
      <c r="AU6" s="619"/>
      <c r="AV6" s="619"/>
      <c r="AW6" s="619"/>
      <c r="AX6" s="619"/>
      <c r="AY6" s="619"/>
      <c r="AZ6" s="619"/>
      <c r="BA6" s="619"/>
      <c r="BB6" s="619"/>
      <c r="BC6" s="619"/>
      <c r="BD6" s="619"/>
      <c r="BE6" s="619"/>
      <c r="BF6" s="620"/>
      <c r="BG6" s="621">
        <v>19122771</v>
      </c>
      <c r="BH6" s="622"/>
      <c r="BI6" s="622"/>
      <c r="BJ6" s="622"/>
      <c r="BK6" s="622"/>
      <c r="BL6" s="622"/>
      <c r="BM6" s="622"/>
      <c r="BN6" s="623"/>
      <c r="BO6" s="663">
        <v>95.8</v>
      </c>
      <c r="BP6" s="663"/>
      <c r="BQ6" s="663"/>
      <c r="BR6" s="663"/>
      <c r="BS6" s="664">
        <v>1274846</v>
      </c>
      <c r="BT6" s="664"/>
      <c r="BU6" s="664"/>
      <c r="BV6" s="664"/>
      <c r="BW6" s="664"/>
      <c r="BX6" s="664"/>
      <c r="BY6" s="664"/>
      <c r="BZ6" s="664"/>
      <c r="CA6" s="664"/>
      <c r="CB6" s="698"/>
      <c r="CD6" s="676" t="s">
        <v>240</v>
      </c>
      <c r="CE6" s="677"/>
      <c r="CF6" s="677"/>
      <c r="CG6" s="677"/>
      <c r="CH6" s="677"/>
      <c r="CI6" s="677"/>
      <c r="CJ6" s="677"/>
      <c r="CK6" s="677"/>
      <c r="CL6" s="677"/>
      <c r="CM6" s="677"/>
      <c r="CN6" s="677"/>
      <c r="CO6" s="677"/>
      <c r="CP6" s="677"/>
      <c r="CQ6" s="678"/>
      <c r="CR6" s="621">
        <v>402228</v>
      </c>
      <c r="CS6" s="622"/>
      <c r="CT6" s="622"/>
      <c r="CU6" s="622"/>
      <c r="CV6" s="622"/>
      <c r="CW6" s="622"/>
      <c r="CX6" s="622"/>
      <c r="CY6" s="623"/>
      <c r="CZ6" s="703">
        <v>0.5</v>
      </c>
      <c r="DA6" s="686"/>
      <c r="DB6" s="686"/>
      <c r="DC6" s="705"/>
      <c r="DD6" s="627" t="s">
        <v>241</v>
      </c>
      <c r="DE6" s="622"/>
      <c r="DF6" s="622"/>
      <c r="DG6" s="622"/>
      <c r="DH6" s="622"/>
      <c r="DI6" s="622"/>
      <c r="DJ6" s="622"/>
      <c r="DK6" s="622"/>
      <c r="DL6" s="622"/>
      <c r="DM6" s="622"/>
      <c r="DN6" s="622"/>
      <c r="DO6" s="622"/>
      <c r="DP6" s="623"/>
      <c r="DQ6" s="627">
        <v>402228</v>
      </c>
      <c r="DR6" s="622"/>
      <c r="DS6" s="622"/>
      <c r="DT6" s="622"/>
      <c r="DU6" s="622"/>
      <c r="DV6" s="622"/>
      <c r="DW6" s="622"/>
      <c r="DX6" s="622"/>
      <c r="DY6" s="622"/>
      <c r="DZ6" s="622"/>
      <c r="EA6" s="622"/>
      <c r="EB6" s="622"/>
      <c r="EC6" s="662"/>
    </row>
    <row r="7" spans="2:143" ht="11.25" customHeight="1" x14ac:dyDescent="0.15">
      <c r="B7" s="618" t="s">
        <v>242</v>
      </c>
      <c r="C7" s="619"/>
      <c r="D7" s="619"/>
      <c r="E7" s="619"/>
      <c r="F7" s="619"/>
      <c r="G7" s="619"/>
      <c r="H7" s="619"/>
      <c r="I7" s="619"/>
      <c r="J7" s="619"/>
      <c r="K7" s="619"/>
      <c r="L7" s="619"/>
      <c r="M7" s="619"/>
      <c r="N7" s="619"/>
      <c r="O7" s="619"/>
      <c r="P7" s="619"/>
      <c r="Q7" s="620"/>
      <c r="R7" s="621">
        <v>7879</v>
      </c>
      <c r="S7" s="622"/>
      <c r="T7" s="622"/>
      <c r="U7" s="622"/>
      <c r="V7" s="622"/>
      <c r="W7" s="622"/>
      <c r="X7" s="622"/>
      <c r="Y7" s="623"/>
      <c r="Z7" s="663">
        <v>0</v>
      </c>
      <c r="AA7" s="663"/>
      <c r="AB7" s="663"/>
      <c r="AC7" s="663"/>
      <c r="AD7" s="664">
        <v>7879</v>
      </c>
      <c r="AE7" s="664"/>
      <c r="AF7" s="664"/>
      <c r="AG7" s="664"/>
      <c r="AH7" s="664"/>
      <c r="AI7" s="664"/>
      <c r="AJ7" s="664"/>
      <c r="AK7" s="664"/>
      <c r="AL7" s="624">
        <v>0</v>
      </c>
      <c r="AM7" s="625"/>
      <c r="AN7" s="625"/>
      <c r="AO7" s="665"/>
      <c r="AP7" s="618" t="s">
        <v>243</v>
      </c>
      <c r="AQ7" s="619"/>
      <c r="AR7" s="619"/>
      <c r="AS7" s="619"/>
      <c r="AT7" s="619"/>
      <c r="AU7" s="619"/>
      <c r="AV7" s="619"/>
      <c r="AW7" s="619"/>
      <c r="AX7" s="619"/>
      <c r="AY7" s="619"/>
      <c r="AZ7" s="619"/>
      <c r="BA7" s="619"/>
      <c r="BB7" s="619"/>
      <c r="BC7" s="619"/>
      <c r="BD7" s="619"/>
      <c r="BE7" s="619"/>
      <c r="BF7" s="620"/>
      <c r="BG7" s="621">
        <v>8217407</v>
      </c>
      <c r="BH7" s="622"/>
      <c r="BI7" s="622"/>
      <c r="BJ7" s="622"/>
      <c r="BK7" s="622"/>
      <c r="BL7" s="622"/>
      <c r="BM7" s="622"/>
      <c r="BN7" s="623"/>
      <c r="BO7" s="663">
        <v>41.2</v>
      </c>
      <c r="BP7" s="663"/>
      <c r="BQ7" s="663"/>
      <c r="BR7" s="663"/>
      <c r="BS7" s="664">
        <v>181075</v>
      </c>
      <c r="BT7" s="664"/>
      <c r="BU7" s="664"/>
      <c r="BV7" s="664"/>
      <c r="BW7" s="664"/>
      <c r="BX7" s="664"/>
      <c r="BY7" s="664"/>
      <c r="BZ7" s="664"/>
      <c r="CA7" s="664"/>
      <c r="CB7" s="698"/>
      <c r="CD7" s="618" t="s">
        <v>244</v>
      </c>
      <c r="CE7" s="619"/>
      <c r="CF7" s="619"/>
      <c r="CG7" s="619"/>
      <c r="CH7" s="619"/>
      <c r="CI7" s="619"/>
      <c r="CJ7" s="619"/>
      <c r="CK7" s="619"/>
      <c r="CL7" s="619"/>
      <c r="CM7" s="619"/>
      <c r="CN7" s="619"/>
      <c r="CO7" s="619"/>
      <c r="CP7" s="619"/>
      <c r="CQ7" s="620"/>
      <c r="CR7" s="621">
        <v>10457840</v>
      </c>
      <c r="CS7" s="622"/>
      <c r="CT7" s="622"/>
      <c r="CU7" s="622"/>
      <c r="CV7" s="622"/>
      <c r="CW7" s="622"/>
      <c r="CX7" s="622"/>
      <c r="CY7" s="623"/>
      <c r="CZ7" s="663">
        <v>11.9</v>
      </c>
      <c r="DA7" s="663"/>
      <c r="DB7" s="663"/>
      <c r="DC7" s="663"/>
      <c r="DD7" s="627">
        <v>2563594</v>
      </c>
      <c r="DE7" s="622"/>
      <c r="DF7" s="622"/>
      <c r="DG7" s="622"/>
      <c r="DH7" s="622"/>
      <c r="DI7" s="622"/>
      <c r="DJ7" s="622"/>
      <c r="DK7" s="622"/>
      <c r="DL7" s="622"/>
      <c r="DM7" s="622"/>
      <c r="DN7" s="622"/>
      <c r="DO7" s="622"/>
      <c r="DP7" s="623"/>
      <c r="DQ7" s="627">
        <v>7422074</v>
      </c>
      <c r="DR7" s="622"/>
      <c r="DS7" s="622"/>
      <c r="DT7" s="622"/>
      <c r="DU7" s="622"/>
      <c r="DV7" s="622"/>
      <c r="DW7" s="622"/>
      <c r="DX7" s="622"/>
      <c r="DY7" s="622"/>
      <c r="DZ7" s="622"/>
      <c r="EA7" s="622"/>
      <c r="EB7" s="622"/>
      <c r="EC7" s="662"/>
    </row>
    <row r="8" spans="2:143" ht="11.25" customHeight="1" x14ac:dyDescent="0.15">
      <c r="B8" s="618" t="s">
        <v>245</v>
      </c>
      <c r="C8" s="619"/>
      <c r="D8" s="619"/>
      <c r="E8" s="619"/>
      <c r="F8" s="619"/>
      <c r="G8" s="619"/>
      <c r="H8" s="619"/>
      <c r="I8" s="619"/>
      <c r="J8" s="619"/>
      <c r="K8" s="619"/>
      <c r="L8" s="619"/>
      <c r="M8" s="619"/>
      <c r="N8" s="619"/>
      <c r="O8" s="619"/>
      <c r="P8" s="619"/>
      <c r="Q8" s="620"/>
      <c r="R8" s="621">
        <v>44772</v>
      </c>
      <c r="S8" s="622"/>
      <c r="T8" s="622"/>
      <c r="U8" s="622"/>
      <c r="V8" s="622"/>
      <c r="W8" s="622"/>
      <c r="X8" s="622"/>
      <c r="Y8" s="623"/>
      <c r="Z8" s="663">
        <v>0.1</v>
      </c>
      <c r="AA8" s="663"/>
      <c r="AB8" s="663"/>
      <c r="AC8" s="663"/>
      <c r="AD8" s="664">
        <v>44772</v>
      </c>
      <c r="AE8" s="664"/>
      <c r="AF8" s="664"/>
      <c r="AG8" s="664"/>
      <c r="AH8" s="664"/>
      <c r="AI8" s="664"/>
      <c r="AJ8" s="664"/>
      <c r="AK8" s="664"/>
      <c r="AL8" s="624">
        <v>0.1</v>
      </c>
      <c r="AM8" s="625"/>
      <c r="AN8" s="625"/>
      <c r="AO8" s="665"/>
      <c r="AP8" s="618" t="s">
        <v>246</v>
      </c>
      <c r="AQ8" s="619"/>
      <c r="AR8" s="619"/>
      <c r="AS8" s="619"/>
      <c r="AT8" s="619"/>
      <c r="AU8" s="619"/>
      <c r="AV8" s="619"/>
      <c r="AW8" s="619"/>
      <c r="AX8" s="619"/>
      <c r="AY8" s="619"/>
      <c r="AZ8" s="619"/>
      <c r="BA8" s="619"/>
      <c r="BB8" s="619"/>
      <c r="BC8" s="619"/>
      <c r="BD8" s="619"/>
      <c r="BE8" s="619"/>
      <c r="BF8" s="620"/>
      <c r="BG8" s="621">
        <v>274909</v>
      </c>
      <c r="BH8" s="622"/>
      <c r="BI8" s="622"/>
      <c r="BJ8" s="622"/>
      <c r="BK8" s="622"/>
      <c r="BL8" s="622"/>
      <c r="BM8" s="622"/>
      <c r="BN8" s="623"/>
      <c r="BO8" s="663">
        <v>1.4</v>
      </c>
      <c r="BP8" s="663"/>
      <c r="BQ8" s="663"/>
      <c r="BR8" s="663"/>
      <c r="BS8" s="664" t="s">
        <v>132</v>
      </c>
      <c r="BT8" s="664"/>
      <c r="BU8" s="664"/>
      <c r="BV8" s="664"/>
      <c r="BW8" s="664"/>
      <c r="BX8" s="664"/>
      <c r="BY8" s="664"/>
      <c r="BZ8" s="664"/>
      <c r="CA8" s="664"/>
      <c r="CB8" s="698"/>
      <c r="CD8" s="618" t="s">
        <v>247</v>
      </c>
      <c r="CE8" s="619"/>
      <c r="CF8" s="619"/>
      <c r="CG8" s="619"/>
      <c r="CH8" s="619"/>
      <c r="CI8" s="619"/>
      <c r="CJ8" s="619"/>
      <c r="CK8" s="619"/>
      <c r="CL8" s="619"/>
      <c r="CM8" s="619"/>
      <c r="CN8" s="619"/>
      <c r="CO8" s="619"/>
      <c r="CP8" s="619"/>
      <c r="CQ8" s="620"/>
      <c r="CR8" s="621">
        <v>36614486</v>
      </c>
      <c r="CS8" s="622"/>
      <c r="CT8" s="622"/>
      <c r="CU8" s="622"/>
      <c r="CV8" s="622"/>
      <c r="CW8" s="622"/>
      <c r="CX8" s="622"/>
      <c r="CY8" s="623"/>
      <c r="CZ8" s="663">
        <v>41.7</v>
      </c>
      <c r="DA8" s="663"/>
      <c r="DB8" s="663"/>
      <c r="DC8" s="663"/>
      <c r="DD8" s="627">
        <v>397711</v>
      </c>
      <c r="DE8" s="622"/>
      <c r="DF8" s="622"/>
      <c r="DG8" s="622"/>
      <c r="DH8" s="622"/>
      <c r="DI8" s="622"/>
      <c r="DJ8" s="622"/>
      <c r="DK8" s="622"/>
      <c r="DL8" s="622"/>
      <c r="DM8" s="622"/>
      <c r="DN8" s="622"/>
      <c r="DO8" s="622"/>
      <c r="DP8" s="623"/>
      <c r="DQ8" s="627">
        <v>14210641</v>
      </c>
      <c r="DR8" s="622"/>
      <c r="DS8" s="622"/>
      <c r="DT8" s="622"/>
      <c r="DU8" s="622"/>
      <c r="DV8" s="622"/>
      <c r="DW8" s="622"/>
      <c r="DX8" s="622"/>
      <c r="DY8" s="622"/>
      <c r="DZ8" s="622"/>
      <c r="EA8" s="622"/>
      <c r="EB8" s="622"/>
      <c r="EC8" s="662"/>
    </row>
    <row r="9" spans="2:143" ht="11.25" customHeight="1" x14ac:dyDescent="0.15">
      <c r="B9" s="618" t="s">
        <v>248</v>
      </c>
      <c r="C9" s="619"/>
      <c r="D9" s="619"/>
      <c r="E9" s="619"/>
      <c r="F9" s="619"/>
      <c r="G9" s="619"/>
      <c r="H9" s="619"/>
      <c r="I9" s="619"/>
      <c r="J9" s="619"/>
      <c r="K9" s="619"/>
      <c r="L9" s="619"/>
      <c r="M9" s="619"/>
      <c r="N9" s="619"/>
      <c r="O9" s="619"/>
      <c r="P9" s="619"/>
      <c r="Q9" s="620"/>
      <c r="R9" s="621">
        <v>29984</v>
      </c>
      <c r="S9" s="622"/>
      <c r="T9" s="622"/>
      <c r="U9" s="622"/>
      <c r="V9" s="622"/>
      <c r="W9" s="622"/>
      <c r="X9" s="622"/>
      <c r="Y9" s="623"/>
      <c r="Z9" s="663">
        <v>0</v>
      </c>
      <c r="AA9" s="663"/>
      <c r="AB9" s="663"/>
      <c r="AC9" s="663"/>
      <c r="AD9" s="664">
        <v>29984</v>
      </c>
      <c r="AE9" s="664"/>
      <c r="AF9" s="664"/>
      <c r="AG9" s="664"/>
      <c r="AH9" s="664"/>
      <c r="AI9" s="664"/>
      <c r="AJ9" s="664"/>
      <c r="AK9" s="664"/>
      <c r="AL9" s="624">
        <v>0.1</v>
      </c>
      <c r="AM9" s="625"/>
      <c r="AN9" s="625"/>
      <c r="AO9" s="665"/>
      <c r="AP9" s="618" t="s">
        <v>249</v>
      </c>
      <c r="AQ9" s="619"/>
      <c r="AR9" s="619"/>
      <c r="AS9" s="619"/>
      <c r="AT9" s="619"/>
      <c r="AU9" s="619"/>
      <c r="AV9" s="619"/>
      <c r="AW9" s="619"/>
      <c r="AX9" s="619"/>
      <c r="AY9" s="619"/>
      <c r="AZ9" s="619"/>
      <c r="BA9" s="619"/>
      <c r="BB9" s="619"/>
      <c r="BC9" s="619"/>
      <c r="BD9" s="619"/>
      <c r="BE9" s="619"/>
      <c r="BF9" s="620"/>
      <c r="BG9" s="621">
        <v>6899162</v>
      </c>
      <c r="BH9" s="622"/>
      <c r="BI9" s="622"/>
      <c r="BJ9" s="622"/>
      <c r="BK9" s="622"/>
      <c r="BL9" s="622"/>
      <c r="BM9" s="622"/>
      <c r="BN9" s="623"/>
      <c r="BO9" s="663">
        <v>34.6</v>
      </c>
      <c r="BP9" s="663"/>
      <c r="BQ9" s="663"/>
      <c r="BR9" s="663"/>
      <c r="BS9" s="664" t="s">
        <v>241</v>
      </c>
      <c r="BT9" s="664"/>
      <c r="BU9" s="664"/>
      <c r="BV9" s="664"/>
      <c r="BW9" s="664"/>
      <c r="BX9" s="664"/>
      <c r="BY9" s="664"/>
      <c r="BZ9" s="664"/>
      <c r="CA9" s="664"/>
      <c r="CB9" s="698"/>
      <c r="CD9" s="618" t="s">
        <v>250</v>
      </c>
      <c r="CE9" s="619"/>
      <c r="CF9" s="619"/>
      <c r="CG9" s="619"/>
      <c r="CH9" s="619"/>
      <c r="CI9" s="619"/>
      <c r="CJ9" s="619"/>
      <c r="CK9" s="619"/>
      <c r="CL9" s="619"/>
      <c r="CM9" s="619"/>
      <c r="CN9" s="619"/>
      <c r="CO9" s="619"/>
      <c r="CP9" s="619"/>
      <c r="CQ9" s="620"/>
      <c r="CR9" s="621">
        <v>5320651</v>
      </c>
      <c r="CS9" s="622"/>
      <c r="CT9" s="622"/>
      <c r="CU9" s="622"/>
      <c r="CV9" s="622"/>
      <c r="CW9" s="622"/>
      <c r="CX9" s="622"/>
      <c r="CY9" s="623"/>
      <c r="CZ9" s="663">
        <v>6.1</v>
      </c>
      <c r="DA9" s="663"/>
      <c r="DB9" s="663"/>
      <c r="DC9" s="663"/>
      <c r="DD9" s="627">
        <v>21458</v>
      </c>
      <c r="DE9" s="622"/>
      <c r="DF9" s="622"/>
      <c r="DG9" s="622"/>
      <c r="DH9" s="622"/>
      <c r="DI9" s="622"/>
      <c r="DJ9" s="622"/>
      <c r="DK9" s="622"/>
      <c r="DL9" s="622"/>
      <c r="DM9" s="622"/>
      <c r="DN9" s="622"/>
      <c r="DO9" s="622"/>
      <c r="DP9" s="623"/>
      <c r="DQ9" s="627">
        <v>4170211</v>
      </c>
      <c r="DR9" s="622"/>
      <c r="DS9" s="622"/>
      <c r="DT9" s="622"/>
      <c r="DU9" s="622"/>
      <c r="DV9" s="622"/>
      <c r="DW9" s="622"/>
      <c r="DX9" s="622"/>
      <c r="DY9" s="622"/>
      <c r="DZ9" s="622"/>
      <c r="EA9" s="622"/>
      <c r="EB9" s="622"/>
      <c r="EC9" s="662"/>
    </row>
    <row r="10" spans="2:143" ht="11.25" customHeight="1" x14ac:dyDescent="0.15">
      <c r="B10" s="618" t="s">
        <v>251</v>
      </c>
      <c r="C10" s="619"/>
      <c r="D10" s="619"/>
      <c r="E10" s="619"/>
      <c r="F10" s="619"/>
      <c r="G10" s="619"/>
      <c r="H10" s="619"/>
      <c r="I10" s="619"/>
      <c r="J10" s="619"/>
      <c r="K10" s="619"/>
      <c r="L10" s="619"/>
      <c r="M10" s="619"/>
      <c r="N10" s="619"/>
      <c r="O10" s="619"/>
      <c r="P10" s="619"/>
      <c r="Q10" s="620"/>
      <c r="R10" s="621" t="s">
        <v>241</v>
      </c>
      <c r="S10" s="622"/>
      <c r="T10" s="622"/>
      <c r="U10" s="622"/>
      <c r="V10" s="622"/>
      <c r="W10" s="622"/>
      <c r="X10" s="622"/>
      <c r="Y10" s="623"/>
      <c r="Z10" s="663" t="s">
        <v>132</v>
      </c>
      <c r="AA10" s="663"/>
      <c r="AB10" s="663"/>
      <c r="AC10" s="663"/>
      <c r="AD10" s="664" t="s">
        <v>241</v>
      </c>
      <c r="AE10" s="664"/>
      <c r="AF10" s="664"/>
      <c r="AG10" s="664"/>
      <c r="AH10" s="664"/>
      <c r="AI10" s="664"/>
      <c r="AJ10" s="664"/>
      <c r="AK10" s="664"/>
      <c r="AL10" s="624" t="s">
        <v>132</v>
      </c>
      <c r="AM10" s="625"/>
      <c r="AN10" s="625"/>
      <c r="AO10" s="665"/>
      <c r="AP10" s="618" t="s">
        <v>252</v>
      </c>
      <c r="AQ10" s="619"/>
      <c r="AR10" s="619"/>
      <c r="AS10" s="619"/>
      <c r="AT10" s="619"/>
      <c r="AU10" s="619"/>
      <c r="AV10" s="619"/>
      <c r="AW10" s="619"/>
      <c r="AX10" s="619"/>
      <c r="AY10" s="619"/>
      <c r="AZ10" s="619"/>
      <c r="BA10" s="619"/>
      <c r="BB10" s="619"/>
      <c r="BC10" s="619"/>
      <c r="BD10" s="619"/>
      <c r="BE10" s="619"/>
      <c r="BF10" s="620"/>
      <c r="BG10" s="621">
        <v>404069</v>
      </c>
      <c r="BH10" s="622"/>
      <c r="BI10" s="622"/>
      <c r="BJ10" s="622"/>
      <c r="BK10" s="622"/>
      <c r="BL10" s="622"/>
      <c r="BM10" s="622"/>
      <c r="BN10" s="623"/>
      <c r="BO10" s="663">
        <v>2</v>
      </c>
      <c r="BP10" s="663"/>
      <c r="BQ10" s="663"/>
      <c r="BR10" s="663"/>
      <c r="BS10" s="664" t="s">
        <v>132</v>
      </c>
      <c r="BT10" s="664"/>
      <c r="BU10" s="664"/>
      <c r="BV10" s="664"/>
      <c r="BW10" s="664"/>
      <c r="BX10" s="664"/>
      <c r="BY10" s="664"/>
      <c r="BZ10" s="664"/>
      <c r="CA10" s="664"/>
      <c r="CB10" s="698"/>
      <c r="CD10" s="618" t="s">
        <v>253</v>
      </c>
      <c r="CE10" s="619"/>
      <c r="CF10" s="619"/>
      <c r="CG10" s="619"/>
      <c r="CH10" s="619"/>
      <c r="CI10" s="619"/>
      <c r="CJ10" s="619"/>
      <c r="CK10" s="619"/>
      <c r="CL10" s="619"/>
      <c r="CM10" s="619"/>
      <c r="CN10" s="619"/>
      <c r="CO10" s="619"/>
      <c r="CP10" s="619"/>
      <c r="CQ10" s="620"/>
      <c r="CR10" s="621">
        <v>52422</v>
      </c>
      <c r="CS10" s="622"/>
      <c r="CT10" s="622"/>
      <c r="CU10" s="622"/>
      <c r="CV10" s="622"/>
      <c r="CW10" s="622"/>
      <c r="CX10" s="622"/>
      <c r="CY10" s="623"/>
      <c r="CZ10" s="663">
        <v>0.1</v>
      </c>
      <c r="DA10" s="663"/>
      <c r="DB10" s="663"/>
      <c r="DC10" s="663"/>
      <c r="DD10" s="627" t="s">
        <v>132</v>
      </c>
      <c r="DE10" s="622"/>
      <c r="DF10" s="622"/>
      <c r="DG10" s="622"/>
      <c r="DH10" s="622"/>
      <c r="DI10" s="622"/>
      <c r="DJ10" s="622"/>
      <c r="DK10" s="622"/>
      <c r="DL10" s="622"/>
      <c r="DM10" s="622"/>
      <c r="DN10" s="622"/>
      <c r="DO10" s="622"/>
      <c r="DP10" s="623"/>
      <c r="DQ10" s="627">
        <v>50459</v>
      </c>
      <c r="DR10" s="622"/>
      <c r="DS10" s="622"/>
      <c r="DT10" s="622"/>
      <c r="DU10" s="622"/>
      <c r="DV10" s="622"/>
      <c r="DW10" s="622"/>
      <c r="DX10" s="622"/>
      <c r="DY10" s="622"/>
      <c r="DZ10" s="622"/>
      <c r="EA10" s="622"/>
      <c r="EB10" s="622"/>
      <c r="EC10" s="662"/>
    </row>
    <row r="11" spans="2:143" ht="11.25" customHeight="1" x14ac:dyDescent="0.15">
      <c r="B11" s="618" t="s">
        <v>254</v>
      </c>
      <c r="C11" s="619"/>
      <c r="D11" s="619"/>
      <c r="E11" s="619"/>
      <c r="F11" s="619"/>
      <c r="G11" s="619"/>
      <c r="H11" s="619"/>
      <c r="I11" s="619"/>
      <c r="J11" s="619"/>
      <c r="K11" s="619"/>
      <c r="L11" s="619"/>
      <c r="M11" s="619"/>
      <c r="N11" s="619"/>
      <c r="O11" s="619"/>
      <c r="P11" s="619"/>
      <c r="Q11" s="620"/>
      <c r="R11" s="621">
        <v>4348270</v>
      </c>
      <c r="S11" s="622"/>
      <c r="T11" s="622"/>
      <c r="U11" s="622"/>
      <c r="V11" s="622"/>
      <c r="W11" s="622"/>
      <c r="X11" s="622"/>
      <c r="Y11" s="623"/>
      <c r="Z11" s="624">
        <v>4.9000000000000004</v>
      </c>
      <c r="AA11" s="625"/>
      <c r="AB11" s="625"/>
      <c r="AC11" s="626"/>
      <c r="AD11" s="627">
        <v>4348270</v>
      </c>
      <c r="AE11" s="622"/>
      <c r="AF11" s="622"/>
      <c r="AG11" s="622"/>
      <c r="AH11" s="622"/>
      <c r="AI11" s="622"/>
      <c r="AJ11" s="622"/>
      <c r="AK11" s="623"/>
      <c r="AL11" s="624">
        <v>9.9</v>
      </c>
      <c r="AM11" s="625"/>
      <c r="AN11" s="625"/>
      <c r="AO11" s="665"/>
      <c r="AP11" s="618" t="s">
        <v>255</v>
      </c>
      <c r="AQ11" s="619"/>
      <c r="AR11" s="619"/>
      <c r="AS11" s="619"/>
      <c r="AT11" s="619"/>
      <c r="AU11" s="619"/>
      <c r="AV11" s="619"/>
      <c r="AW11" s="619"/>
      <c r="AX11" s="619"/>
      <c r="AY11" s="619"/>
      <c r="AZ11" s="619"/>
      <c r="BA11" s="619"/>
      <c r="BB11" s="619"/>
      <c r="BC11" s="619"/>
      <c r="BD11" s="619"/>
      <c r="BE11" s="619"/>
      <c r="BF11" s="620"/>
      <c r="BG11" s="621">
        <v>639267</v>
      </c>
      <c r="BH11" s="622"/>
      <c r="BI11" s="622"/>
      <c r="BJ11" s="622"/>
      <c r="BK11" s="622"/>
      <c r="BL11" s="622"/>
      <c r="BM11" s="622"/>
      <c r="BN11" s="623"/>
      <c r="BO11" s="663">
        <v>3.2</v>
      </c>
      <c r="BP11" s="663"/>
      <c r="BQ11" s="663"/>
      <c r="BR11" s="663"/>
      <c r="BS11" s="664">
        <v>181075</v>
      </c>
      <c r="BT11" s="664"/>
      <c r="BU11" s="664"/>
      <c r="BV11" s="664"/>
      <c r="BW11" s="664"/>
      <c r="BX11" s="664"/>
      <c r="BY11" s="664"/>
      <c r="BZ11" s="664"/>
      <c r="CA11" s="664"/>
      <c r="CB11" s="698"/>
      <c r="CD11" s="618" t="s">
        <v>256</v>
      </c>
      <c r="CE11" s="619"/>
      <c r="CF11" s="619"/>
      <c r="CG11" s="619"/>
      <c r="CH11" s="619"/>
      <c r="CI11" s="619"/>
      <c r="CJ11" s="619"/>
      <c r="CK11" s="619"/>
      <c r="CL11" s="619"/>
      <c r="CM11" s="619"/>
      <c r="CN11" s="619"/>
      <c r="CO11" s="619"/>
      <c r="CP11" s="619"/>
      <c r="CQ11" s="620"/>
      <c r="CR11" s="621">
        <v>1964728</v>
      </c>
      <c r="CS11" s="622"/>
      <c r="CT11" s="622"/>
      <c r="CU11" s="622"/>
      <c r="CV11" s="622"/>
      <c r="CW11" s="622"/>
      <c r="CX11" s="622"/>
      <c r="CY11" s="623"/>
      <c r="CZ11" s="663">
        <v>2.2000000000000002</v>
      </c>
      <c r="DA11" s="663"/>
      <c r="DB11" s="663"/>
      <c r="DC11" s="663"/>
      <c r="DD11" s="627">
        <v>528561</v>
      </c>
      <c r="DE11" s="622"/>
      <c r="DF11" s="622"/>
      <c r="DG11" s="622"/>
      <c r="DH11" s="622"/>
      <c r="DI11" s="622"/>
      <c r="DJ11" s="622"/>
      <c r="DK11" s="622"/>
      <c r="DL11" s="622"/>
      <c r="DM11" s="622"/>
      <c r="DN11" s="622"/>
      <c r="DO11" s="622"/>
      <c r="DP11" s="623"/>
      <c r="DQ11" s="627">
        <v>1151266</v>
      </c>
      <c r="DR11" s="622"/>
      <c r="DS11" s="622"/>
      <c r="DT11" s="622"/>
      <c r="DU11" s="622"/>
      <c r="DV11" s="622"/>
      <c r="DW11" s="622"/>
      <c r="DX11" s="622"/>
      <c r="DY11" s="622"/>
      <c r="DZ11" s="622"/>
      <c r="EA11" s="622"/>
      <c r="EB11" s="622"/>
      <c r="EC11" s="662"/>
    </row>
    <row r="12" spans="2:143" ht="11.25" customHeight="1" x14ac:dyDescent="0.15">
      <c r="B12" s="618" t="s">
        <v>257</v>
      </c>
      <c r="C12" s="619"/>
      <c r="D12" s="619"/>
      <c r="E12" s="619"/>
      <c r="F12" s="619"/>
      <c r="G12" s="619"/>
      <c r="H12" s="619"/>
      <c r="I12" s="619"/>
      <c r="J12" s="619"/>
      <c r="K12" s="619"/>
      <c r="L12" s="619"/>
      <c r="M12" s="619"/>
      <c r="N12" s="619"/>
      <c r="O12" s="619"/>
      <c r="P12" s="619"/>
      <c r="Q12" s="620"/>
      <c r="R12" s="621">
        <v>8029</v>
      </c>
      <c r="S12" s="622"/>
      <c r="T12" s="622"/>
      <c r="U12" s="622"/>
      <c r="V12" s="622"/>
      <c r="W12" s="622"/>
      <c r="X12" s="622"/>
      <c r="Y12" s="623"/>
      <c r="Z12" s="663">
        <v>0</v>
      </c>
      <c r="AA12" s="663"/>
      <c r="AB12" s="663"/>
      <c r="AC12" s="663"/>
      <c r="AD12" s="664">
        <v>8029</v>
      </c>
      <c r="AE12" s="664"/>
      <c r="AF12" s="664"/>
      <c r="AG12" s="664"/>
      <c r="AH12" s="664"/>
      <c r="AI12" s="664"/>
      <c r="AJ12" s="664"/>
      <c r="AK12" s="664"/>
      <c r="AL12" s="624">
        <v>0</v>
      </c>
      <c r="AM12" s="625"/>
      <c r="AN12" s="625"/>
      <c r="AO12" s="665"/>
      <c r="AP12" s="618" t="s">
        <v>258</v>
      </c>
      <c r="AQ12" s="619"/>
      <c r="AR12" s="619"/>
      <c r="AS12" s="619"/>
      <c r="AT12" s="619"/>
      <c r="AU12" s="619"/>
      <c r="AV12" s="619"/>
      <c r="AW12" s="619"/>
      <c r="AX12" s="619"/>
      <c r="AY12" s="619"/>
      <c r="AZ12" s="619"/>
      <c r="BA12" s="619"/>
      <c r="BB12" s="619"/>
      <c r="BC12" s="619"/>
      <c r="BD12" s="619"/>
      <c r="BE12" s="619"/>
      <c r="BF12" s="620"/>
      <c r="BG12" s="621">
        <v>8903164</v>
      </c>
      <c r="BH12" s="622"/>
      <c r="BI12" s="622"/>
      <c r="BJ12" s="622"/>
      <c r="BK12" s="622"/>
      <c r="BL12" s="622"/>
      <c r="BM12" s="622"/>
      <c r="BN12" s="623"/>
      <c r="BO12" s="663">
        <v>44.6</v>
      </c>
      <c r="BP12" s="663"/>
      <c r="BQ12" s="663"/>
      <c r="BR12" s="663"/>
      <c r="BS12" s="664">
        <v>1093771</v>
      </c>
      <c r="BT12" s="664"/>
      <c r="BU12" s="664"/>
      <c r="BV12" s="664"/>
      <c r="BW12" s="664"/>
      <c r="BX12" s="664"/>
      <c r="BY12" s="664"/>
      <c r="BZ12" s="664"/>
      <c r="CA12" s="664"/>
      <c r="CB12" s="698"/>
      <c r="CD12" s="618" t="s">
        <v>259</v>
      </c>
      <c r="CE12" s="619"/>
      <c r="CF12" s="619"/>
      <c r="CG12" s="619"/>
      <c r="CH12" s="619"/>
      <c r="CI12" s="619"/>
      <c r="CJ12" s="619"/>
      <c r="CK12" s="619"/>
      <c r="CL12" s="619"/>
      <c r="CM12" s="619"/>
      <c r="CN12" s="619"/>
      <c r="CO12" s="619"/>
      <c r="CP12" s="619"/>
      <c r="CQ12" s="620"/>
      <c r="CR12" s="621">
        <v>5098888</v>
      </c>
      <c r="CS12" s="622"/>
      <c r="CT12" s="622"/>
      <c r="CU12" s="622"/>
      <c r="CV12" s="622"/>
      <c r="CW12" s="622"/>
      <c r="CX12" s="622"/>
      <c r="CY12" s="623"/>
      <c r="CZ12" s="663">
        <v>5.8</v>
      </c>
      <c r="DA12" s="663"/>
      <c r="DB12" s="663"/>
      <c r="DC12" s="663"/>
      <c r="DD12" s="627">
        <v>42096</v>
      </c>
      <c r="DE12" s="622"/>
      <c r="DF12" s="622"/>
      <c r="DG12" s="622"/>
      <c r="DH12" s="622"/>
      <c r="DI12" s="622"/>
      <c r="DJ12" s="622"/>
      <c r="DK12" s="622"/>
      <c r="DL12" s="622"/>
      <c r="DM12" s="622"/>
      <c r="DN12" s="622"/>
      <c r="DO12" s="622"/>
      <c r="DP12" s="623"/>
      <c r="DQ12" s="627">
        <v>2200606</v>
      </c>
      <c r="DR12" s="622"/>
      <c r="DS12" s="622"/>
      <c r="DT12" s="622"/>
      <c r="DU12" s="622"/>
      <c r="DV12" s="622"/>
      <c r="DW12" s="622"/>
      <c r="DX12" s="622"/>
      <c r="DY12" s="622"/>
      <c r="DZ12" s="622"/>
      <c r="EA12" s="622"/>
      <c r="EB12" s="622"/>
      <c r="EC12" s="662"/>
    </row>
    <row r="13" spans="2:143" ht="11.25" customHeight="1" x14ac:dyDescent="0.15">
      <c r="B13" s="618" t="s">
        <v>260</v>
      </c>
      <c r="C13" s="619"/>
      <c r="D13" s="619"/>
      <c r="E13" s="619"/>
      <c r="F13" s="619"/>
      <c r="G13" s="619"/>
      <c r="H13" s="619"/>
      <c r="I13" s="619"/>
      <c r="J13" s="619"/>
      <c r="K13" s="619"/>
      <c r="L13" s="619"/>
      <c r="M13" s="619"/>
      <c r="N13" s="619"/>
      <c r="O13" s="619"/>
      <c r="P13" s="619"/>
      <c r="Q13" s="620"/>
      <c r="R13" s="621" t="s">
        <v>241</v>
      </c>
      <c r="S13" s="622"/>
      <c r="T13" s="622"/>
      <c r="U13" s="622"/>
      <c r="V13" s="622"/>
      <c r="W13" s="622"/>
      <c r="X13" s="622"/>
      <c r="Y13" s="623"/>
      <c r="Z13" s="663" t="s">
        <v>132</v>
      </c>
      <c r="AA13" s="663"/>
      <c r="AB13" s="663"/>
      <c r="AC13" s="663"/>
      <c r="AD13" s="664" t="s">
        <v>132</v>
      </c>
      <c r="AE13" s="664"/>
      <c r="AF13" s="664"/>
      <c r="AG13" s="664"/>
      <c r="AH13" s="664"/>
      <c r="AI13" s="664"/>
      <c r="AJ13" s="664"/>
      <c r="AK13" s="664"/>
      <c r="AL13" s="624" t="s">
        <v>241</v>
      </c>
      <c r="AM13" s="625"/>
      <c r="AN13" s="625"/>
      <c r="AO13" s="665"/>
      <c r="AP13" s="618" t="s">
        <v>261</v>
      </c>
      <c r="AQ13" s="619"/>
      <c r="AR13" s="619"/>
      <c r="AS13" s="619"/>
      <c r="AT13" s="619"/>
      <c r="AU13" s="619"/>
      <c r="AV13" s="619"/>
      <c r="AW13" s="619"/>
      <c r="AX13" s="619"/>
      <c r="AY13" s="619"/>
      <c r="AZ13" s="619"/>
      <c r="BA13" s="619"/>
      <c r="BB13" s="619"/>
      <c r="BC13" s="619"/>
      <c r="BD13" s="619"/>
      <c r="BE13" s="619"/>
      <c r="BF13" s="620"/>
      <c r="BG13" s="621">
        <v>8862780</v>
      </c>
      <c r="BH13" s="622"/>
      <c r="BI13" s="622"/>
      <c r="BJ13" s="622"/>
      <c r="BK13" s="622"/>
      <c r="BL13" s="622"/>
      <c r="BM13" s="622"/>
      <c r="BN13" s="623"/>
      <c r="BO13" s="663">
        <v>44.4</v>
      </c>
      <c r="BP13" s="663"/>
      <c r="BQ13" s="663"/>
      <c r="BR13" s="663"/>
      <c r="BS13" s="664">
        <v>1093771</v>
      </c>
      <c r="BT13" s="664"/>
      <c r="BU13" s="664"/>
      <c r="BV13" s="664"/>
      <c r="BW13" s="664"/>
      <c r="BX13" s="664"/>
      <c r="BY13" s="664"/>
      <c r="BZ13" s="664"/>
      <c r="CA13" s="664"/>
      <c r="CB13" s="698"/>
      <c r="CD13" s="618" t="s">
        <v>262</v>
      </c>
      <c r="CE13" s="619"/>
      <c r="CF13" s="619"/>
      <c r="CG13" s="619"/>
      <c r="CH13" s="619"/>
      <c r="CI13" s="619"/>
      <c r="CJ13" s="619"/>
      <c r="CK13" s="619"/>
      <c r="CL13" s="619"/>
      <c r="CM13" s="619"/>
      <c r="CN13" s="619"/>
      <c r="CO13" s="619"/>
      <c r="CP13" s="619"/>
      <c r="CQ13" s="620"/>
      <c r="CR13" s="621">
        <v>8770407</v>
      </c>
      <c r="CS13" s="622"/>
      <c r="CT13" s="622"/>
      <c r="CU13" s="622"/>
      <c r="CV13" s="622"/>
      <c r="CW13" s="622"/>
      <c r="CX13" s="622"/>
      <c r="CY13" s="623"/>
      <c r="CZ13" s="663">
        <v>10</v>
      </c>
      <c r="DA13" s="663"/>
      <c r="DB13" s="663"/>
      <c r="DC13" s="663"/>
      <c r="DD13" s="627">
        <v>2784194</v>
      </c>
      <c r="DE13" s="622"/>
      <c r="DF13" s="622"/>
      <c r="DG13" s="622"/>
      <c r="DH13" s="622"/>
      <c r="DI13" s="622"/>
      <c r="DJ13" s="622"/>
      <c r="DK13" s="622"/>
      <c r="DL13" s="622"/>
      <c r="DM13" s="622"/>
      <c r="DN13" s="622"/>
      <c r="DO13" s="622"/>
      <c r="DP13" s="623"/>
      <c r="DQ13" s="627">
        <v>5136044</v>
      </c>
      <c r="DR13" s="622"/>
      <c r="DS13" s="622"/>
      <c r="DT13" s="622"/>
      <c r="DU13" s="622"/>
      <c r="DV13" s="622"/>
      <c r="DW13" s="622"/>
      <c r="DX13" s="622"/>
      <c r="DY13" s="622"/>
      <c r="DZ13" s="622"/>
      <c r="EA13" s="622"/>
      <c r="EB13" s="622"/>
      <c r="EC13" s="662"/>
    </row>
    <row r="14" spans="2:143" ht="11.25" customHeight="1" x14ac:dyDescent="0.15">
      <c r="B14" s="618" t="s">
        <v>263</v>
      </c>
      <c r="C14" s="619"/>
      <c r="D14" s="619"/>
      <c r="E14" s="619"/>
      <c r="F14" s="619"/>
      <c r="G14" s="619"/>
      <c r="H14" s="619"/>
      <c r="I14" s="619"/>
      <c r="J14" s="619"/>
      <c r="K14" s="619"/>
      <c r="L14" s="619"/>
      <c r="M14" s="619"/>
      <c r="N14" s="619"/>
      <c r="O14" s="619"/>
      <c r="P14" s="619"/>
      <c r="Q14" s="620"/>
      <c r="R14" s="621">
        <v>2499</v>
      </c>
      <c r="S14" s="622"/>
      <c r="T14" s="622"/>
      <c r="U14" s="622"/>
      <c r="V14" s="622"/>
      <c r="W14" s="622"/>
      <c r="X14" s="622"/>
      <c r="Y14" s="623"/>
      <c r="Z14" s="663">
        <v>0</v>
      </c>
      <c r="AA14" s="663"/>
      <c r="AB14" s="663"/>
      <c r="AC14" s="663"/>
      <c r="AD14" s="664">
        <v>2499</v>
      </c>
      <c r="AE14" s="664"/>
      <c r="AF14" s="664"/>
      <c r="AG14" s="664"/>
      <c r="AH14" s="664"/>
      <c r="AI14" s="664"/>
      <c r="AJ14" s="664"/>
      <c r="AK14" s="664"/>
      <c r="AL14" s="624">
        <v>0</v>
      </c>
      <c r="AM14" s="625"/>
      <c r="AN14" s="625"/>
      <c r="AO14" s="665"/>
      <c r="AP14" s="618" t="s">
        <v>264</v>
      </c>
      <c r="AQ14" s="619"/>
      <c r="AR14" s="619"/>
      <c r="AS14" s="619"/>
      <c r="AT14" s="619"/>
      <c r="AU14" s="619"/>
      <c r="AV14" s="619"/>
      <c r="AW14" s="619"/>
      <c r="AX14" s="619"/>
      <c r="AY14" s="619"/>
      <c r="AZ14" s="619"/>
      <c r="BA14" s="619"/>
      <c r="BB14" s="619"/>
      <c r="BC14" s="619"/>
      <c r="BD14" s="619"/>
      <c r="BE14" s="619"/>
      <c r="BF14" s="620"/>
      <c r="BG14" s="621">
        <v>620291</v>
      </c>
      <c r="BH14" s="622"/>
      <c r="BI14" s="622"/>
      <c r="BJ14" s="622"/>
      <c r="BK14" s="622"/>
      <c r="BL14" s="622"/>
      <c r="BM14" s="622"/>
      <c r="BN14" s="623"/>
      <c r="BO14" s="663">
        <v>3.1</v>
      </c>
      <c r="BP14" s="663"/>
      <c r="BQ14" s="663"/>
      <c r="BR14" s="663"/>
      <c r="BS14" s="664" t="s">
        <v>241</v>
      </c>
      <c r="BT14" s="664"/>
      <c r="BU14" s="664"/>
      <c r="BV14" s="664"/>
      <c r="BW14" s="664"/>
      <c r="BX14" s="664"/>
      <c r="BY14" s="664"/>
      <c r="BZ14" s="664"/>
      <c r="CA14" s="664"/>
      <c r="CB14" s="698"/>
      <c r="CD14" s="618" t="s">
        <v>265</v>
      </c>
      <c r="CE14" s="619"/>
      <c r="CF14" s="619"/>
      <c r="CG14" s="619"/>
      <c r="CH14" s="619"/>
      <c r="CI14" s="619"/>
      <c r="CJ14" s="619"/>
      <c r="CK14" s="619"/>
      <c r="CL14" s="619"/>
      <c r="CM14" s="619"/>
      <c r="CN14" s="619"/>
      <c r="CO14" s="619"/>
      <c r="CP14" s="619"/>
      <c r="CQ14" s="620"/>
      <c r="CR14" s="621">
        <v>2564385</v>
      </c>
      <c r="CS14" s="622"/>
      <c r="CT14" s="622"/>
      <c r="CU14" s="622"/>
      <c r="CV14" s="622"/>
      <c r="CW14" s="622"/>
      <c r="CX14" s="622"/>
      <c r="CY14" s="623"/>
      <c r="CZ14" s="663">
        <v>2.9</v>
      </c>
      <c r="DA14" s="663"/>
      <c r="DB14" s="663"/>
      <c r="DC14" s="663"/>
      <c r="DD14" s="627">
        <v>129162</v>
      </c>
      <c r="DE14" s="622"/>
      <c r="DF14" s="622"/>
      <c r="DG14" s="622"/>
      <c r="DH14" s="622"/>
      <c r="DI14" s="622"/>
      <c r="DJ14" s="622"/>
      <c r="DK14" s="622"/>
      <c r="DL14" s="622"/>
      <c r="DM14" s="622"/>
      <c r="DN14" s="622"/>
      <c r="DO14" s="622"/>
      <c r="DP14" s="623"/>
      <c r="DQ14" s="627">
        <v>2394036</v>
      </c>
      <c r="DR14" s="622"/>
      <c r="DS14" s="622"/>
      <c r="DT14" s="622"/>
      <c r="DU14" s="622"/>
      <c r="DV14" s="622"/>
      <c r="DW14" s="622"/>
      <c r="DX14" s="622"/>
      <c r="DY14" s="622"/>
      <c r="DZ14" s="622"/>
      <c r="EA14" s="622"/>
      <c r="EB14" s="622"/>
      <c r="EC14" s="662"/>
    </row>
    <row r="15" spans="2:143" ht="11.25" customHeight="1" x14ac:dyDescent="0.15">
      <c r="B15" s="618" t="s">
        <v>266</v>
      </c>
      <c r="C15" s="619"/>
      <c r="D15" s="619"/>
      <c r="E15" s="619"/>
      <c r="F15" s="619"/>
      <c r="G15" s="619"/>
      <c r="H15" s="619"/>
      <c r="I15" s="619"/>
      <c r="J15" s="619"/>
      <c r="K15" s="619"/>
      <c r="L15" s="619"/>
      <c r="M15" s="619"/>
      <c r="N15" s="619"/>
      <c r="O15" s="619"/>
      <c r="P15" s="619"/>
      <c r="Q15" s="620"/>
      <c r="R15" s="621" t="s">
        <v>132</v>
      </c>
      <c r="S15" s="622"/>
      <c r="T15" s="622"/>
      <c r="U15" s="622"/>
      <c r="V15" s="622"/>
      <c r="W15" s="622"/>
      <c r="X15" s="622"/>
      <c r="Y15" s="623"/>
      <c r="Z15" s="663" t="s">
        <v>132</v>
      </c>
      <c r="AA15" s="663"/>
      <c r="AB15" s="663"/>
      <c r="AC15" s="663"/>
      <c r="AD15" s="664" t="s">
        <v>241</v>
      </c>
      <c r="AE15" s="664"/>
      <c r="AF15" s="664"/>
      <c r="AG15" s="664"/>
      <c r="AH15" s="664"/>
      <c r="AI15" s="664"/>
      <c r="AJ15" s="664"/>
      <c r="AK15" s="664"/>
      <c r="AL15" s="624" t="s">
        <v>132</v>
      </c>
      <c r="AM15" s="625"/>
      <c r="AN15" s="625"/>
      <c r="AO15" s="665"/>
      <c r="AP15" s="618" t="s">
        <v>267</v>
      </c>
      <c r="AQ15" s="619"/>
      <c r="AR15" s="619"/>
      <c r="AS15" s="619"/>
      <c r="AT15" s="619"/>
      <c r="AU15" s="619"/>
      <c r="AV15" s="619"/>
      <c r="AW15" s="619"/>
      <c r="AX15" s="619"/>
      <c r="AY15" s="619"/>
      <c r="AZ15" s="619"/>
      <c r="BA15" s="619"/>
      <c r="BB15" s="619"/>
      <c r="BC15" s="619"/>
      <c r="BD15" s="619"/>
      <c r="BE15" s="619"/>
      <c r="BF15" s="620"/>
      <c r="BG15" s="621">
        <v>1381909</v>
      </c>
      <c r="BH15" s="622"/>
      <c r="BI15" s="622"/>
      <c r="BJ15" s="622"/>
      <c r="BK15" s="622"/>
      <c r="BL15" s="622"/>
      <c r="BM15" s="622"/>
      <c r="BN15" s="623"/>
      <c r="BO15" s="663">
        <v>6.9</v>
      </c>
      <c r="BP15" s="663"/>
      <c r="BQ15" s="663"/>
      <c r="BR15" s="663"/>
      <c r="BS15" s="664" t="s">
        <v>132</v>
      </c>
      <c r="BT15" s="664"/>
      <c r="BU15" s="664"/>
      <c r="BV15" s="664"/>
      <c r="BW15" s="664"/>
      <c r="BX15" s="664"/>
      <c r="BY15" s="664"/>
      <c r="BZ15" s="664"/>
      <c r="CA15" s="664"/>
      <c r="CB15" s="698"/>
      <c r="CD15" s="618" t="s">
        <v>268</v>
      </c>
      <c r="CE15" s="619"/>
      <c r="CF15" s="619"/>
      <c r="CG15" s="619"/>
      <c r="CH15" s="619"/>
      <c r="CI15" s="619"/>
      <c r="CJ15" s="619"/>
      <c r="CK15" s="619"/>
      <c r="CL15" s="619"/>
      <c r="CM15" s="619"/>
      <c r="CN15" s="619"/>
      <c r="CO15" s="619"/>
      <c r="CP15" s="619"/>
      <c r="CQ15" s="620"/>
      <c r="CR15" s="621">
        <v>7455452</v>
      </c>
      <c r="CS15" s="622"/>
      <c r="CT15" s="622"/>
      <c r="CU15" s="622"/>
      <c r="CV15" s="622"/>
      <c r="CW15" s="622"/>
      <c r="CX15" s="622"/>
      <c r="CY15" s="623"/>
      <c r="CZ15" s="663">
        <v>8.5</v>
      </c>
      <c r="DA15" s="663"/>
      <c r="DB15" s="663"/>
      <c r="DC15" s="663"/>
      <c r="DD15" s="627">
        <v>713317</v>
      </c>
      <c r="DE15" s="622"/>
      <c r="DF15" s="622"/>
      <c r="DG15" s="622"/>
      <c r="DH15" s="622"/>
      <c r="DI15" s="622"/>
      <c r="DJ15" s="622"/>
      <c r="DK15" s="622"/>
      <c r="DL15" s="622"/>
      <c r="DM15" s="622"/>
      <c r="DN15" s="622"/>
      <c r="DO15" s="622"/>
      <c r="DP15" s="623"/>
      <c r="DQ15" s="627">
        <v>5611395</v>
      </c>
      <c r="DR15" s="622"/>
      <c r="DS15" s="622"/>
      <c r="DT15" s="622"/>
      <c r="DU15" s="622"/>
      <c r="DV15" s="622"/>
      <c r="DW15" s="622"/>
      <c r="DX15" s="622"/>
      <c r="DY15" s="622"/>
      <c r="DZ15" s="622"/>
      <c r="EA15" s="622"/>
      <c r="EB15" s="622"/>
      <c r="EC15" s="662"/>
    </row>
    <row r="16" spans="2:143" ht="11.25" customHeight="1" x14ac:dyDescent="0.15">
      <c r="B16" s="618" t="s">
        <v>269</v>
      </c>
      <c r="C16" s="619"/>
      <c r="D16" s="619"/>
      <c r="E16" s="619"/>
      <c r="F16" s="619"/>
      <c r="G16" s="619"/>
      <c r="H16" s="619"/>
      <c r="I16" s="619"/>
      <c r="J16" s="619"/>
      <c r="K16" s="619"/>
      <c r="L16" s="619"/>
      <c r="M16" s="619"/>
      <c r="N16" s="619"/>
      <c r="O16" s="619"/>
      <c r="P16" s="619"/>
      <c r="Q16" s="620"/>
      <c r="R16" s="621">
        <v>43890</v>
      </c>
      <c r="S16" s="622"/>
      <c r="T16" s="622"/>
      <c r="U16" s="622"/>
      <c r="V16" s="622"/>
      <c r="W16" s="622"/>
      <c r="X16" s="622"/>
      <c r="Y16" s="623"/>
      <c r="Z16" s="663">
        <v>0</v>
      </c>
      <c r="AA16" s="663"/>
      <c r="AB16" s="663"/>
      <c r="AC16" s="663"/>
      <c r="AD16" s="664">
        <v>43890</v>
      </c>
      <c r="AE16" s="664"/>
      <c r="AF16" s="664"/>
      <c r="AG16" s="664"/>
      <c r="AH16" s="664"/>
      <c r="AI16" s="664"/>
      <c r="AJ16" s="664"/>
      <c r="AK16" s="664"/>
      <c r="AL16" s="624">
        <v>0.1</v>
      </c>
      <c r="AM16" s="625"/>
      <c r="AN16" s="625"/>
      <c r="AO16" s="665"/>
      <c r="AP16" s="618" t="s">
        <v>270</v>
      </c>
      <c r="AQ16" s="619"/>
      <c r="AR16" s="619"/>
      <c r="AS16" s="619"/>
      <c r="AT16" s="619"/>
      <c r="AU16" s="619"/>
      <c r="AV16" s="619"/>
      <c r="AW16" s="619"/>
      <c r="AX16" s="619"/>
      <c r="AY16" s="619"/>
      <c r="AZ16" s="619"/>
      <c r="BA16" s="619"/>
      <c r="BB16" s="619"/>
      <c r="BC16" s="619"/>
      <c r="BD16" s="619"/>
      <c r="BE16" s="619"/>
      <c r="BF16" s="620"/>
      <c r="BG16" s="621" t="s">
        <v>241</v>
      </c>
      <c r="BH16" s="622"/>
      <c r="BI16" s="622"/>
      <c r="BJ16" s="622"/>
      <c r="BK16" s="622"/>
      <c r="BL16" s="622"/>
      <c r="BM16" s="622"/>
      <c r="BN16" s="623"/>
      <c r="BO16" s="663" t="s">
        <v>241</v>
      </c>
      <c r="BP16" s="663"/>
      <c r="BQ16" s="663"/>
      <c r="BR16" s="663"/>
      <c r="BS16" s="664" t="s">
        <v>132</v>
      </c>
      <c r="BT16" s="664"/>
      <c r="BU16" s="664"/>
      <c r="BV16" s="664"/>
      <c r="BW16" s="664"/>
      <c r="BX16" s="664"/>
      <c r="BY16" s="664"/>
      <c r="BZ16" s="664"/>
      <c r="CA16" s="664"/>
      <c r="CB16" s="698"/>
      <c r="CD16" s="618" t="s">
        <v>271</v>
      </c>
      <c r="CE16" s="619"/>
      <c r="CF16" s="619"/>
      <c r="CG16" s="619"/>
      <c r="CH16" s="619"/>
      <c r="CI16" s="619"/>
      <c r="CJ16" s="619"/>
      <c r="CK16" s="619"/>
      <c r="CL16" s="619"/>
      <c r="CM16" s="619"/>
      <c r="CN16" s="619"/>
      <c r="CO16" s="619"/>
      <c r="CP16" s="619"/>
      <c r="CQ16" s="620"/>
      <c r="CR16" s="621">
        <v>421953</v>
      </c>
      <c r="CS16" s="622"/>
      <c r="CT16" s="622"/>
      <c r="CU16" s="622"/>
      <c r="CV16" s="622"/>
      <c r="CW16" s="622"/>
      <c r="CX16" s="622"/>
      <c r="CY16" s="623"/>
      <c r="CZ16" s="663">
        <v>0.5</v>
      </c>
      <c r="DA16" s="663"/>
      <c r="DB16" s="663"/>
      <c r="DC16" s="663"/>
      <c r="DD16" s="627" t="s">
        <v>132</v>
      </c>
      <c r="DE16" s="622"/>
      <c r="DF16" s="622"/>
      <c r="DG16" s="622"/>
      <c r="DH16" s="622"/>
      <c r="DI16" s="622"/>
      <c r="DJ16" s="622"/>
      <c r="DK16" s="622"/>
      <c r="DL16" s="622"/>
      <c r="DM16" s="622"/>
      <c r="DN16" s="622"/>
      <c r="DO16" s="622"/>
      <c r="DP16" s="623"/>
      <c r="DQ16" s="627">
        <v>155101</v>
      </c>
      <c r="DR16" s="622"/>
      <c r="DS16" s="622"/>
      <c r="DT16" s="622"/>
      <c r="DU16" s="622"/>
      <c r="DV16" s="622"/>
      <c r="DW16" s="622"/>
      <c r="DX16" s="622"/>
      <c r="DY16" s="622"/>
      <c r="DZ16" s="622"/>
      <c r="EA16" s="622"/>
      <c r="EB16" s="622"/>
      <c r="EC16" s="662"/>
    </row>
    <row r="17" spans="2:133" ht="11.25" customHeight="1" x14ac:dyDescent="0.15">
      <c r="B17" s="618" t="s">
        <v>272</v>
      </c>
      <c r="C17" s="619"/>
      <c r="D17" s="619"/>
      <c r="E17" s="619"/>
      <c r="F17" s="619"/>
      <c r="G17" s="619"/>
      <c r="H17" s="619"/>
      <c r="I17" s="619"/>
      <c r="J17" s="619"/>
      <c r="K17" s="619"/>
      <c r="L17" s="619"/>
      <c r="M17" s="619"/>
      <c r="N17" s="619"/>
      <c r="O17" s="619"/>
      <c r="P17" s="619"/>
      <c r="Q17" s="620"/>
      <c r="R17" s="621">
        <v>266026</v>
      </c>
      <c r="S17" s="622"/>
      <c r="T17" s="622"/>
      <c r="U17" s="622"/>
      <c r="V17" s="622"/>
      <c r="W17" s="622"/>
      <c r="X17" s="622"/>
      <c r="Y17" s="623"/>
      <c r="Z17" s="663">
        <v>0.3</v>
      </c>
      <c r="AA17" s="663"/>
      <c r="AB17" s="663"/>
      <c r="AC17" s="663"/>
      <c r="AD17" s="664">
        <v>266026</v>
      </c>
      <c r="AE17" s="664"/>
      <c r="AF17" s="664"/>
      <c r="AG17" s="664"/>
      <c r="AH17" s="664"/>
      <c r="AI17" s="664"/>
      <c r="AJ17" s="664"/>
      <c r="AK17" s="664"/>
      <c r="AL17" s="624">
        <v>0.6</v>
      </c>
      <c r="AM17" s="625"/>
      <c r="AN17" s="625"/>
      <c r="AO17" s="665"/>
      <c r="AP17" s="618" t="s">
        <v>273</v>
      </c>
      <c r="AQ17" s="619"/>
      <c r="AR17" s="619"/>
      <c r="AS17" s="619"/>
      <c r="AT17" s="619"/>
      <c r="AU17" s="619"/>
      <c r="AV17" s="619"/>
      <c r="AW17" s="619"/>
      <c r="AX17" s="619"/>
      <c r="AY17" s="619"/>
      <c r="AZ17" s="619"/>
      <c r="BA17" s="619"/>
      <c r="BB17" s="619"/>
      <c r="BC17" s="619"/>
      <c r="BD17" s="619"/>
      <c r="BE17" s="619"/>
      <c r="BF17" s="620"/>
      <c r="BG17" s="621" t="s">
        <v>132</v>
      </c>
      <c r="BH17" s="622"/>
      <c r="BI17" s="622"/>
      <c r="BJ17" s="622"/>
      <c r="BK17" s="622"/>
      <c r="BL17" s="622"/>
      <c r="BM17" s="622"/>
      <c r="BN17" s="623"/>
      <c r="BO17" s="663" t="s">
        <v>241</v>
      </c>
      <c r="BP17" s="663"/>
      <c r="BQ17" s="663"/>
      <c r="BR17" s="663"/>
      <c r="BS17" s="664" t="s">
        <v>132</v>
      </c>
      <c r="BT17" s="664"/>
      <c r="BU17" s="664"/>
      <c r="BV17" s="664"/>
      <c r="BW17" s="664"/>
      <c r="BX17" s="664"/>
      <c r="BY17" s="664"/>
      <c r="BZ17" s="664"/>
      <c r="CA17" s="664"/>
      <c r="CB17" s="698"/>
      <c r="CD17" s="618" t="s">
        <v>274</v>
      </c>
      <c r="CE17" s="619"/>
      <c r="CF17" s="619"/>
      <c r="CG17" s="619"/>
      <c r="CH17" s="619"/>
      <c r="CI17" s="619"/>
      <c r="CJ17" s="619"/>
      <c r="CK17" s="619"/>
      <c r="CL17" s="619"/>
      <c r="CM17" s="619"/>
      <c r="CN17" s="619"/>
      <c r="CO17" s="619"/>
      <c r="CP17" s="619"/>
      <c r="CQ17" s="620"/>
      <c r="CR17" s="621">
        <v>8637930</v>
      </c>
      <c r="CS17" s="622"/>
      <c r="CT17" s="622"/>
      <c r="CU17" s="622"/>
      <c r="CV17" s="622"/>
      <c r="CW17" s="622"/>
      <c r="CX17" s="622"/>
      <c r="CY17" s="623"/>
      <c r="CZ17" s="663">
        <v>9.8000000000000007</v>
      </c>
      <c r="DA17" s="663"/>
      <c r="DB17" s="663"/>
      <c r="DC17" s="663"/>
      <c r="DD17" s="627" t="s">
        <v>241</v>
      </c>
      <c r="DE17" s="622"/>
      <c r="DF17" s="622"/>
      <c r="DG17" s="622"/>
      <c r="DH17" s="622"/>
      <c r="DI17" s="622"/>
      <c r="DJ17" s="622"/>
      <c r="DK17" s="622"/>
      <c r="DL17" s="622"/>
      <c r="DM17" s="622"/>
      <c r="DN17" s="622"/>
      <c r="DO17" s="622"/>
      <c r="DP17" s="623"/>
      <c r="DQ17" s="627">
        <v>8375172</v>
      </c>
      <c r="DR17" s="622"/>
      <c r="DS17" s="622"/>
      <c r="DT17" s="622"/>
      <c r="DU17" s="622"/>
      <c r="DV17" s="622"/>
      <c r="DW17" s="622"/>
      <c r="DX17" s="622"/>
      <c r="DY17" s="622"/>
      <c r="DZ17" s="622"/>
      <c r="EA17" s="622"/>
      <c r="EB17" s="622"/>
      <c r="EC17" s="662"/>
    </row>
    <row r="18" spans="2:133" ht="11.25" customHeight="1" x14ac:dyDescent="0.15">
      <c r="B18" s="618" t="s">
        <v>275</v>
      </c>
      <c r="C18" s="619"/>
      <c r="D18" s="619"/>
      <c r="E18" s="619"/>
      <c r="F18" s="619"/>
      <c r="G18" s="619"/>
      <c r="H18" s="619"/>
      <c r="I18" s="619"/>
      <c r="J18" s="619"/>
      <c r="K18" s="619"/>
      <c r="L18" s="619"/>
      <c r="M18" s="619"/>
      <c r="N18" s="619"/>
      <c r="O18" s="619"/>
      <c r="P18" s="619"/>
      <c r="Q18" s="620"/>
      <c r="R18" s="621">
        <v>143226</v>
      </c>
      <c r="S18" s="622"/>
      <c r="T18" s="622"/>
      <c r="U18" s="622"/>
      <c r="V18" s="622"/>
      <c r="W18" s="622"/>
      <c r="X18" s="622"/>
      <c r="Y18" s="623"/>
      <c r="Z18" s="663">
        <v>0.2</v>
      </c>
      <c r="AA18" s="663"/>
      <c r="AB18" s="663"/>
      <c r="AC18" s="663"/>
      <c r="AD18" s="664">
        <v>143226</v>
      </c>
      <c r="AE18" s="664"/>
      <c r="AF18" s="664"/>
      <c r="AG18" s="664"/>
      <c r="AH18" s="664"/>
      <c r="AI18" s="664"/>
      <c r="AJ18" s="664"/>
      <c r="AK18" s="664"/>
      <c r="AL18" s="624">
        <v>0.3</v>
      </c>
      <c r="AM18" s="625"/>
      <c r="AN18" s="625"/>
      <c r="AO18" s="665"/>
      <c r="AP18" s="618" t="s">
        <v>276</v>
      </c>
      <c r="AQ18" s="619"/>
      <c r="AR18" s="619"/>
      <c r="AS18" s="619"/>
      <c r="AT18" s="619"/>
      <c r="AU18" s="619"/>
      <c r="AV18" s="619"/>
      <c r="AW18" s="619"/>
      <c r="AX18" s="619"/>
      <c r="AY18" s="619"/>
      <c r="AZ18" s="619"/>
      <c r="BA18" s="619"/>
      <c r="BB18" s="619"/>
      <c r="BC18" s="619"/>
      <c r="BD18" s="619"/>
      <c r="BE18" s="619"/>
      <c r="BF18" s="620"/>
      <c r="BG18" s="621" t="s">
        <v>132</v>
      </c>
      <c r="BH18" s="622"/>
      <c r="BI18" s="622"/>
      <c r="BJ18" s="622"/>
      <c r="BK18" s="622"/>
      <c r="BL18" s="622"/>
      <c r="BM18" s="622"/>
      <c r="BN18" s="623"/>
      <c r="BO18" s="663" t="s">
        <v>241</v>
      </c>
      <c r="BP18" s="663"/>
      <c r="BQ18" s="663"/>
      <c r="BR18" s="663"/>
      <c r="BS18" s="664" t="s">
        <v>241</v>
      </c>
      <c r="BT18" s="664"/>
      <c r="BU18" s="664"/>
      <c r="BV18" s="664"/>
      <c r="BW18" s="664"/>
      <c r="BX18" s="664"/>
      <c r="BY18" s="664"/>
      <c r="BZ18" s="664"/>
      <c r="CA18" s="664"/>
      <c r="CB18" s="698"/>
      <c r="CD18" s="618" t="s">
        <v>277</v>
      </c>
      <c r="CE18" s="619"/>
      <c r="CF18" s="619"/>
      <c r="CG18" s="619"/>
      <c r="CH18" s="619"/>
      <c r="CI18" s="619"/>
      <c r="CJ18" s="619"/>
      <c r="CK18" s="619"/>
      <c r="CL18" s="619"/>
      <c r="CM18" s="619"/>
      <c r="CN18" s="619"/>
      <c r="CO18" s="619"/>
      <c r="CP18" s="619"/>
      <c r="CQ18" s="620"/>
      <c r="CR18" s="621" t="s">
        <v>241</v>
      </c>
      <c r="CS18" s="622"/>
      <c r="CT18" s="622"/>
      <c r="CU18" s="622"/>
      <c r="CV18" s="622"/>
      <c r="CW18" s="622"/>
      <c r="CX18" s="622"/>
      <c r="CY18" s="623"/>
      <c r="CZ18" s="663" t="s">
        <v>132</v>
      </c>
      <c r="DA18" s="663"/>
      <c r="DB18" s="663"/>
      <c r="DC18" s="663"/>
      <c r="DD18" s="627" t="s">
        <v>132</v>
      </c>
      <c r="DE18" s="622"/>
      <c r="DF18" s="622"/>
      <c r="DG18" s="622"/>
      <c r="DH18" s="622"/>
      <c r="DI18" s="622"/>
      <c r="DJ18" s="622"/>
      <c r="DK18" s="622"/>
      <c r="DL18" s="622"/>
      <c r="DM18" s="622"/>
      <c r="DN18" s="622"/>
      <c r="DO18" s="622"/>
      <c r="DP18" s="623"/>
      <c r="DQ18" s="627" t="s">
        <v>132</v>
      </c>
      <c r="DR18" s="622"/>
      <c r="DS18" s="622"/>
      <c r="DT18" s="622"/>
      <c r="DU18" s="622"/>
      <c r="DV18" s="622"/>
      <c r="DW18" s="622"/>
      <c r="DX18" s="622"/>
      <c r="DY18" s="622"/>
      <c r="DZ18" s="622"/>
      <c r="EA18" s="622"/>
      <c r="EB18" s="622"/>
      <c r="EC18" s="662"/>
    </row>
    <row r="19" spans="2:133" ht="11.25" customHeight="1" x14ac:dyDescent="0.15">
      <c r="B19" s="618" t="s">
        <v>278</v>
      </c>
      <c r="C19" s="619"/>
      <c r="D19" s="619"/>
      <c r="E19" s="619"/>
      <c r="F19" s="619"/>
      <c r="G19" s="619"/>
      <c r="H19" s="619"/>
      <c r="I19" s="619"/>
      <c r="J19" s="619"/>
      <c r="K19" s="619"/>
      <c r="L19" s="619"/>
      <c r="M19" s="619"/>
      <c r="N19" s="619"/>
      <c r="O19" s="619"/>
      <c r="P19" s="619"/>
      <c r="Q19" s="620"/>
      <c r="R19" s="621">
        <v>140307</v>
      </c>
      <c r="S19" s="622"/>
      <c r="T19" s="622"/>
      <c r="U19" s="622"/>
      <c r="V19" s="622"/>
      <c r="W19" s="622"/>
      <c r="X19" s="622"/>
      <c r="Y19" s="623"/>
      <c r="Z19" s="663">
        <v>0.2</v>
      </c>
      <c r="AA19" s="663"/>
      <c r="AB19" s="663"/>
      <c r="AC19" s="663"/>
      <c r="AD19" s="664">
        <v>140307</v>
      </c>
      <c r="AE19" s="664"/>
      <c r="AF19" s="664"/>
      <c r="AG19" s="664"/>
      <c r="AH19" s="664"/>
      <c r="AI19" s="664"/>
      <c r="AJ19" s="664"/>
      <c r="AK19" s="664"/>
      <c r="AL19" s="624">
        <v>0.3</v>
      </c>
      <c r="AM19" s="625"/>
      <c r="AN19" s="625"/>
      <c r="AO19" s="665"/>
      <c r="AP19" s="618" t="s">
        <v>279</v>
      </c>
      <c r="AQ19" s="619"/>
      <c r="AR19" s="619"/>
      <c r="AS19" s="619"/>
      <c r="AT19" s="619"/>
      <c r="AU19" s="619"/>
      <c r="AV19" s="619"/>
      <c r="AW19" s="619"/>
      <c r="AX19" s="619"/>
      <c r="AY19" s="619"/>
      <c r="AZ19" s="619"/>
      <c r="BA19" s="619"/>
      <c r="BB19" s="619"/>
      <c r="BC19" s="619"/>
      <c r="BD19" s="619"/>
      <c r="BE19" s="619"/>
      <c r="BF19" s="620"/>
      <c r="BG19" s="621">
        <v>840855</v>
      </c>
      <c r="BH19" s="622"/>
      <c r="BI19" s="622"/>
      <c r="BJ19" s="622"/>
      <c r="BK19" s="622"/>
      <c r="BL19" s="622"/>
      <c r="BM19" s="622"/>
      <c r="BN19" s="623"/>
      <c r="BO19" s="663">
        <v>4.2</v>
      </c>
      <c r="BP19" s="663"/>
      <c r="BQ19" s="663"/>
      <c r="BR19" s="663"/>
      <c r="BS19" s="664" t="s">
        <v>132</v>
      </c>
      <c r="BT19" s="664"/>
      <c r="BU19" s="664"/>
      <c r="BV19" s="664"/>
      <c r="BW19" s="664"/>
      <c r="BX19" s="664"/>
      <c r="BY19" s="664"/>
      <c r="BZ19" s="664"/>
      <c r="CA19" s="664"/>
      <c r="CB19" s="698"/>
      <c r="CD19" s="618" t="s">
        <v>280</v>
      </c>
      <c r="CE19" s="619"/>
      <c r="CF19" s="619"/>
      <c r="CG19" s="619"/>
      <c r="CH19" s="619"/>
      <c r="CI19" s="619"/>
      <c r="CJ19" s="619"/>
      <c r="CK19" s="619"/>
      <c r="CL19" s="619"/>
      <c r="CM19" s="619"/>
      <c r="CN19" s="619"/>
      <c r="CO19" s="619"/>
      <c r="CP19" s="619"/>
      <c r="CQ19" s="620"/>
      <c r="CR19" s="621" t="s">
        <v>241</v>
      </c>
      <c r="CS19" s="622"/>
      <c r="CT19" s="622"/>
      <c r="CU19" s="622"/>
      <c r="CV19" s="622"/>
      <c r="CW19" s="622"/>
      <c r="CX19" s="622"/>
      <c r="CY19" s="623"/>
      <c r="CZ19" s="663" t="s">
        <v>132</v>
      </c>
      <c r="DA19" s="663"/>
      <c r="DB19" s="663"/>
      <c r="DC19" s="663"/>
      <c r="DD19" s="627" t="s">
        <v>132</v>
      </c>
      <c r="DE19" s="622"/>
      <c r="DF19" s="622"/>
      <c r="DG19" s="622"/>
      <c r="DH19" s="622"/>
      <c r="DI19" s="622"/>
      <c r="DJ19" s="622"/>
      <c r="DK19" s="622"/>
      <c r="DL19" s="622"/>
      <c r="DM19" s="622"/>
      <c r="DN19" s="622"/>
      <c r="DO19" s="622"/>
      <c r="DP19" s="623"/>
      <c r="DQ19" s="627" t="s">
        <v>132</v>
      </c>
      <c r="DR19" s="622"/>
      <c r="DS19" s="622"/>
      <c r="DT19" s="622"/>
      <c r="DU19" s="622"/>
      <c r="DV19" s="622"/>
      <c r="DW19" s="622"/>
      <c r="DX19" s="622"/>
      <c r="DY19" s="622"/>
      <c r="DZ19" s="622"/>
      <c r="EA19" s="622"/>
      <c r="EB19" s="622"/>
      <c r="EC19" s="662"/>
    </row>
    <row r="20" spans="2:133" ht="11.25" customHeight="1" x14ac:dyDescent="0.15">
      <c r="B20" s="688" t="s">
        <v>281</v>
      </c>
      <c r="C20" s="689"/>
      <c r="D20" s="689"/>
      <c r="E20" s="689"/>
      <c r="F20" s="689"/>
      <c r="G20" s="689"/>
      <c r="H20" s="689"/>
      <c r="I20" s="689"/>
      <c r="J20" s="689"/>
      <c r="K20" s="689"/>
      <c r="L20" s="689"/>
      <c r="M20" s="689"/>
      <c r="N20" s="689"/>
      <c r="O20" s="689"/>
      <c r="P20" s="689"/>
      <c r="Q20" s="690"/>
      <c r="R20" s="621">
        <v>2919</v>
      </c>
      <c r="S20" s="622"/>
      <c r="T20" s="622"/>
      <c r="U20" s="622"/>
      <c r="V20" s="622"/>
      <c r="W20" s="622"/>
      <c r="X20" s="622"/>
      <c r="Y20" s="623"/>
      <c r="Z20" s="663">
        <v>0</v>
      </c>
      <c r="AA20" s="663"/>
      <c r="AB20" s="663"/>
      <c r="AC20" s="663"/>
      <c r="AD20" s="664">
        <v>2919</v>
      </c>
      <c r="AE20" s="664"/>
      <c r="AF20" s="664"/>
      <c r="AG20" s="664"/>
      <c r="AH20" s="664"/>
      <c r="AI20" s="664"/>
      <c r="AJ20" s="664"/>
      <c r="AK20" s="664"/>
      <c r="AL20" s="624">
        <v>0</v>
      </c>
      <c r="AM20" s="625"/>
      <c r="AN20" s="625"/>
      <c r="AO20" s="665"/>
      <c r="AP20" s="618" t="s">
        <v>282</v>
      </c>
      <c r="AQ20" s="619"/>
      <c r="AR20" s="619"/>
      <c r="AS20" s="619"/>
      <c r="AT20" s="619"/>
      <c r="AU20" s="619"/>
      <c r="AV20" s="619"/>
      <c r="AW20" s="619"/>
      <c r="AX20" s="619"/>
      <c r="AY20" s="619"/>
      <c r="AZ20" s="619"/>
      <c r="BA20" s="619"/>
      <c r="BB20" s="619"/>
      <c r="BC20" s="619"/>
      <c r="BD20" s="619"/>
      <c r="BE20" s="619"/>
      <c r="BF20" s="620"/>
      <c r="BG20" s="621">
        <v>840855</v>
      </c>
      <c r="BH20" s="622"/>
      <c r="BI20" s="622"/>
      <c r="BJ20" s="622"/>
      <c r="BK20" s="622"/>
      <c r="BL20" s="622"/>
      <c r="BM20" s="622"/>
      <c r="BN20" s="623"/>
      <c r="BO20" s="663">
        <v>4.2</v>
      </c>
      <c r="BP20" s="663"/>
      <c r="BQ20" s="663"/>
      <c r="BR20" s="663"/>
      <c r="BS20" s="664" t="s">
        <v>241</v>
      </c>
      <c r="BT20" s="664"/>
      <c r="BU20" s="664"/>
      <c r="BV20" s="664"/>
      <c r="BW20" s="664"/>
      <c r="BX20" s="664"/>
      <c r="BY20" s="664"/>
      <c r="BZ20" s="664"/>
      <c r="CA20" s="664"/>
      <c r="CB20" s="698"/>
      <c r="CD20" s="618" t="s">
        <v>283</v>
      </c>
      <c r="CE20" s="619"/>
      <c r="CF20" s="619"/>
      <c r="CG20" s="619"/>
      <c r="CH20" s="619"/>
      <c r="CI20" s="619"/>
      <c r="CJ20" s="619"/>
      <c r="CK20" s="619"/>
      <c r="CL20" s="619"/>
      <c r="CM20" s="619"/>
      <c r="CN20" s="619"/>
      <c r="CO20" s="619"/>
      <c r="CP20" s="619"/>
      <c r="CQ20" s="620"/>
      <c r="CR20" s="621">
        <v>87761370</v>
      </c>
      <c r="CS20" s="622"/>
      <c r="CT20" s="622"/>
      <c r="CU20" s="622"/>
      <c r="CV20" s="622"/>
      <c r="CW20" s="622"/>
      <c r="CX20" s="622"/>
      <c r="CY20" s="623"/>
      <c r="CZ20" s="663">
        <v>100</v>
      </c>
      <c r="DA20" s="663"/>
      <c r="DB20" s="663"/>
      <c r="DC20" s="663"/>
      <c r="DD20" s="627">
        <v>7180093</v>
      </c>
      <c r="DE20" s="622"/>
      <c r="DF20" s="622"/>
      <c r="DG20" s="622"/>
      <c r="DH20" s="622"/>
      <c r="DI20" s="622"/>
      <c r="DJ20" s="622"/>
      <c r="DK20" s="622"/>
      <c r="DL20" s="622"/>
      <c r="DM20" s="622"/>
      <c r="DN20" s="622"/>
      <c r="DO20" s="622"/>
      <c r="DP20" s="623"/>
      <c r="DQ20" s="627">
        <v>51279233</v>
      </c>
      <c r="DR20" s="622"/>
      <c r="DS20" s="622"/>
      <c r="DT20" s="622"/>
      <c r="DU20" s="622"/>
      <c r="DV20" s="622"/>
      <c r="DW20" s="622"/>
      <c r="DX20" s="622"/>
      <c r="DY20" s="622"/>
      <c r="DZ20" s="622"/>
      <c r="EA20" s="622"/>
      <c r="EB20" s="622"/>
      <c r="EC20" s="662"/>
    </row>
    <row r="21" spans="2:133" ht="11.25" customHeight="1" x14ac:dyDescent="0.15">
      <c r="B21" s="618" t="s">
        <v>284</v>
      </c>
      <c r="C21" s="619"/>
      <c r="D21" s="619"/>
      <c r="E21" s="619"/>
      <c r="F21" s="619"/>
      <c r="G21" s="619"/>
      <c r="H21" s="619"/>
      <c r="I21" s="619"/>
      <c r="J21" s="619"/>
      <c r="K21" s="619"/>
      <c r="L21" s="619"/>
      <c r="M21" s="619"/>
      <c r="N21" s="619"/>
      <c r="O21" s="619"/>
      <c r="P21" s="619"/>
      <c r="Q21" s="620"/>
      <c r="R21" s="621">
        <v>21237703</v>
      </c>
      <c r="S21" s="622"/>
      <c r="T21" s="622"/>
      <c r="U21" s="622"/>
      <c r="V21" s="622"/>
      <c r="W21" s="622"/>
      <c r="X21" s="622"/>
      <c r="Y21" s="623"/>
      <c r="Z21" s="663">
        <v>23.8</v>
      </c>
      <c r="AA21" s="663"/>
      <c r="AB21" s="663"/>
      <c r="AC21" s="663"/>
      <c r="AD21" s="664">
        <v>19128315</v>
      </c>
      <c r="AE21" s="664"/>
      <c r="AF21" s="664"/>
      <c r="AG21" s="664"/>
      <c r="AH21" s="664"/>
      <c r="AI21" s="664"/>
      <c r="AJ21" s="664"/>
      <c r="AK21" s="664"/>
      <c r="AL21" s="624">
        <v>43.7</v>
      </c>
      <c r="AM21" s="625"/>
      <c r="AN21" s="625"/>
      <c r="AO21" s="665"/>
      <c r="AP21" s="618" t="s">
        <v>285</v>
      </c>
      <c r="AQ21" s="699"/>
      <c r="AR21" s="699"/>
      <c r="AS21" s="699"/>
      <c r="AT21" s="699"/>
      <c r="AU21" s="699"/>
      <c r="AV21" s="699"/>
      <c r="AW21" s="699"/>
      <c r="AX21" s="699"/>
      <c r="AY21" s="699"/>
      <c r="AZ21" s="699"/>
      <c r="BA21" s="699"/>
      <c r="BB21" s="699"/>
      <c r="BC21" s="699"/>
      <c r="BD21" s="699"/>
      <c r="BE21" s="699"/>
      <c r="BF21" s="700"/>
      <c r="BG21" s="621">
        <v>19524</v>
      </c>
      <c r="BH21" s="622"/>
      <c r="BI21" s="622"/>
      <c r="BJ21" s="622"/>
      <c r="BK21" s="622"/>
      <c r="BL21" s="622"/>
      <c r="BM21" s="622"/>
      <c r="BN21" s="623"/>
      <c r="BO21" s="663">
        <v>0.1</v>
      </c>
      <c r="BP21" s="663"/>
      <c r="BQ21" s="663"/>
      <c r="BR21" s="663"/>
      <c r="BS21" s="664" t="s">
        <v>241</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286</v>
      </c>
      <c r="C22" s="619"/>
      <c r="D22" s="619"/>
      <c r="E22" s="619"/>
      <c r="F22" s="619"/>
      <c r="G22" s="619"/>
      <c r="H22" s="619"/>
      <c r="I22" s="619"/>
      <c r="J22" s="619"/>
      <c r="K22" s="619"/>
      <c r="L22" s="619"/>
      <c r="M22" s="619"/>
      <c r="N22" s="619"/>
      <c r="O22" s="619"/>
      <c r="P22" s="619"/>
      <c r="Q22" s="620"/>
      <c r="R22" s="621">
        <v>19128315</v>
      </c>
      <c r="S22" s="622"/>
      <c r="T22" s="622"/>
      <c r="U22" s="622"/>
      <c r="V22" s="622"/>
      <c r="W22" s="622"/>
      <c r="X22" s="622"/>
      <c r="Y22" s="623"/>
      <c r="Z22" s="663">
        <v>21.4</v>
      </c>
      <c r="AA22" s="663"/>
      <c r="AB22" s="663"/>
      <c r="AC22" s="663"/>
      <c r="AD22" s="664">
        <v>19128315</v>
      </c>
      <c r="AE22" s="664"/>
      <c r="AF22" s="664"/>
      <c r="AG22" s="664"/>
      <c r="AH22" s="664"/>
      <c r="AI22" s="664"/>
      <c r="AJ22" s="664"/>
      <c r="AK22" s="664"/>
      <c r="AL22" s="624">
        <v>43.7</v>
      </c>
      <c r="AM22" s="625"/>
      <c r="AN22" s="625"/>
      <c r="AO22" s="665"/>
      <c r="AP22" s="618" t="s">
        <v>287</v>
      </c>
      <c r="AQ22" s="699"/>
      <c r="AR22" s="699"/>
      <c r="AS22" s="699"/>
      <c r="AT22" s="699"/>
      <c r="AU22" s="699"/>
      <c r="AV22" s="699"/>
      <c r="AW22" s="699"/>
      <c r="AX22" s="699"/>
      <c r="AY22" s="699"/>
      <c r="AZ22" s="699"/>
      <c r="BA22" s="699"/>
      <c r="BB22" s="699"/>
      <c r="BC22" s="699"/>
      <c r="BD22" s="699"/>
      <c r="BE22" s="699"/>
      <c r="BF22" s="700"/>
      <c r="BG22" s="621" t="s">
        <v>132</v>
      </c>
      <c r="BH22" s="622"/>
      <c r="BI22" s="622"/>
      <c r="BJ22" s="622"/>
      <c r="BK22" s="622"/>
      <c r="BL22" s="622"/>
      <c r="BM22" s="622"/>
      <c r="BN22" s="623"/>
      <c r="BO22" s="663" t="s">
        <v>132</v>
      </c>
      <c r="BP22" s="663"/>
      <c r="BQ22" s="663"/>
      <c r="BR22" s="663"/>
      <c r="BS22" s="664" t="s">
        <v>241</v>
      </c>
      <c r="BT22" s="664"/>
      <c r="BU22" s="664"/>
      <c r="BV22" s="664"/>
      <c r="BW22" s="664"/>
      <c r="BX22" s="664"/>
      <c r="BY22" s="664"/>
      <c r="BZ22" s="664"/>
      <c r="CA22" s="664"/>
      <c r="CB22" s="698"/>
      <c r="CD22" s="679" t="s">
        <v>288</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289</v>
      </c>
      <c r="C23" s="619"/>
      <c r="D23" s="619"/>
      <c r="E23" s="619"/>
      <c r="F23" s="619"/>
      <c r="G23" s="619"/>
      <c r="H23" s="619"/>
      <c r="I23" s="619"/>
      <c r="J23" s="619"/>
      <c r="K23" s="619"/>
      <c r="L23" s="619"/>
      <c r="M23" s="619"/>
      <c r="N23" s="619"/>
      <c r="O23" s="619"/>
      <c r="P23" s="619"/>
      <c r="Q23" s="620"/>
      <c r="R23" s="621">
        <v>2107779</v>
      </c>
      <c r="S23" s="622"/>
      <c r="T23" s="622"/>
      <c r="U23" s="622"/>
      <c r="V23" s="622"/>
      <c r="W23" s="622"/>
      <c r="X23" s="622"/>
      <c r="Y23" s="623"/>
      <c r="Z23" s="663">
        <v>2.4</v>
      </c>
      <c r="AA23" s="663"/>
      <c r="AB23" s="663"/>
      <c r="AC23" s="663"/>
      <c r="AD23" s="664" t="s">
        <v>132</v>
      </c>
      <c r="AE23" s="664"/>
      <c r="AF23" s="664"/>
      <c r="AG23" s="664"/>
      <c r="AH23" s="664"/>
      <c r="AI23" s="664"/>
      <c r="AJ23" s="664"/>
      <c r="AK23" s="664"/>
      <c r="AL23" s="624" t="s">
        <v>241</v>
      </c>
      <c r="AM23" s="625"/>
      <c r="AN23" s="625"/>
      <c r="AO23" s="665"/>
      <c r="AP23" s="618" t="s">
        <v>290</v>
      </c>
      <c r="AQ23" s="699"/>
      <c r="AR23" s="699"/>
      <c r="AS23" s="699"/>
      <c r="AT23" s="699"/>
      <c r="AU23" s="699"/>
      <c r="AV23" s="699"/>
      <c r="AW23" s="699"/>
      <c r="AX23" s="699"/>
      <c r="AY23" s="699"/>
      <c r="AZ23" s="699"/>
      <c r="BA23" s="699"/>
      <c r="BB23" s="699"/>
      <c r="BC23" s="699"/>
      <c r="BD23" s="699"/>
      <c r="BE23" s="699"/>
      <c r="BF23" s="700"/>
      <c r="BG23" s="621">
        <v>821331</v>
      </c>
      <c r="BH23" s="622"/>
      <c r="BI23" s="622"/>
      <c r="BJ23" s="622"/>
      <c r="BK23" s="622"/>
      <c r="BL23" s="622"/>
      <c r="BM23" s="622"/>
      <c r="BN23" s="623"/>
      <c r="BO23" s="663">
        <v>4.0999999999999996</v>
      </c>
      <c r="BP23" s="663"/>
      <c r="BQ23" s="663"/>
      <c r="BR23" s="663"/>
      <c r="BS23" s="664" t="s">
        <v>132</v>
      </c>
      <c r="BT23" s="664"/>
      <c r="BU23" s="664"/>
      <c r="BV23" s="664"/>
      <c r="BW23" s="664"/>
      <c r="BX23" s="664"/>
      <c r="BY23" s="664"/>
      <c r="BZ23" s="664"/>
      <c r="CA23" s="664"/>
      <c r="CB23" s="698"/>
      <c r="CD23" s="679" t="s">
        <v>229</v>
      </c>
      <c r="CE23" s="680"/>
      <c r="CF23" s="680"/>
      <c r="CG23" s="680"/>
      <c r="CH23" s="680"/>
      <c r="CI23" s="680"/>
      <c r="CJ23" s="680"/>
      <c r="CK23" s="680"/>
      <c r="CL23" s="680"/>
      <c r="CM23" s="680"/>
      <c r="CN23" s="680"/>
      <c r="CO23" s="680"/>
      <c r="CP23" s="680"/>
      <c r="CQ23" s="681"/>
      <c r="CR23" s="679" t="s">
        <v>291</v>
      </c>
      <c r="CS23" s="680"/>
      <c r="CT23" s="680"/>
      <c r="CU23" s="680"/>
      <c r="CV23" s="680"/>
      <c r="CW23" s="680"/>
      <c r="CX23" s="680"/>
      <c r="CY23" s="681"/>
      <c r="CZ23" s="679" t="s">
        <v>292</v>
      </c>
      <c r="DA23" s="680"/>
      <c r="DB23" s="680"/>
      <c r="DC23" s="681"/>
      <c r="DD23" s="679" t="s">
        <v>293</v>
      </c>
      <c r="DE23" s="680"/>
      <c r="DF23" s="680"/>
      <c r="DG23" s="680"/>
      <c r="DH23" s="680"/>
      <c r="DI23" s="680"/>
      <c r="DJ23" s="680"/>
      <c r="DK23" s="681"/>
      <c r="DL23" s="706" t="s">
        <v>294</v>
      </c>
      <c r="DM23" s="707"/>
      <c r="DN23" s="707"/>
      <c r="DO23" s="707"/>
      <c r="DP23" s="707"/>
      <c r="DQ23" s="707"/>
      <c r="DR23" s="707"/>
      <c r="DS23" s="707"/>
      <c r="DT23" s="707"/>
      <c r="DU23" s="707"/>
      <c r="DV23" s="708"/>
      <c r="DW23" s="679" t="s">
        <v>295</v>
      </c>
      <c r="DX23" s="680"/>
      <c r="DY23" s="680"/>
      <c r="DZ23" s="680"/>
      <c r="EA23" s="680"/>
      <c r="EB23" s="680"/>
      <c r="EC23" s="681"/>
    </row>
    <row r="24" spans="2:133" ht="11.25" customHeight="1" x14ac:dyDescent="0.15">
      <c r="B24" s="618" t="s">
        <v>296</v>
      </c>
      <c r="C24" s="619"/>
      <c r="D24" s="619"/>
      <c r="E24" s="619"/>
      <c r="F24" s="619"/>
      <c r="G24" s="619"/>
      <c r="H24" s="619"/>
      <c r="I24" s="619"/>
      <c r="J24" s="619"/>
      <c r="K24" s="619"/>
      <c r="L24" s="619"/>
      <c r="M24" s="619"/>
      <c r="N24" s="619"/>
      <c r="O24" s="619"/>
      <c r="P24" s="619"/>
      <c r="Q24" s="620"/>
      <c r="R24" s="621">
        <v>1609</v>
      </c>
      <c r="S24" s="622"/>
      <c r="T24" s="622"/>
      <c r="U24" s="622"/>
      <c r="V24" s="622"/>
      <c r="W24" s="622"/>
      <c r="X24" s="622"/>
      <c r="Y24" s="623"/>
      <c r="Z24" s="663">
        <v>0</v>
      </c>
      <c r="AA24" s="663"/>
      <c r="AB24" s="663"/>
      <c r="AC24" s="663"/>
      <c r="AD24" s="664" t="s">
        <v>132</v>
      </c>
      <c r="AE24" s="664"/>
      <c r="AF24" s="664"/>
      <c r="AG24" s="664"/>
      <c r="AH24" s="664"/>
      <c r="AI24" s="664"/>
      <c r="AJ24" s="664"/>
      <c r="AK24" s="664"/>
      <c r="AL24" s="624" t="s">
        <v>132</v>
      </c>
      <c r="AM24" s="625"/>
      <c r="AN24" s="625"/>
      <c r="AO24" s="665"/>
      <c r="AP24" s="618" t="s">
        <v>297</v>
      </c>
      <c r="AQ24" s="699"/>
      <c r="AR24" s="699"/>
      <c r="AS24" s="699"/>
      <c r="AT24" s="699"/>
      <c r="AU24" s="699"/>
      <c r="AV24" s="699"/>
      <c r="AW24" s="699"/>
      <c r="AX24" s="699"/>
      <c r="AY24" s="699"/>
      <c r="AZ24" s="699"/>
      <c r="BA24" s="699"/>
      <c r="BB24" s="699"/>
      <c r="BC24" s="699"/>
      <c r="BD24" s="699"/>
      <c r="BE24" s="699"/>
      <c r="BF24" s="700"/>
      <c r="BG24" s="621" t="s">
        <v>132</v>
      </c>
      <c r="BH24" s="622"/>
      <c r="BI24" s="622"/>
      <c r="BJ24" s="622"/>
      <c r="BK24" s="622"/>
      <c r="BL24" s="622"/>
      <c r="BM24" s="622"/>
      <c r="BN24" s="623"/>
      <c r="BO24" s="663" t="s">
        <v>132</v>
      </c>
      <c r="BP24" s="663"/>
      <c r="BQ24" s="663"/>
      <c r="BR24" s="663"/>
      <c r="BS24" s="664" t="s">
        <v>132</v>
      </c>
      <c r="BT24" s="664"/>
      <c r="BU24" s="664"/>
      <c r="BV24" s="664"/>
      <c r="BW24" s="664"/>
      <c r="BX24" s="664"/>
      <c r="BY24" s="664"/>
      <c r="BZ24" s="664"/>
      <c r="CA24" s="664"/>
      <c r="CB24" s="698"/>
      <c r="CD24" s="676" t="s">
        <v>298</v>
      </c>
      <c r="CE24" s="677"/>
      <c r="CF24" s="677"/>
      <c r="CG24" s="677"/>
      <c r="CH24" s="677"/>
      <c r="CI24" s="677"/>
      <c r="CJ24" s="677"/>
      <c r="CK24" s="677"/>
      <c r="CL24" s="677"/>
      <c r="CM24" s="677"/>
      <c r="CN24" s="677"/>
      <c r="CO24" s="677"/>
      <c r="CP24" s="677"/>
      <c r="CQ24" s="678"/>
      <c r="CR24" s="673">
        <v>43282155</v>
      </c>
      <c r="CS24" s="674"/>
      <c r="CT24" s="674"/>
      <c r="CU24" s="674"/>
      <c r="CV24" s="674"/>
      <c r="CW24" s="674"/>
      <c r="CX24" s="674"/>
      <c r="CY24" s="702"/>
      <c r="CZ24" s="703">
        <v>49.3</v>
      </c>
      <c r="DA24" s="686"/>
      <c r="DB24" s="686"/>
      <c r="DC24" s="705"/>
      <c r="DD24" s="701">
        <v>22916745</v>
      </c>
      <c r="DE24" s="674"/>
      <c r="DF24" s="674"/>
      <c r="DG24" s="674"/>
      <c r="DH24" s="674"/>
      <c r="DI24" s="674"/>
      <c r="DJ24" s="674"/>
      <c r="DK24" s="702"/>
      <c r="DL24" s="701">
        <v>22162938</v>
      </c>
      <c r="DM24" s="674"/>
      <c r="DN24" s="674"/>
      <c r="DO24" s="674"/>
      <c r="DP24" s="674"/>
      <c r="DQ24" s="674"/>
      <c r="DR24" s="674"/>
      <c r="DS24" s="674"/>
      <c r="DT24" s="674"/>
      <c r="DU24" s="674"/>
      <c r="DV24" s="702"/>
      <c r="DW24" s="703">
        <v>49.9</v>
      </c>
      <c r="DX24" s="686"/>
      <c r="DY24" s="686"/>
      <c r="DZ24" s="686"/>
      <c r="EA24" s="686"/>
      <c r="EB24" s="686"/>
      <c r="EC24" s="704"/>
    </row>
    <row r="25" spans="2:133" ht="11.25" customHeight="1" x14ac:dyDescent="0.15">
      <c r="B25" s="618" t="s">
        <v>299</v>
      </c>
      <c r="C25" s="619"/>
      <c r="D25" s="619"/>
      <c r="E25" s="619"/>
      <c r="F25" s="619"/>
      <c r="G25" s="619"/>
      <c r="H25" s="619"/>
      <c r="I25" s="619"/>
      <c r="J25" s="619"/>
      <c r="K25" s="619"/>
      <c r="L25" s="619"/>
      <c r="M25" s="619"/>
      <c r="N25" s="619"/>
      <c r="O25" s="619"/>
      <c r="P25" s="619"/>
      <c r="Q25" s="620"/>
      <c r="R25" s="621">
        <v>46656770</v>
      </c>
      <c r="S25" s="622"/>
      <c r="T25" s="622"/>
      <c r="U25" s="622"/>
      <c r="V25" s="622"/>
      <c r="W25" s="622"/>
      <c r="X25" s="622"/>
      <c r="Y25" s="623"/>
      <c r="Z25" s="663">
        <v>52.3</v>
      </c>
      <c r="AA25" s="663"/>
      <c r="AB25" s="663"/>
      <c r="AC25" s="663"/>
      <c r="AD25" s="664">
        <v>43726051</v>
      </c>
      <c r="AE25" s="664"/>
      <c r="AF25" s="664"/>
      <c r="AG25" s="664"/>
      <c r="AH25" s="664"/>
      <c r="AI25" s="664"/>
      <c r="AJ25" s="664"/>
      <c r="AK25" s="664"/>
      <c r="AL25" s="624">
        <v>99.8</v>
      </c>
      <c r="AM25" s="625"/>
      <c r="AN25" s="625"/>
      <c r="AO25" s="665"/>
      <c r="AP25" s="618" t="s">
        <v>300</v>
      </c>
      <c r="AQ25" s="699"/>
      <c r="AR25" s="699"/>
      <c r="AS25" s="699"/>
      <c r="AT25" s="699"/>
      <c r="AU25" s="699"/>
      <c r="AV25" s="699"/>
      <c r="AW25" s="699"/>
      <c r="AX25" s="699"/>
      <c r="AY25" s="699"/>
      <c r="AZ25" s="699"/>
      <c r="BA25" s="699"/>
      <c r="BB25" s="699"/>
      <c r="BC25" s="699"/>
      <c r="BD25" s="699"/>
      <c r="BE25" s="699"/>
      <c r="BF25" s="700"/>
      <c r="BG25" s="621" t="s">
        <v>132</v>
      </c>
      <c r="BH25" s="622"/>
      <c r="BI25" s="622"/>
      <c r="BJ25" s="622"/>
      <c r="BK25" s="622"/>
      <c r="BL25" s="622"/>
      <c r="BM25" s="622"/>
      <c r="BN25" s="623"/>
      <c r="BO25" s="663" t="s">
        <v>132</v>
      </c>
      <c r="BP25" s="663"/>
      <c r="BQ25" s="663"/>
      <c r="BR25" s="663"/>
      <c r="BS25" s="664" t="s">
        <v>132</v>
      </c>
      <c r="BT25" s="664"/>
      <c r="BU25" s="664"/>
      <c r="BV25" s="664"/>
      <c r="BW25" s="664"/>
      <c r="BX25" s="664"/>
      <c r="BY25" s="664"/>
      <c r="BZ25" s="664"/>
      <c r="CA25" s="664"/>
      <c r="CB25" s="698"/>
      <c r="CD25" s="618" t="s">
        <v>301</v>
      </c>
      <c r="CE25" s="619"/>
      <c r="CF25" s="619"/>
      <c r="CG25" s="619"/>
      <c r="CH25" s="619"/>
      <c r="CI25" s="619"/>
      <c r="CJ25" s="619"/>
      <c r="CK25" s="619"/>
      <c r="CL25" s="619"/>
      <c r="CM25" s="619"/>
      <c r="CN25" s="619"/>
      <c r="CO25" s="619"/>
      <c r="CP25" s="619"/>
      <c r="CQ25" s="620"/>
      <c r="CR25" s="621">
        <v>9314073</v>
      </c>
      <c r="CS25" s="634"/>
      <c r="CT25" s="634"/>
      <c r="CU25" s="634"/>
      <c r="CV25" s="634"/>
      <c r="CW25" s="634"/>
      <c r="CX25" s="634"/>
      <c r="CY25" s="635"/>
      <c r="CZ25" s="624">
        <v>10.6</v>
      </c>
      <c r="DA25" s="636"/>
      <c r="DB25" s="636"/>
      <c r="DC25" s="637"/>
      <c r="DD25" s="627">
        <v>8480411</v>
      </c>
      <c r="DE25" s="634"/>
      <c r="DF25" s="634"/>
      <c r="DG25" s="634"/>
      <c r="DH25" s="634"/>
      <c r="DI25" s="634"/>
      <c r="DJ25" s="634"/>
      <c r="DK25" s="635"/>
      <c r="DL25" s="627">
        <v>8285088</v>
      </c>
      <c r="DM25" s="634"/>
      <c r="DN25" s="634"/>
      <c r="DO25" s="634"/>
      <c r="DP25" s="634"/>
      <c r="DQ25" s="634"/>
      <c r="DR25" s="634"/>
      <c r="DS25" s="634"/>
      <c r="DT25" s="634"/>
      <c r="DU25" s="634"/>
      <c r="DV25" s="635"/>
      <c r="DW25" s="624">
        <v>18.600000000000001</v>
      </c>
      <c r="DX25" s="636"/>
      <c r="DY25" s="636"/>
      <c r="DZ25" s="636"/>
      <c r="EA25" s="636"/>
      <c r="EB25" s="636"/>
      <c r="EC25" s="652"/>
    </row>
    <row r="26" spans="2:133" ht="11.25" customHeight="1" x14ac:dyDescent="0.15">
      <c r="B26" s="618" t="s">
        <v>302</v>
      </c>
      <c r="C26" s="619"/>
      <c r="D26" s="619"/>
      <c r="E26" s="619"/>
      <c r="F26" s="619"/>
      <c r="G26" s="619"/>
      <c r="H26" s="619"/>
      <c r="I26" s="619"/>
      <c r="J26" s="619"/>
      <c r="K26" s="619"/>
      <c r="L26" s="619"/>
      <c r="M26" s="619"/>
      <c r="N26" s="619"/>
      <c r="O26" s="619"/>
      <c r="P26" s="619"/>
      <c r="Q26" s="620"/>
      <c r="R26" s="621">
        <v>21370</v>
      </c>
      <c r="S26" s="622"/>
      <c r="T26" s="622"/>
      <c r="U26" s="622"/>
      <c r="V26" s="622"/>
      <c r="W26" s="622"/>
      <c r="X26" s="622"/>
      <c r="Y26" s="623"/>
      <c r="Z26" s="663">
        <v>0</v>
      </c>
      <c r="AA26" s="663"/>
      <c r="AB26" s="663"/>
      <c r="AC26" s="663"/>
      <c r="AD26" s="664">
        <v>21370</v>
      </c>
      <c r="AE26" s="664"/>
      <c r="AF26" s="664"/>
      <c r="AG26" s="664"/>
      <c r="AH26" s="664"/>
      <c r="AI26" s="664"/>
      <c r="AJ26" s="664"/>
      <c r="AK26" s="664"/>
      <c r="AL26" s="624">
        <v>0</v>
      </c>
      <c r="AM26" s="625"/>
      <c r="AN26" s="625"/>
      <c r="AO26" s="665"/>
      <c r="AP26" s="618" t="s">
        <v>303</v>
      </c>
      <c r="AQ26" s="699"/>
      <c r="AR26" s="699"/>
      <c r="AS26" s="699"/>
      <c r="AT26" s="699"/>
      <c r="AU26" s="699"/>
      <c r="AV26" s="699"/>
      <c r="AW26" s="699"/>
      <c r="AX26" s="699"/>
      <c r="AY26" s="699"/>
      <c r="AZ26" s="699"/>
      <c r="BA26" s="699"/>
      <c r="BB26" s="699"/>
      <c r="BC26" s="699"/>
      <c r="BD26" s="699"/>
      <c r="BE26" s="699"/>
      <c r="BF26" s="700"/>
      <c r="BG26" s="621" t="s">
        <v>132</v>
      </c>
      <c r="BH26" s="622"/>
      <c r="BI26" s="622"/>
      <c r="BJ26" s="622"/>
      <c r="BK26" s="622"/>
      <c r="BL26" s="622"/>
      <c r="BM26" s="622"/>
      <c r="BN26" s="623"/>
      <c r="BO26" s="663" t="s">
        <v>132</v>
      </c>
      <c r="BP26" s="663"/>
      <c r="BQ26" s="663"/>
      <c r="BR26" s="663"/>
      <c r="BS26" s="664" t="s">
        <v>241</v>
      </c>
      <c r="BT26" s="664"/>
      <c r="BU26" s="664"/>
      <c r="BV26" s="664"/>
      <c r="BW26" s="664"/>
      <c r="BX26" s="664"/>
      <c r="BY26" s="664"/>
      <c r="BZ26" s="664"/>
      <c r="CA26" s="664"/>
      <c r="CB26" s="698"/>
      <c r="CD26" s="618" t="s">
        <v>304</v>
      </c>
      <c r="CE26" s="619"/>
      <c r="CF26" s="619"/>
      <c r="CG26" s="619"/>
      <c r="CH26" s="619"/>
      <c r="CI26" s="619"/>
      <c r="CJ26" s="619"/>
      <c r="CK26" s="619"/>
      <c r="CL26" s="619"/>
      <c r="CM26" s="619"/>
      <c r="CN26" s="619"/>
      <c r="CO26" s="619"/>
      <c r="CP26" s="619"/>
      <c r="CQ26" s="620"/>
      <c r="CR26" s="621">
        <v>5911527</v>
      </c>
      <c r="CS26" s="622"/>
      <c r="CT26" s="622"/>
      <c r="CU26" s="622"/>
      <c r="CV26" s="622"/>
      <c r="CW26" s="622"/>
      <c r="CX26" s="622"/>
      <c r="CY26" s="623"/>
      <c r="CZ26" s="624">
        <v>6.7</v>
      </c>
      <c r="DA26" s="636"/>
      <c r="DB26" s="636"/>
      <c r="DC26" s="637"/>
      <c r="DD26" s="627">
        <v>5499219</v>
      </c>
      <c r="DE26" s="622"/>
      <c r="DF26" s="622"/>
      <c r="DG26" s="622"/>
      <c r="DH26" s="622"/>
      <c r="DI26" s="622"/>
      <c r="DJ26" s="622"/>
      <c r="DK26" s="623"/>
      <c r="DL26" s="627" t="s">
        <v>132</v>
      </c>
      <c r="DM26" s="622"/>
      <c r="DN26" s="622"/>
      <c r="DO26" s="622"/>
      <c r="DP26" s="622"/>
      <c r="DQ26" s="622"/>
      <c r="DR26" s="622"/>
      <c r="DS26" s="622"/>
      <c r="DT26" s="622"/>
      <c r="DU26" s="622"/>
      <c r="DV26" s="623"/>
      <c r="DW26" s="624" t="s">
        <v>241</v>
      </c>
      <c r="DX26" s="636"/>
      <c r="DY26" s="636"/>
      <c r="DZ26" s="636"/>
      <c r="EA26" s="636"/>
      <c r="EB26" s="636"/>
      <c r="EC26" s="652"/>
    </row>
    <row r="27" spans="2:133" ht="11.25" customHeight="1" x14ac:dyDescent="0.15">
      <c r="B27" s="618" t="s">
        <v>305</v>
      </c>
      <c r="C27" s="619"/>
      <c r="D27" s="619"/>
      <c r="E27" s="619"/>
      <c r="F27" s="619"/>
      <c r="G27" s="619"/>
      <c r="H27" s="619"/>
      <c r="I27" s="619"/>
      <c r="J27" s="619"/>
      <c r="K27" s="619"/>
      <c r="L27" s="619"/>
      <c r="M27" s="619"/>
      <c r="N27" s="619"/>
      <c r="O27" s="619"/>
      <c r="P27" s="619"/>
      <c r="Q27" s="620"/>
      <c r="R27" s="621">
        <v>512708</v>
      </c>
      <c r="S27" s="622"/>
      <c r="T27" s="622"/>
      <c r="U27" s="622"/>
      <c r="V27" s="622"/>
      <c r="W27" s="622"/>
      <c r="X27" s="622"/>
      <c r="Y27" s="623"/>
      <c r="Z27" s="663">
        <v>0.6</v>
      </c>
      <c r="AA27" s="663"/>
      <c r="AB27" s="663"/>
      <c r="AC27" s="663"/>
      <c r="AD27" s="664" t="s">
        <v>132</v>
      </c>
      <c r="AE27" s="664"/>
      <c r="AF27" s="664"/>
      <c r="AG27" s="664"/>
      <c r="AH27" s="664"/>
      <c r="AI27" s="664"/>
      <c r="AJ27" s="664"/>
      <c r="AK27" s="664"/>
      <c r="AL27" s="624" t="s">
        <v>241</v>
      </c>
      <c r="AM27" s="625"/>
      <c r="AN27" s="625"/>
      <c r="AO27" s="665"/>
      <c r="AP27" s="618" t="s">
        <v>306</v>
      </c>
      <c r="AQ27" s="619"/>
      <c r="AR27" s="619"/>
      <c r="AS27" s="619"/>
      <c r="AT27" s="619"/>
      <c r="AU27" s="619"/>
      <c r="AV27" s="619"/>
      <c r="AW27" s="619"/>
      <c r="AX27" s="619"/>
      <c r="AY27" s="619"/>
      <c r="AZ27" s="619"/>
      <c r="BA27" s="619"/>
      <c r="BB27" s="619"/>
      <c r="BC27" s="619"/>
      <c r="BD27" s="619"/>
      <c r="BE27" s="619"/>
      <c r="BF27" s="620"/>
      <c r="BG27" s="621">
        <v>19963626</v>
      </c>
      <c r="BH27" s="622"/>
      <c r="BI27" s="622"/>
      <c r="BJ27" s="622"/>
      <c r="BK27" s="622"/>
      <c r="BL27" s="622"/>
      <c r="BM27" s="622"/>
      <c r="BN27" s="623"/>
      <c r="BO27" s="663">
        <v>100</v>
      </c>
      <c r="BP27" s="663"/>
      <c r="BQ27" s="663"/>
      <c r="BR27" s="663"/>
      <c r="BS27" s="664">
        <v>1274846</v>
      </c>
      <c r="BT27" s="664"/>
      <c r="BU27" s="664"/>
      <c r="BV27" s="664"/>
      <c r="BW27" s="664"/>
      <c r="BX27" s="664"/>
      <c r="BY27" s="664"/>
      <c r="BZ27" s="664"/>
      <c r="CA27" s="664"/>
      <c r="CB27" s="698"/>
      <c r="CD27" s="618" t="s">
        <v>307</v>
      </c>
      <c r="CE27" s="619"/>
      <c r="CF27" s="619"/>
      <c r="CG27" s="619"/>
      <c r="CH27" s="619"/>
      <c r="CI27" s="619"/>
      <c r="CJ27" s="619"/>
      <c r="CK27" s="619"/>
      <c r="CL27" s="619"/>
      <c r="CM27" s="619"/>
      <c r="CN27" s="619"/>
      <c r="CO27" s="619"/>
      <c r="CP27" s="619"/>
      <c r="CQ27" s="620"/>
      <c r="CR27" s="621">
        <v>25330152</v>
      </c>
      <c r="CS27" s="634"/>
      <c r="CT27" s="634"/>
      <c r="CU27" s="634"/>
      <c r="CV27" s="634"/>
      <c r="CW27" s="634"/>
      <c r="CX27" s="634"/>
      <c r="CY27" s="635"/>
      <c r="CZ27" s="624">
        <v>28.9</v>
      </c>
      <c r="DA27" s="636"/>
      <c r="DB27" s="636"/>
      <c r="DC27" s="637"/>
      <c r="DD27" s="627">
        <v>6061162</v>
      </c>
      <c r="DE27" s="634"/>
      <c r="DF27" s="634"/>
      <c r="DG27" s="634"/>
      <c r="DH27" s="634"/>
      <c r="DI27" s="634"/>
      <c r="DJ27" s="634"/>
      <c r="DK27" s="635"/>
      <c r="DL27" s="627">
        <v>5502678</v>
      </c>
      <c r="DM27" s="634"/>
      <c r="DN27" s="634"/>
      <c r="DO27" s="634"/>
      <c r="DP27" s="634"/>
      <c r="DQ27" s="634"/>
      <c r="DR27" s="634"/>
      <c r="DS27" s="634"/>
      <c r="DT27" s="634"/>
      <c r="DU27" s="634"/>
      <c r="DV27" s="635"/>
      <c r="DW27" s="624">
        <v>12.4</v>
      </c>
      <c r="DX27" s="636"/>
      <c r="DY27" s="636"/>
      <c r="DZ27" s="636"/>
      <c r="EA27" s="636"/>
      <c r="EB27" s="636"/>
      <c r="EC27" s="652"/>
    </row>
    <row r="28" spans="2:133" ht="11.25" customHeight="1" x14ac:dyDescent="0.15">
      <c r="B28" s="618" t="s">
        <v>308</v>
      </c>
      <c r="C28" s="619"/>
      <c r="D28" s="619"/>
      <c r="E28" s="619"/>
      <c r="F28" s="619"/>
      <c r="G28" s="619"/>
      <c r="H28" s="619"/>
      <c r="I28" s="619"/>
      <c r="J28" s="619"/>
      <c r="K28" s="619"/>
      <c r="L28" s="619"/>
      <c r="M28" s="619"/>
      <c r="N28" s="619"/>
      <c r="O28" s="619"/>
      <c r="P28" s="619"/>
      <c r="Q28" s="620"/>
      <c r="R28" s="621">
        <v>988575</v>
      </c>
      <c r="S28" s="622"/>
      <c r="T28" s="622"/>
      <c r="U28" s="622"/>
      <c r="V28" s="622"/>
      <c r="W28" s="622"/>
      <c r="X28" s="622"/>
      <c r="Y28" s="623"/>
      <c r="Z28" s="663">
        <v>1.1000000000000001</v>
      </c>
      <c r="AA28" s="663"/>
      <c r="AB28" s="663"/>
      <c r="AC28" s="663"/>
      <c r="AD28" s="664">
        <v>40767</v>
      </c>
      <c r="AE28" s="664"/>
      <c r="AF28" s="664"/>
      <c r="AG28" s="664"/>
      <c r="AH28" s="664"/>
      <c r="AI28" s="664"/>
      <c r="AJ28" s="664"/>
      <c r="AK28" s="664"/>
      <c r="AL28" s="624">
        <v>0.1</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309</v>
      </c>
      <c r="CE28" s="619"/>
      <c r="CF28" s="619"/>
      <c r="CG28" s="619"/>
      <c r="CH28" s="619"/>
      <c r="CI28" s="619"/>
      <c r="CJ28" s="619"/>
      <c r="CK28" s="619"/>
      <c r="CL28" s="619"/>
      <c r="CM28" s="619"/>
      <c r="CN28" s="619"/>
      <c r="CO28" s="619"/>
      <c r="CP28" s="619"/>
      <c r="CQ28" s="620"/>
      <c r="CR28" s="621">
        <v>8637930</v>
      </c>
      <c r="CS28" s="622"/>
      <c r="CT28" s="622"/>
      <c r="CU28" s="622"/>
      <c r="CV28" s="622"/>
      <c r="CW28" s="622"/>
      <c r="CX28" s="622"/>
      <c r="CY28" s="623"/>
      <c r="CZ28" s="624">
        <v>9.8000000000000007</v>
      </c>
      <c r="DA28" s="636"/>
      <c r="DB28" s="636"/>
      <c r="DC28" s="637"/>
      <c r="DD28" s="627">
        <v>8375172</v>
      </c>
      <c r="DE28" s="622"/>
      <c r="DF28" s="622"/>
      <c r="DG28" s="622"/>
      <c r="DH28" s="622"/>
      <c r="DI28" s="622"/>
      <c r="DJ28" s="622"/>
      <c r="DK28" s="623"/>
      <c r="DL28" s="627">
        <v>8375172</v>
      </c>
      <c r="DM28" s="622"/>
      <c r="DN28" s="622"/>
      <c r="DO28" s="622"/>
      <c r="DP28" s="622"/>
      <c r="DQ28" s="622"/>
      <c r="DR28" s="622"/>
      <c r="DS28" s="622"/>
      <c r="DT28" s="622"/>
      <c r="DU28" s="622"/>
      <c r="DV28" s="623"/>
      <c r="DW28" s="624">
        <v>18.8</v>
      </c>
      <c r="DX28" s="636"/>
      <c r="DY28" s="636"/>
      <c r="DZ28" s="636"/>
      <c r="EA28" s="636"/>
      <c r="EB28" s="636"/>
      <c r="EC28" s="652"/>
    </row>
    <row r="29" spans="2:133" ht="11.25" customHeight="1" x14ac:dyDescent="0.15">
      <c r="B29" s="618" t="s">
        <v>310</v>
      </c>
      <c r="C29" s="619"/>
      <c r="D29" s="619"/>
      <c r="E29" s="619"/>
      <c r="F29" s="619"/>
      <c r="G29" s="619"/>
      <c r="H29" s="619"/>
      <c r="I29" s="619"/>
      <c r="J29" s="619"/>
      <c r="K29" s="619"/>
      <c r="L29" s="619"/>
      <c r="M29" s="619"/>
      <c r="N29" s="619"/>
      <c r="O29" s="619"/>
      <c r="P29" s="619"/>
      <c r="Q29" s="620"/>
      <c r="R29" s="621">
        <v>118926</v>
      </c>
      <c r="S29" s="622"/>
      <c r="T29" s="622"/>
      <c r="U29" s="622"/>
      <c r="V29" s="622"/>
      <c r="W29" s="622"/>
      <c r="X29" s="622"/>
      <c r="Y29" s="623"/>
      <c r="Z29" s="663">
        <v>0.1</v>
      </c>
      <c r="AA29" s="663"/>
      <c r="AB29" s="663"/>
      <c r="AC29" s="663"/>
      <c r="AD29" s="664">
        <v>378</v>
      </c>
      <c r="AE29" s="664"/>
      <c r="AF29" s="664"/>
      <c r="AG29" s="664"/>
      <c r="AH29" s="664"/>
      <c r="AI29" s="664"/>
      <c r="AJ29" s="664"/>
      <c r="AK29" s="664"/>
      <c r="AL29" s="624">
        <v>0</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311</v>
      </c>
      <c r="CE29" s="641"/>
      <c r="CF29" s="618" t="s">
        <v>72</v>
      </c>
      <c r="CG29" s="619"/>
      <c r="CH29" s="619"/>
      <c r="CI29" s="619"/>
      <c r="CJ29" s="619"/>
      <c r="CK29" s="619"/>
      <c r="CL29" s="619"/>
      <c r="CM29" s="619"/>
      <c r="CN29" s="619"/>
      <c r="CO29" s="619"/>
      <c r="CP29" s="619"/>
      <c r="CQ29" s="620"/>
      <c r="CR29" s="621">
        <v>8637930</v>
      </c>
      <c r="CS29" s="634"/>
      <c r="CT29" s="634"/>
      <c r="CU29" s="634"/>
      <c r="CV29" s="634"/>
      <c r="CW29" s="634"/>
      <c r="CX29" s="634"/>
      <c r="CY29" s="635"/>
      <c r="CZ29" s="624">
        <v>9.8000000000000007</v>
      </c>
      <c r="DA29" s="636"/>
      <c r="DB29" s="636"/>
      <c r="DC29" s="637"/>
      <c r="DD29" s="627">
        <v>8375172</v>
      </c>
      <c r="DE29" s="634"/>
      <c r="DF29" s="634"/>
      <c r="DG29" s="634"/>
      <c r="DH29" s="634"/>
      <c r="DI29" s="634"/>
      <c r="DJ29" s="634"/>
      <c r="DK29" s="635"/>
      <c r="DL29" s="627">
        <v>8375172</v>
      </c>
      <c r="DM29" s="634"/>
      <c r="DN29" s="634"/>
      <c r="DO29" s="634"/>
      <c r="DP29" s="634"/>
      <c r="DQ29" s="634"/>
      <c r="DR29" s="634"/>
      <c r="DS29" s="634"/>
      <c r="DT29" s="634"/>
      <c r="DU29" s="634"/>
      <c r="DV29" s="635"/>
      <c r="DW29" s="624">
        <v>18.8</v>
      </c>
      <c r="DX29" s="636"/>
      <c r="DY29" s="636"/>
      <c r="DZ29" s="636"/>
      <c r="EA29" s="636"/>
      <c r="EB29" s="636"/>
      <c r="EC29" s="652"/>
    </row>
    <row r="30" spans="2:133" ht="11.25" customHeight="1" x14ac:dyDescent="0.15">
      <c r="B30" s="618" t="s">
        <v>312</v>
      </c>
      <c r="C30" s="619"/>
      <c r="D30" s="619"/>
      <c r="E30" s="619"/>
      <c r="F30" s="619"/>
      <c r="G30" s="619"/>
      <c r="H30" s="619"/>
      <c r="I30" s="619"/>
      <c r="J30" s="619"/>
      <c r="K30" s="619"/>
      <c r="L30" s="619"/>
      <c r="M30" s="619"/>
      <c r="N30" s="619"/>
      <c r="O30" s="619"/>
      <c r="P30" s="619"/>
      <c r="Q30" s="620"/>
      <c r="R30" s="621">
        <v>20369796</v>
      </c>
      <c r="S30" s="622"/>
      <c r="T30" s="622"/>
      <c r="U30" s="622"/>
      <c r="V30" s="622"/>
      <c r="W30" s="622"/>
      <c r="X30" s="622"/>
      <c r="Y30" s="623"/>
      <c r="Z30" s="663">
        <v>22.8</v>
      </c>
      <c r="AA30" s="663"/>
      <c r="AB30" s="663"/>
      <c r="AC30" s="663"/>
      <c r="AD30" s="664" t="s">
        <v>241</v>
      </c>
      <c r="AE30" s="664"/>
      <c r="AF30" s="664"/>
      <c r="AG30" s="664"/>
      <c r="AH30" s="664"/>
      <c r="AI30" s="664"/>
      <c r="AJ30" s="664"/>
      <c r="AK30" s="664"/>
      <c r="AL30" s="624" t="s">
        <v>132</v>
      </c>
      <c r="AM30" s="625"/>
      <c r="AN30" s="625"/>
      <c r="AO30" s="665"/>
      <c r="AP30" s="679" t="s">
        <v>229</v>
      </c>
      <c r="AQ30" s="680"/>
      <c r="AR30" s="680"/>
      <c r="AS30" s="680"/>
      <c r="AT30" s="680"/>
      <c r="AU30" s="680"/>
      <c r="AV30" s="680"/>
      <c r="AW30" s="680"/>
      <c r="AX30" s="680"/>
      <c r="AY30" s="680"/>
      <c r="AZ30" s="680"/>
      <c r="BA30" s="680"/>
      <c r="BB30" s="680"/>
      <c r="BC30" s="680"/>
      <c r="BD30" s="680"/>
      <c r="BE30" s="680"/>
      <c r="BF30" s="681"/>
      <c r="BG30" s="679" t="s">
        <v>313</v>
      </c>
      <c r="BH30" s="696"/>
      <c r="BI30" s="696"/>
      <c r="BJ30" s="696"/>
      <c r="BK30" s="696"/>
      <c r="BL30" s="696"/>
      <c r="BM30" s="696"/>
      <c r="BN30" s="696"/>
      <c r="BO30" s="696"/>
      <c r="BP30" s="696"/>
      <c r="BQ30" s="697"/>
      <c r="BR30" s="679" t="s">
        <v>314</v>
      </c>
      <c r="BS30" s="696"/>
      <c r="BT30" s="696"/>
      <c r="BU30" s="696"/>
      <c r="BV30" s="696"/>
      <c r="BW30" s="696"/>
      <c r="BX30" s="696"/>
      <c r="BY30" s="696"/>
      <c r="BZ30" s="696"/>
      <c r="CA30" s="696"/>
      <c r="CB30" s="697"/>
      <c r="CD30" s="642"/>
      <c r="CE30" s="643"/>
      <c r="CF30" s="618" t="s">
        <v>315</v>
      </c>
      <c r="CG30" s="619"/>
      <c r="CH30" s="619"/>
      <c r="CI30" s="619"/>
      <c r="CJ30" s="619"/>
      <c r="CK30" s="619"/>
      <c r="CL30" s="619"/>
      <c r="CM30" s="619"/>
      <c r="CN30" s="619"/>
      <c r="CO30" s="619"/>
      <c r="CP30" s="619"/>
      <c r="CQ30" s="620"/>
      <c r="CR30" s="621">
        <v>8346364</v>
      </c>
      <c r="CS30" s="622"/>
      <c r="CT30" s="622"/>
      <c r="CU30" s="622"/>
      <c r="CV30" s="622"/>
      <c r="CW30" s="622"/>
      <c r="CX30" s="622"/>
      <c r="CY30" s="623"/>
      <c r="CZ30" s="624">
        <v>9.5</v>
      </c>
      <c r="DA30" s="636"/>
      <c r="DB30" s="636"/>
      <c r="DC30" s="637"/>
      <c r="DD30" s="627">
        <v>8105719</v>
      </c>
      <c r="DE30" s="622"/>
      <c r="DF30" s="622"/>
      <c r="DG30" s="622"/>
      <c r="DH30" s="622"/>
      <c r="DI30" s="622"/>
      <c r="DJ30" s="622"/>
      <c r="DK30" s="623"/>
      <c r="DL30" s="627">
        <v>8105719</v>
      </c>
      <c r="DM30" s="622"/>
      <c r="DN30" s="622"/>
      <c r="DO30" s="622"/>
      <c r="DP30" s="622"/>
      <c r="DQ30" s="622"/>
      <c r="DR30" s="622"/>
      <c r="DS30" s="622"/>
      <c r="DT30" s="622"/>
      <c r="DU30" s="622"/>
      <c r="DV30" s="623"/>
      <c r="DW30" s="624">
        <v>18.2</v>
      </c>
      <c r="DX30" s="636"/>
      <c r="DY30" s="636"/>
      <c r="DZ30" s="636"/>
      <c r="EA30" s="636"/>
      <c r="EB30" s="636"/>
      <c r="EC30" s="652"/>
    </row>
    <row r="31" spans="2:133" ht="11.25" customHeight="1" x14ac:dyDescent="0.15">
      <c r="B31" s="688" t="s">
        <v>316</v>
      </c>
      <c r="C31" s="689"/>
      <c r="D31" s="689"/>
      <c r="E31" s="689"/>
      <c r="F31" s="689"/>
      <c r="G31" s="689"/>
      <c r="H31" s="689"/>
      <c r="I31" s="689"/>
      <c r="J31" s="689"/>
      <c r="K31" s="689"/>
      <c r="L31" s="689"/>
      <c r="M31" s="689"/>
      <c r="N31" s="689"/>
      <c r="O31" s="689"/>
      <c r="P31" s="689"/>
      <c r="Q31" s="690"/>
      <c r="R31" s="621">
        <v>300</v>
      </c>
      <c r="S31" s="622"/>
      <c r="T31" s="622"/>
      <c r="U31" s="622"/>
      <c r="V31" s="622"/>
      <c r="W31" s="622"/>
      <c r="X31" s="622"/>
      <c r="Y31" s="623"/>
      <c r="Z31" s="663">
        <v>0</v>
      </c>
      <c r="AA31" s="663"/>
      <c r="AB31" s="663"/>
      <c r="AC31" s="663"/>
      <c r="AD31" s="664">
        <v>300</v>
      </c>
      <c r="AE31" s="664"/>
      <c r="AF31" s="664"/>
      <c r="AG31" s="664"/>
      <c r="AH31" s="664"/>
      <c r="AI31" s="664"/>
      <c r="AJ31" s="664"/>
      <c r="AK31" s="664"/>
      <c r="AL31" s="624">
        <v>0</v>
      </c>
      <c r="AM31" s="625"/>
      <c r="AN31" s="625"/>
      <c r="AO31" s="665"/>
      <c r="AP31" s="691" t="s">
        <v>317</v>
      </c>
      <c r="AQ31" s="692"/>
      <c r="AR31" s="692"/>
      <c r="AS31" s="692"/>
      <c r="AT31" s="693" t="s">
        <v>318</v>
      </c>
      <c r="AU31" s="218"/>
      <c r="AV31" s="218"/>
      <c r="AW31" s="218"/>
      <c r="AX31" s="676" t="s">
        <v>192</v>
      </c>
      <c r="AY31" s="677"/>
      <c r="AZ31" s="677"/>
      <c r="BA31" s="677"/>
      <c r="BB31" s="677"/>
      <c r="BC31" s="677"/>
      <c r="BD31" s="677"/>
      <c r="BE31" s="677"/>
      <c r="BF31" s="678"/>
      <c r="BG31" s="684">
        <v>98.8</v>
      </c>
      <c r="BH31" s="685"/>
      <c r="BI31" s="685"/>
      <c r="BJ31" s="685"/>
      <c r="BK31" s="685"/>
      <c r="BL31" s="685"/>
      <c r="BM31" s="686">
        <v>95.9</v>
      </c>
      <c r="BN31" s="685"/>
      <c r="BO31" s="685"/>
      <c r="BP31" s="685"/>
      <c r="BQ31" s="687"/>
      <c r="BR31" s="684">
        <v>99</v>
      </c>
      <c r="BS31" s="685"/>
      <c r="BT31" s="685"/>
      <c r="BU31" s="685"/>
      <c r="BV31" s="685"/>
      <c r="BW31" s="685"/>
      <c r="BX31" s="686">
        <v>95.6</v>
      </c>
      <c r="BY31" s="685"/>
      <c r="BZ31" s="685"/>
      <c r="CA31" s="685"/>
      <c r="CB31" s="687"/>
      <c r="CD31" s="642"/>
      <c r="CE31" s="643"/>
      <c r="CF31" s="618" t="s">
        <v>319</v>
      </c>
      <c r="CG31" s="619"/>
      <c r="CH31" s="619"/>
      <c r="CI31" s="619"/>
      <c r="CJ31" s="619"/>
      <c r="CK31" s="619"/>
      <c r="CL31" s="619"/>
      <c r="CM31" s="619"/>
      <c r="CN31" s="619"/>
      <c r="CO31" s="619"/>
      <c r="CP31" s="619"/>
      <c r="CQ31" s="620"/>
      <c r="CR31" s="621">
        <v>291566</v>
      </c>
      <c r="CS31" s="634"/>
      <c r="CT31" s="634"/>
      <c r="CU31" s="634"/>
      <c r="CV31" s="634"/>
      <c r="CW31" s="634"/>
      <c r="CX31" s="634"/>
      <c r="CY31" s="635"/>
      <c r="CZ31" s="624">
        <v>0.3</v>
      </c>
      <c r="DA31" s="636"/>
      <c r="DB31" s="636"/>
      <c r="DC31" s="637"/>
      <c r="DD31" s="627">
        <v>269453</v>
      </c>
      <c r="DE31" s="634"/>
      <c r="DF31" s="634"/>
      <c r="DG31" s="634"/>
      <c r="DH31" s="634"/>
      <c r="DI31" s="634"/>
      <c r="DJ31" s="634"/>
      <c r="DK31" s="635"/>
      <c r="DL31" s="627">
        <v>269453</v>
      </c>
      <c r="DM31" s="634"/>
      <c r="DN31" s="634"/>
      <c r="DO31" s="634"/>
      <c r="DP31" s="634"/>
      <c r="DQ31" s="634"/>
      <c r="DR31" s="634"/>
      <c r="DS31" s="634"/>
      <c r="DT31" s="634"/>
      <c r="DU31" s="634"/>
      <c r="DV31" s="635"/>
      <c r="DW31" s="624">
        <v>0.6</v>
      </c>
      <c r="DX31" s="636"/>
      <c r="DY31" s="636"/>
      <c r="DZ31" s="636"/>
      <c r="EA31" s="636"/>
      <c r="EB31" s="636"/>
      <c r="EC31" s="652"/>
    </row>
    <row r="32" spans="2:133" ht="11.25" customHeight="1" x14ac:dyDescent="0.15">
      <c r="B32" s="618" t="s">
        <v>320</v>
      </c>
      <c r="C32" s="619"/>
      <c r="D32" s="619"/>
      <c r="E32" s="619"/>
      <c r="F32" s="619"/>
      <c r="G32" s="619"/>
      <c r="H32" s="619"/>
      <c r="I32" s="619"/>
      <c r="J32" s="619"/>
      <c r="K32" s="619"/>
      <c r="L32" s="619"/>
      <c r="M32" s="619"/>
      <c r="N32" s="619"/>
      <c r="O32" s="619"/>
      <c r="P32" s="619"/>
      <c r="Q32" s="620"/>
      <c r="R32" s="621">
        <v>7950677</v>
      </c>
      <c r="S32" s="622"/>
      <c r="T32" s="622"/>
      <c r="U32" s="622"/>
      <c r="V32" s="622"/>
      <c r="W32" s="622"/>
      <c r="X32" s="622"/>
      <c r="Y32" s="623"/>
      <c r="Z32" s="663">
        <v>8.9</v>
      </c>
      <c r="AA32" s="663"/>
      <c r="AB32" s="663"/>
      <c r="AC32" s="663"/>
      <c r="AD32" s="664" t="s">
        <v>241</v>
      </c>
      <c r="AE32" s="664"/>
      <c r="AF32" s="664"/>
      <c r="AG32" s="664"/>
      <c r="AH32" s="664"/>
      <c r="AI32" s="664"/>
      <c r="AJ32" s="664"/>
      <c r="AK32" s="664"/>
      <c r="AL32" s="624" t="s">
        <v>132</v>
      </c>
      <c r="AM32" s="625"/>
      <c r="AN32" s="625"/>
      <c r="AO32" s="665"/>
      <c r="AP32" s="666"/>
      <c r="AQ32" s="667"/>
      <c r="AR32" s="667"/>
      <c r="AS32" s="667"/>
      <c r="AT32" s="694"/>
      <c r="AU32" s="214" t="s">
        <v>321</v>
      </c>
      <c r="AX32" s="618" t="s">
        <v>322</v>
      </c>
      <c r="AY32" s="619"/>
      <c r="AZ32" s="619"/>
      <c r="BA32" s="619"/>
      <c r="BB32" s="619"/>
      <c r="BC32" s="619"/>
      <c r="BD32" s="619"/>
      <c r="BE32" s="619"/>
      <c r="BF32" s="620"/>
      <c r="BG32" s="683">
        <v>99.2</v>
      </c>
      <c r="BH32" s="634"/>
      <c r="BI32" s="634"/>
      <c r="BJ32" s="634"/>
      <c r="BK32" s="634"/>
      <c r="BL32" s="634"/>
      <c r="BM32" s="625">
        <v>97</v>
      </c>
      <c r="BN32" s="634"/>
      <c r="BO32" s="634"/>
      <c r="BP32" s="634"/>
      <c r="BQ32" s="661"/>
      <c r="BR32" s="683">
        <v>99.1</v>
      </c>
      <c r="BS32" s="634"/>
      <c r="BT32" s="634"/>
      <c r="BU32" s="634"/>
      <c r="BV32" s="634"/>
      <c r="BW32" s="634"/>
      <c r="BX32" s="625">
        <v>96.7</v>
      </c>
      <c r="BY32" s="634"/>
      <c r="BZ32" s="634"/>
      <c r="CA32" s="634"/>
      <c r="CB32" s="661"/>
      <c r="CD32" s="644"/>
      <c r="CE32" s="645"/>
      <c r="CF32" s="618" t="s">
        <v>323</v>
      </c>
      <c r="CG32" s="619"/>
      <c r="CH32" s="619"/>
      <c r="CI32" s="619"/>
      <c r="CJ32" s="619"/>
      <c r="CK32" s="619"/>
      <c r="CL32" s="619"/>
      <c r="CM32" s="619"/>
      <c r="CN32" s="619"/>
      <c r="CO32" s="619"/>
      <c r="CP32" s="619"/>
      <c r="CQ32" s="620"/>
      <c r="CR32" s="621" t="s">
        <v>241</v>
      </c>
      <c r="CS32" s="622"/>
      <c r="CT32" s="622"/>
      <c r="CU32" s="622"/>
      <c r="CV32" s="622"/>
      <c r="CW32" s="622"/>
      <c r="CX32" s="622"/>
      <c r="CY32" s="623"/>
      <c r="CZ32" s="624" t="s">
        <v>132</v>
      </c>
      <c r="DA32" s="636"/>
      <c r="DB32" s="636"/>
      <c r="DC32" s="637"/>
      <c r="DD32" s="627" t="s">
        <v>132</v>
      </c>
      <c r="DE32" s="622"/>
      <c r="DF32" s="622"/>
      <c r="DG32" s="622"/>
      <c r="DH32" s="622"/>
      <c r="DI32" s="622"/>
      <c r="DJ32" s="622"/>
      <c r="DK32" s="623"/>
      <c r="DL32" s="627" t="s">
        <v>132</v>
      </c>
      <c r="DM32" s="622"/>
      <c r="DN32" s="622"/>
      <c r="DO32" s="622"/>
      <c r="DP32" s="622"/>
      <c r="DQ32" s="622"/>
      <c r="DR32" s="622"/>
      <c r="DS32" s="622"/>
      <c r="DT32" s="622"/>
      <c r="DU32" s="622"/>
      <c r="DV32" s="623"/>
      <c r="DW32" s="624" t="s">
        <v>241</v>
      </c>
      <c r="DX32" s="636"/>
      <c r="DY32" s="636"/>
      <c r="DZ32" s="636"/>
      <c r="EA32" s="636"/>
      <c r="EB32" s="636"/>
      <c r="EC32" s="652"/>
    </row>
    <row r="33" spans="2:133" ht="11.25" customHeight="1" x14ac:dyDescent="0.15">
      <c r="B33" s="618" t="s">
        <v>324</v>
      </c>
      <c r="C33" s="619"/>
      <c r="D33" s="619"/>
      <c r="E33" s="619"/>
      <c r="F33" s="619"/>
      <c r="G33" s="619"/>
      <c r="H33" s="619"/>
      <c r="I33" s="619"/>
      <c r="J33" s="619"/>
      <c r="K33" s="619"/>
      <c r="L33" s="619"/>
      <c r="M33" s="619"/>
      <c r="N33" s="619"/>
      <c r="O33" s="619"/>
      <c r="P33" s="619"/>
      <c r="Q33" s="620"/>
      <c r="R33" s="621">
        <v>132755</v>
      </c>
      <c r="S33" s="622"/>
      <c r="T33" s="622"/>
      <c r="U33" s="622"/>
      <c r="V33" s="622"/>
      <c r="W33" s="622"/>
      <c r="X33" s="622"/>
      <c r="Y33" s="623"/>
      <c r="Z33" s="663">
        <v>0.1</v>
      </c>
      <c r="AA33" s="663"/>
      <c r="AB33" s="663"/>
      <c r="AC33" s="663"/>
      <c r="AD33" s="664">
        <v>7205</v>
      </c>
      <c r="AE33" s="664"/>
      <c r="AF33" s="664"/>
      <c r="AG33" s="664"/>
      <c r="AH33" s="664"/>
      <c r="AI33" s="664"/>
      <c r="AJ33" s="664"/>
      <c r="AK33" s="664"/>
      <c r="AL33" s="624">
        <v>0</v>
      </c>
      <c r="AM33" s="625"/>
      <c r="AN33" s="625"/>
      <c r="AO33" s="665"/>
      <c r="AP33" s="668"/>
      <c r="AQ33" s="669"/>
      <c r="AR33" s="669"/>
      <c r="AS33" s="669"/>
      <c r="AT33" s="695"/>
      <c r="AU33" s="219"/>
      <c r="AV33" s="219"/>
      <c r="AW33" s="219"/>
      <c r="AX33" s="602" t="s">
        <v>325</v>
      </c>
      <c r="AY33" s="603"/>
      <c r="AZ33" s="603"/>
      <c r="BA33" s="603"/>
      <c r="BB33" s="603"/>
      <c r="BC33" s="603"/>
      <c r="BD33" s="603"/>
      <c r="BE33" s="603"/>
      <c r="BF33" s="604"/>
      <c r="BG33" s="682">
        <v>98.4</v>
      </c>
      <c r="BH33" s="606"/>
      <c r="BI33" s="606"/>
      <c r="BJ33" s="606"/>
      <c r="BK33" s="606"/>
      <c r="BL33" s="606"/>
      <c r="BM33" s="656">
        <v>94.8</v>
      </c>
      <c r="BN33" s="606"/>
      <c r="BO33" s="606"/>
      <c r="BP33" s="606"/>
      <c r="BQ33" s="650"/>
      <c r="BR33" s="682">
        <v>98.8</v>
      </c>
      <c r="BS33" s="606"/>
      <c r="BT33" s="606"/>
      <c r="BU33" s="606"/>
      <c r="BV33" s="606"/>
      <c r="BW33" s="606"/>
      <c r="BX33" s="656">
        <v>94.5</v>
      </c>
      <c r="BY33" s="606"/>
      <c r="BZ33" s="606"/>
      <c r="CA33" s="606"/>
      <c r="CB33" s="650"/>
      <c r="CD33" s="618" t="s">
        <v>326</v>
      </c>
      <c r="CE33" s="619"/>
      <c r="CF33" s="619"/>
      <c r="CG33" s="619"/>
      <c r="CH33" s="619"/>
      <c r="CI33" s="619"/>
      <c r="CJ33" s="619"/>
      <c r="CK33" s="619"/>
      <c r="CL33" s="619"/>
      <c r="CM33" s="619"/>
      <c r="CN33" s="619"/>
      <c r="CO33" s="619"/>
      <c r="CP33" s="619"/>
      <c r="CQ33" s="620"/>
      <c r="CR33" s="621">
        <v>36877169</v>
      </c>
      <c r="CS33" s="634"/>
      <c r="CT33" s="634"/>
      <c r="CU33" s="634"/>
      <c r="CV33" s="634"/>
      <c r="CW33" s="634"/>
      <c r="CX33" s="634"/>
      <c r="CY33" s="635"/>
      <c r="CZ33" s="624">
        <v>42</v>
      </c>
      <c r="DA33" s="636"/>
      <c r="DB33" s="636"/>
      <c r="DC33" s="637"/>
      <c r="DD33" s="627">
        <v>27022838</v>
      </c>
      <c r="DE33" s="634"/>
      <c r="DF33" s="634"/>
      <c r="DG33" s="634"/>
      <c r="DH33" s="634"/>
      <c r="DI33" s="634"/>
      <c r="DJ33" s="634"/>
      <c r="DK33" s="635"/>
      <c r="DL33" s="627">
        <v>19806575</v>
      </c>
      <c r="DM33" s="634"/>
      <c r="DN33" s="634"/>
      <c r="DO33" s="634"/>
      <c r="DP33" s="634"/>
      <c r="DQ33" s="634"/>
      <c r="DR33" s="634"/>
      <c r="DS33" s="634"/>
      <c r="DT33" s="634"/>
      <c r="DU33" s="634"/>
      <c r="DV33" s="635"/>
      <c r="DW33" s="624">
        <v>44.6</v>
      </c>
      <c r="DX33" s="636"/>
      <c r="DY33" s="636"/>
      <c r="DZ33" s="636"/>
      <c r="EA33" s="636"/>
      <c r="EB33" s="636"/>
      <c r="EC33" s="652"/>
    </row>
    <row r="34" spans="2:133" ht="11.25" customHeight="1" x14ac:dyDescent="0.15">
      <c r="B34" s="618" t="s">
        <v>327</v>
      </c>
      <c r="C34" s="619"/>
      <c r="D34" s="619"/>
      <c r="E34" s="619"/>
      <c r="F34" s="619"/>
      <c r="G34" s="619"/>
      <c r="H34" s="619"/>
      <c r="I34" s="619"/>
      <c r="J34" s="619"/>
      <c r="K34" s="619"/>
      <c r="L34" s="619"/>
      <c r="M34" s="619"/>
      <c r="N34" s="619"/>
      <c r="O34" s="619"/>
      <c r="P34" s="619"/>
      <c r="Q34" s="620"/>
      <c r="R34" s="621">
        <v>1180783</v>
      </c>
      <c r="S34" s="622"/>
      <c r="T34" s="622"/>
      <c r="U34" s="622"/>
      <c r="V34" s="622"/>
      <c r="W34" s="622"/>
      <c r="X34" s="622"/>
      <c r="Y34" s="623"/>
      <c r="Z34" s="663">
        <v>1.3</v>
      </c>
      <c r="AA34" s="663"/>
      <c r="AB34" s="663"/>
      <c r="AC34" s="663"/>
      <c r="AD34" s="664" t="s">
        <v>132</v>
      </c>
      <c r="AE34" s="664"/>
      <c r="AF34" s="664"/>
      <c r="AG34" s="664"/>
      <c r="AH34" s="664"/>
      <c r="AI34" s="664"/>
      <c r="AJ34" s="664"/>
      <c r="AK34" s="664"/>
      <c r="AL34" s="624" t="s">
        <v>132</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328</v>
      </c>
      <c r="CE34" s="619"/>
      <c r="CF34" s="619"/>
      <c r="CG34" s="619"/>
      <c r="CH34" s="619"/>
      <c r="CI34" s="619"/>
      <c r="CJ34" s="619"/>
      <c r="CK34" s="619"/>
      <c r="CL34" s="619"/>
      <c r="CM34" s="619"/>
      <c r="CN34" s="619"/>
      <c r="CO34" s="619"/>
      <c r="CP34" s="619"/>
      <c r="CQ34" s="620"/>
      <c r="CR34" s="621">
        <v>12278115</v>
      </c>
      <c r="CS34" s="622"/>
      <c r="CT34" s="622"/>
      <c r="CU34" s="622"/>
      <c r="CV34" s="622"/>
      <c r="CW34" s="622"/>
      <c r="CX34" s="622"/>
      <c r="CY34" s="623"/>
      <c r="CZ34" s="624">
        <v>14</v>
      </c>
      <c r="DA34" s="636"/>
      <c r="DB34" s="636"/>
      <c r="DC34" s="637"/>
      <c r="DD34" s="627">
        <v>8782821</v>
      </c>
      <c r="DE34" s="622"/>
      <c r="DF34" s="622"/>
      <c r="DG34" s="622"/>
      <c r="DH34" s="622"/>
      <c r="DI34" s="622"/>
      <c r="DJ34" s="622"/>
      <c r="DK34" s="623"/>
      <c r="DL34" s="627">
        <v>6959990</v>
      </c>
      <c r="DM34" s="622"/>
      <c r="DN34" s="622"/>
      <c r="DO34" s="622"/>
      <c r="DP34" s="622"/>
      <c r="DQ34" s="622"/>
      <c r="DR34" s="622"/>
      <c r="DS34" s="622"/>
      <c r="DT34" s="622"/>
      <c r="DU34" s="622"/>
      <c r="DV34" s="623"/>
      <c r="DW34" s="624">
        <v>15.7</v>
      </c>
      <c r="DX34" s="636"/>
      <c r="DY34" s="636"/>
      <c r="DZ34" s="636"/>
      <c r="EA34" s="636"/>
      <c r="EB34" s="636"/>
      <c r="EC34" s="652"/>
    </row>
    <row r="35" spans="2:133" ht="11.25" customHeight="1" x14ac:dyDescent="0.15">
      <c r="B35" s="618" t="s">
        <v>329</v>
      </c>
      <c r="C35" s="619"/>
      <c r="D35" s="619"/>
      <c r="E35" s="619"/>
      <c r="F35" s="619"/>
      <c r="G35" s="619"/>
      <c r="H35" s="619"/>
      <c r="I35" s="619"/>
      <c r="J35" s="619"/>
      <c r="K35" s="619"/>
      <c r="L35" s="619"/>
      <c r="M35" s="619"/>
      <c r="N35" s="619"/>
      <c r="O35" s="619"/>
      <c r="P35" s="619"/>
      <c r="Q35" s="620"/>
      <c r="R35" s="621">
        <v>1375481</v>
      </c>
      <c r="S35" s="622"/>
      <c r="T35" s="622"/>
      <c r="U35" s="622"/>
      <c r="V35" s="622"/>
      <c r="W35" s="622"/>
      <c r="X35" s="622"/>
      <c r="Y35" s="623"/>
      <c r="Z35" s="663">
        <v>1.5</v>
      </c>
      <c r="AA35" s="663"/>
      <c r="AB35" s="663"/>
      <c r="AC35" s="663"/>
      <c r="AD35" s="664" t="s">
        <v>132</v>
      </c>
      <c r="AE35" s="664"/>
      <c r="AF35" s="664"/>
      <c r="AG35" s="664"/>
      <c r="AH35" s="664"/>
      <c r="AI35" s="664"/>
      <c r="AJ35" s="664"/>
      <c r="AK35" s="664"/>
      <c r="AL35" s="624" t="s">
        <v>241</v>
      </c>
      <c r="AM35" s="625"/>
      <c r="AN35" s="625"/>
      <c r="AO35" s="665"/>
      <c r="AP35" s="222"/>
      <c r="AQ35" s="679" t="s">
        <v>330</v>
      </c>
      <c r="AR35" s="680"/>
      <c r="AS35" s="680"/>
      <c r="AT35" s="680"/>
      <c r="AU35" s="680"/>
      <c r="AV35" s="680"/>
      <c r="AW35" s="680"/>
      <c r="AX35" s="680"/>
      <c r="AY35" s="680"/>
      <c r="AZ35" s="680"/>
      <c r="BA35" s="680"/>
      <c r="BB35" s="680"/>
      <c r="BC35" s="680"/>
      <c r="BD35" s="680"/>
      <c r="BE35" s="680"/>
      <c r="BF35" s="681"/>
      <c r="BG35" s="679" t="s">
        <v>331</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332</v>
      </c>
      <c r="CE35" s="619"/>
      <c r="CF35" s="619"/>
      <c r="CG35" s="619"/>
      <c r="CH35" s="619"/>
      <c r="CI35" s="619"/>
      <c r="CJ35" s="619"/>
      <c r="CK35" s="619"/>
      <c r="CL35" s="619"/>
      <c r="CM35" s="619"/>
      <c r="CN35" s="619"/>
      <c r="CO35" s="619"/>
      <c r="CP35" s="619"/>
      <c r="CQ35" s="620"/>
      <c r="CR35" s="621">
        <v>2021297</v>
      </c>
      <c r="CS35" s="634"/>
      <c r="CT35" s="634"/>
      <c r="CU35" s="634"/>
      <c r="CV35" s="634"/>
      <c r="CW35" s="634"/>
      <c r="CX35" s="634"/>
      <c r="CY35" s="635"/>
      <c r="CZ35" s="624">
        <v>2.2999999999999998</v>
      </c>
      <c r="DA35" s="636"/>
      <c r="DB35" s="636"/>
      <c r="DC35" s="637"/>
      <c r="DD35" s="627">
        <v>1659651</v>
      </c>
      <c r="DE35" s="634"/>
      <c r="DF35" s="634"/>
      <c r="DG35" s="634"/>
      <c r="DH35" s="634"/>
      <c r="DI35" s="634"/>
      <c r="DJ35" s="634"/>
      <c r="DK35" s="635"/>
      <c r="DL35" s="627">
        <v>880574</v>
      </c>
      <c r="DM35" s="634"/>
      <c r="DN35" s="634"/>
      <c r="DO35" s="634"/>
      <c r="DP35" s="634"/>
      <c r="DQ35" s="634"/>
      <c r="DR35" s="634"/>
      <c r="DS35" s="634"/>
      <c r="DT35" s="634"/>
      <c r="DU35" s="634"/>
      <c r="DV35" s="635"/>
      <c r="DW35" s="624">
        <v>2</v>
      </c>
      <c r="DX35" s="636"/>
      <c r="DY35" s="636"/>
      <c r="DZ35" s="636"/>
      <c r="EA35" s="636"/>
      <c r="EB35" s="636"/>
      <c r="EC35" s="652"/>
    </row>
    <row r="36" spans="2:133" ht="11.25" customHeight="1" x14ac:dyDescent="0.15">
      <c r="B36" s="618" t="s">
        <v>333</v>
      </c>
      <c r="C36" s="619"/>
      <c r="D36" s="619"/>
      <c r="E36" s="619"/>
      <c r="F36" s="619"/>
      <c r="G36" s="619"/>
      <c r="H36" s="619"/>
      <c r="I36" s="619"/>
      <c r="J36" s="619"/>
      <c r="K36" s="619"/>
      <c r="L36" s="619"/>
      <c r="M36" s="619"/>
      <c r="N36" s="619"/>
      <c r="O36" s="619"/>
      <c r="P36" s="619"/>
      <c r="Q36" s="620"/>
      <c r="R36" s="621">
        <v>2056545</v>
      </c>
      <c r="S36" s="622"/>
      <c r="T36" s="622"/>
      <c r="U36" s="622"/>
      <c r="V36" s="622"/>
      <c r="W36" s="622"/>
      <c r="X36" s="622"/>
      <c r="Y36" s="623"/>
      <c r="Z36" s="663">
        <v>2.2999999999999998</v>
      </c>
      <c r="AA36" s="663"/>
      <c r="AB36" s="663"/>
      <c r="AC36" s="663"/>
      <c r="AD36" s="664" t="s">
        <v>132</v>
      </c>
      <c r="AE36" s="664"/>
      <c r="AF36" s="664"/>
      <c r="AG36" s="664"/>
      <c r="AH36" s="664"/>
      <c r="AI36" s="664"/>
      <c r="AJ36" s="664"/>
      <c r="AK36" s="664"/>
      <c r="AL36" s="624" t="s">
        <v>241</v>
      </c>
      <c r="AM36" s="625"/>
      <c r="AN36" s="625"/>
      <c r="AO36" s="665"/>
      <c r="AP36" s="222"/>
      <c r="AQ36" s="670" t="s">
        <v>334</v>
      </c>
      <c r="AR36" s="671"/>
      <c r="AS36" s="671"/>
      <c r="AT36" s="671"/>
      <c r="AU36" s="671"/>
      <c r="AV36" s="671"/>
      <c r="AW36" s="671"/>
      <c r="AX36" s="671"/>
      <c r="AY36" s="672"/>
      <c r="AZ36" s="673">
        <v>9286891</v>
      </c>
      <c r="BA36" s="674"/>
      <c r="BB36" s="674"/>
      <c r="BC36" s="674"/>
      <c r="BD36" s="674"/>
      <c r="BE36" s="674"/>
      <c r="BF36" s="675"/>
      <c r="BG36" s="676" t="s">
        <v>335</v>
      </c>
      <c r="BH36" s="677"/>
      <c r="BI36" s="677"/>
      <c r="BJ36" s="677"/>
      <c r="BK36" s="677"/>
      <c r="BL36" s="677"/>
      <c r="BM36" s="677"/>
      <c r="BN36" s="677"/>
      <c r="BO36" s="677"/>
      <c r="BP36" s="677"/>
      <c r="BQ36" s="677"/>
      <c r="BR36" s="677"/>
      <c r="BS36" s="677"/>
      <c r="BT36" s="677"/>
      <c r="BU36" s="678"/>
      <c r="BV36" s="673">
        <v>644211</v>
      </c>
      <c r="BW36" s="674"/>
      <c r="BX36" s="674"/>
      <c r="BY36" s="674"/>
      <c r="BZ36" s="674"/>
      <c r="CA36" s="674"/>
      <c r="CB36" s="675"/>
      <c r="CD36" s="618" t="s">
        <v>336</v>
      </c>
      <c r="CE36" s="619"/>
      <c r="CF36" s="619"/>
      <c r="CG36" s="619"/>
      <c r="CH36" s="619"/>
      <c r="CI36" s="619"/>
      <c r="CJ36" s="619"/>
      <c r="CK36" s="619"/>
      <c r="CL36" s="619"/>
      <c r="CM36" s="619"/>
      <c r="CN36" s="619"/>
      <c r="CO36" s="619"/>
      <c r="CP36" s="619"/>
      <c r="CQ36" s="620"/>
      <c r="CR36" s="621">
        <v>11476093</v>
      </c>
      <c r="CS36" s="622"/>
      <c r="CT36" s="622"/>
      <c r="CU36" s="622"/>
      <c r="CV36" s="622"/>
      <c r="CW36" s="622"/>
      <c r="CX36" s="622"/>
      <c r="CY36" s="623"/>
      <c r="CZ36" s="624">
        <v>13.1</v>
      </c>
      <c r="DA36" s="636"/>
      <c r="DB36" s="636"/>
      <c r="DC36" s="637"/>
      <c r="DD36" s="627">
        <v>9010360</v>
      </c>
      <c r="DE36" s="622"/>
      <c r="DF36" s="622"/>
      <c r="DG36" s="622"/>
      <c r="DH36" s="622"/>
      <c r="DI36" s="622"/>
      <c r="DJ36" s="622"/>
      <c r="DK36" s="623"/>
      <c r="DL36" s="627">
        <v>6132583</v>
      </c>
      <c r="DM36" s="622"/>
      <c r="DN36" s="622"/>
      <c r="DO36" s="622"/>
      <c r="DP36" s="622"/>
      <c r="DQ36" s="622"/>
      <c r="DR36" s="622"/>
      <c r="DS36" s="622"/>
      <c r="DT36" s="622"/>
      <c r="DU36" s="622"/>
      <c r="DV36" s="623"/>
      <c r="DW36" s="624">
        <v>13.8</v>
      </c>
      <c r="DX36" s="636"/>
      <c r="DY36" s="636"/>
      <c r="DZ36" s="636"/>
      <c r="EA36" s="636"/>
      <c r="EB36" s="636"/>
      <c r="EC36" s="652"/>
    </row>
    <row r="37" spans="2:133" ht="11.25" customHeight="1" x14ac:dyDescent="0.15">
      <c r="B37" s="618" t="s">
        <v>337</v>
      </c>
      <c r="C37" s="619"/>
      <c r="D37" s="619"/>
      <c r="E37" s="619"/>
      <c r="F37" s="619"/>
      <c r="G37" s="619"/>
      <c r="H37" s="619"/>
      <c r="I37" s="619"/>
      <c r="J37" s="619"/>
      <c r="K37" s="619"/>
      <c r="L37" s="619"/>
      <c r="M37" s="619"/>
      <c r="N37" s="619"/>
      <c r="O37" s="619"/>
      <c r="P37" s="619"/>
      <c r="Q37" s="620"/>
      <c r="R37" s="621">
        <v>2428406</v>
      </c>
      <c r="S37" s="622"/>
      <c r="T37" s="622"/>
      <c r="U37" s="622"/>
      <c r="V37" s="622"/>
      <c r="W37" s="622"/>
      <c r="X37" s="622"/>
      <c r="Y37" s="623"/>
      <c r="Z37" s="663">
        <v>2.7</v>
      </c>
      <c r="AA37" s="663"/>
      <c r="AB37" s="663"/>
      <c r="AC37" s="663"/>
      <c r="AD37" s="664">
        <v>12320</v>
      </c>
      <c r="AE37" s="664"/>
      <c r="AF37" s="664"/>
      <c r="AG37" s="664"/>
      <c r="AH37" s="664"/>
      <c r="AI37" s="664"/>
      <c r="AJ37" s="664"/>
      <c r="AK37" s="664"/>
      <c r="AL37" s="624">
        <v>0</v>
      </c>
      <c r="AM37" s="625"/>
      <c r="AN37" s="625"/>
      <c r="AO37" s="665"/>
      <c r="AQ37" s="658" t="s">
        <v>338</v>
      </c>
      <c r="AR37" s="659"/>
      <c r="AS37" s="659"/>
      <c r="AT37" s="659"/>
      <c r="AU37" s="659"/>
      <c r="AV37" s="659"/>
      <c r="AW37" s="659"/>
      <c r="AX37" s="659"/>
      <c r="AY37" s="660"/>
      <c r="AZ37" s="621">
        <v>1758101</v>
      </c>
      <c r="BA37" s="622"/>
      <c r="BB37" s="622"/>
      <c r="BC37" s="622"/>
      <c r="BD37" s="634"/>
      <c r="BE37" s="634"/>
      <c r="BF37" s="661"/>
      <c r="BG37" s="618" t="s">
        <v>339</v>
      </c>
      <c r="BH37" s="619"/>
      <c r="BI37" s="619"/>
      <c r="BJ37" s="619"/>
      <c r="BK37" s="619"/>
      <c r="BL37" s="619"/>
      <c r="BM37" s="619"/>
      <c r="BN37" s="619"/>
      <c r="BO37" s="619"/>
      <c r="BP37" s="619"/>
      <c r="BQ37" s="619"/>
      <c r="BR37" s="619"/>
      <c r="BS37" s="619"/>
      <c r="BT37" s="619"/>
      <c r="BU37" s="620"/>
      <c r="BV37" s="621">
        <v>312302</v>
      </c>
      <c r="BW37" s="622"/>
      <c r="BX37" s="622"/>
      <c r="BY37" s="622"/>
      <c r="BZ37" s="622"/>
      <c r="CA37" s="622"/>
      <c r="CB37" s="662"/>
      <c r="CD37" s="618" t="s">
        <v>340</v>
      </c>
      <c r="CE37" s="619"/>
      <c r="CF37" s="619"/>
      <c r="CG37" s="619"/>
      <c r="CH37" s="619"/>
      <c r="CI37" s="619"/>
      <c r="CJ37" s="619"/>
      <c r="CK37" s="619"/>
      <c r="CL37" s="619"/>
      <c r="CM37" s="619"/>
      <c r="CN37" s="619"/>
      <c r="CO37" s="619"/>
      <c r="CP37" s="619"/>
      <c r="CQ37" s="620"/>
      <c r="CR37" s="621">
        <v>3294620</v>
      </c>
      <c r="CS37" s="634"/>
      <c r="CT37" s="634"/>
      <c r="CU37" s="634"/>
      <c r="CV37" s="634"/>
      <c r="CW37" s="634"/>
      <c r="CX37" s="634"/>
      <c r="CY37" s="635"/>
      <c r="CZ37" s="624">
        <v>3.8</v>
      </c>
      <c r="DA37" s="636"/>
      <c r="DB37" s="636"/>
      <c r="DC37" s="637"/>
      <c r="DD37" s="627">
        <v>3293894</v>
      </c>
      <c r="DE37" s="634"/>
      <c r="DF37" s="634"/>
      <c r="DG37" s="634"/>
      <c r="DH37" s="634"/>
      <c r="DI37" s="634"/>
      <c r="DJ37" s="634"/>
      <c r="DK37" s="635"/>
      <c r="DL37" s="627">
        <v>3144914</v>
      </c>
      <c r="DM37" s="634"/>
      <c r="DN37" s="634"/>
      <c r="DO37" s="634"/>
      <c r="DP37" s="634"/>
      <c r="DQ37" s="634"/>
      <c r="DR37" s="634"/>
      <c r="DS37" s="634"/>
      <c r="DT37" s="634"/>
      <c r="DU37" s="634"/>
      <c r="DV37" s="635"/>
      <c r="DW37" s="624">
        <v>7.1</v>
      </c>
      <c r="DX37" s="636"/>
      <c r="DY37" s="636"/>
      <c r="DZ37" s="636"/>
      <c r="EA37" s="636"/>
      <c r="EB37" s="636"/>
      <c r="EC37" s="652"/>
    </row>
    <row r="38" spans="2:133" ht="11.25" customHeight="1" x14ac:dyDescent="0.15">
      <c r="B38" s="618" t="s">
        <v>341</v>
      </c>
      <c r="C38" s="619"/>
      <c r="D38" s="619"/>
      <c r="E38" s="619"/>
      <c r="F38" s="619"/>
      <c r="G38" s="619"/>
      <c r="H38" s="619"/>
      <c r="I38" s="619"/>
      <c r="J38" s="619"/>
      <c r="K38" s="619"/>
      <c r="L38" s="619"/>
      <c r="M38" s="619"/>
      <c r="N38" s="619"/>
      <c r="O38" s="619"/>
      <c r="P38" s="619"/>
      <c r="Q38" s="620"/>
      <c r="R38" s="621">
        <v>5401100</v>
      </c>
      <c r="S38" s="622"/>
      <c r="T38" s="622"/>
      <c r="U38" s="622"/>
      <c r="V38" s="622"/>
      <c r="W38" s="622"/>
      <c r="X38" s="622"/>
      <c r="Y38" s="623"/>
      <c r="Z38" s="663">
        <v>6.1</v>
      </c>
      <c r="AA38" s="663"/>
      <c r="AB38" s="663"/>
      <c r="AC38" s="663"/>
      <c r="AD38" s="664" t="s">
        <v>241</v>
      </c>
      <c r="AE38" s="664"/>
      <c r="AF38" s="664"/>
      <c r="AG38" s="664"/>
      <c r="AH38" s="664"/>
      <c r="AI38" s="664"/>
      <c r="AJ38" s="664"/>
      <c r="AK38" s="664"/>
      <c r="AL38" s="624" t="s">
        <v>241</v>
      </c>
      <c r="AM38" s="625"/>
      <c r="AN38" s="625"/>
      <c r="AO38" s="665"/>
      <c r="AQ38" s="658" t="s">
        <v>342</v>
      </c>
      <c r="AR38" s="659"/>
      <c r="AS38" s="659"/>
      <c r="AT38" s="659"/>
      <c r="AU38" s="659"/>
      <c r="AV38" s="659"/>
      <c r="AW38" s="659"/>
      <c r="AX38" s="659"/>
      <c r="AY38" s="660"/>
      <c r="AZ38" s="621">
        <v>228590</v>
      </c>
      <c r="BA38" s="622"/>
      <c r="BB38" s="622"/>
      <c r="BC38" s="622"/>
      <c r="BD38" s="634"/>
      <c r="BE38" s="634"/>
      <c r="BF38" s="661"/>
      <c r="BG38" s="618" t="s">
        <v>343</v>
      </c>
      <c r="BH38" s="619"/>
      <c r="BI38" s="619"/>
      <c r="BJ38" s="619"/>
      <c r="BK38" s="619"/>
      <c r="BL38" s="619"/>
      <c r="BM38" s="619"/>
      <c r="BN38" s="619"/>
      <c r="BO38" s="619"/>
      <c r="BP38" s="619"/>
      <c r="BQ38" s="619"/>
      <c r="BR38" s="619"/>
      <c r="BS38" s="619"/>
      <c r="BT38" s="619"/>
      <c r="BU38" s="620"/>
      <c r="BV38" s="621">
        <v>24208</v>
      </c>
      <c r="BW38" s="622"/>
      <c r="BX38" s="622"/>
      <c r="BY38" s="622"/>
      <c r="BZ38" s="622"/>
      <c r="CA38" s="622"/>
      <c r="CB38" s="662"/>
      <c r="CD38" s="618" t="s">
        <v>344</v>
      </c>
      <c r="CE38" s="619"/>
      <c r="CF38" s="619"/>
      <c r="CG38" s="619"/>
      <c r="CH38" s="619"/>
      <c r="CI38" s="619"/>
      <c r="CJ38" s="619"/>
      <c r="CK38" s="619"/>
      <c r="CL38" s="619"/>
      <c r="CM38" s="619"/>
      <c r="CN38" s="619"/>
      <c r="CO38" s="619"/>
      <c r="CP38" s="619"/>
      <c r="CQ38" s="620"/>
      <c r="CR38" s="621">
        <v>7300200</v>
      </c>
      <c r="CS38" s="622"/>
      <c r="CT38" s="622"/>
      <c r="CU38" s="622"/>
      <c r="CV38" s="622"/>
      <c r="CW38" s="622"/>
      <c r="CX38" s="622"/>
      <c r="CY38" s="623"/>
      <c r="CZ38" s="624">
        <v>8.3000000000000007</v>
      </c>
      <c r="DA38" s="636"/>
      <c r="DB38" s="636"/>
      <c r="DC38" s="637"/>
      <c r="DD38" s="627">
        <v>5714177</v>
      </c>
      <c r="DE38" s="622"/>
      <c r="DF38" s="622"/>
      <c r="DG38" s="622"/>
      <c r="DH38" s="622"/>
      <c r="DI38" s="622"/>
      <c r="DJ38" s="622"/>
      <c r="DK38" s="623"/>
      <c r="DL38" s="627">
        <v>5362995</v>
      </c>
      <c r="DM38" s="622"/>
      <c r="DN38" s="622"/>
      <c r="DO38" s="622"/>
      <c r="DP38" s="622"/>
      <c r="DQ38" s="622"/>
      <c r="DR38" s="622"/>
      <c r="DS38" s="622"/>
      <c r="DT38" s="622"/>
      <c r="DU38" s="622"/>
      <c r="DV38" s="623"/>
      <c r="DW38" s="624">
        <v>12.1</v>
      </c>
      <c r="DX38" s="636"/>
      <c r="DY38" s="636"/>
      <c r="DZ38" s="636"/>
      <c r="EA38" s="636"/>
      <c r="EB38" s="636"/>
      <c r="EC38" s="652"/>
    </row>
    <row r="39" spans="2:133" ht="11.25" customHeight="1" x14ac:dyDescent="0.15">
      <c r="B39" s="618" t="s">
        <v>345</v>
      </c>
      <c r="C39" s="619"/>
      <c r="D39" s="619"/>
      <c r="E39" s="619"/>
      <c r="F39" s="619"/>
      <c r="G39" s="619"/>
      <c r="H39" s="619"/>
      <c r="I39" s="619"/>
      <c r="J39" s="619"/>
      <c r="K39" s="619"/>
      <c r="L39" s="619"/>
      <c r="M39" s="619"/>
      <c r="N39" s="619"/>
      <c r="O39" s="619"/>
      <c r="P39" s="619"/>
      <c r="Q39" s="620"/>
      <c r="R39" s="621" t="s">
        <v>132</v>
      </c>
      <c r="S39" s="622"/>
      <c r="T39" s="622"/>
      <c r="U39" s="622"/>
      <c r="V39" s="622"/>
      <c r="W39" s="622"/>
      <c r="X39" s="622"/>
      <c r="Y39" s="623"/>
      <c r="Z39" s="663" t="s">
        <v>132</v>
      </c>
      <c r="AA39" s="663"/>
      <c r="AB39" s="663"/>
      <c r="AC39" s="663"/>
      <c r="AD39" s="664" t="s">
        <v>132</v>
      </c>
      <c r="AE39" s="664"/>
      <c r="AF39" s="664"/>
      <c r="AG39" s="664"/>
      <c r="AH39" s="664"/>
      <c r="AI39" s="664"/>
      <c r="AJ39" s="664"/>
      <c r="AK39" s="664"/>
      <c r="AL39" s="624" t="s">
        <v>241</v>
      </c>
      <c r="AM39" s="625"/>
      <c r="AN39" s="625"/>
      <c r="AO39" s="665"/>
      <c r="AQ39" s="658" t="s">
        <v>346</v>
      </c>
      <c r="AR39" s="659"/>
      <c r="AS39" s="659"/>
      <c r="AT39" s="659"/>
      <c r="AU39" s="659"/>
      <c r="AV39" s="659"/>
      <c r="AW39" s="659"/>
      <c r="AX39" s="659"/>
      <c r="AY39" s="660"/>
      <c r="AZ39" s="621" t="s">
        <v>132</v>
      </c>
      <c r="BA39" s="622"/>
      <c r="BB39" s="622"/>
      <c r="BC39" s="622"/>
      <c r="BD39" s="634"/>
      <c r="BE39" s="634"/>
      <c r="BF39" s="661"/>
      <c r="BG39" s="618" t="s">
        <v>347</v>
      </c>
      <c r="BH39" s="619"/>
      <c r="BI39" s="619"/>
      <c r="BJ39" s="619"/>
      <c r="BK39" s="619"/>
      <c r="BL39" s="619"/>
      <c r="BM39" s="619"/>
      <c r="BN39" s="619"/>
      <c r="BO39" s="619"/>
      <c r="BP39" s="619"/>
      <c r="BQ39" s="619"/>
      <c r="BR39" s="619"/>
      <c r="BS39" s="619"/>
      <c r="BT39" s="619"/>
      <c r="BU39" s="620"/>
      <c r="BV39" s="621">
        <v>37329</v>
      </c>
      <c r="BW39" s="622"/>
      <c r="BX39" s="622"/>
      <c r="BY39" s="622"/>
      <c r="BZ39" s="622"/>
      <c r="CA39" s="622"/>
      <c r="CB39" s="662"/>
      <c r="CD39" s="618" t="s">
        <v>348</v>
      </c>
      <c r="CE39" s="619"/>
      <c r="CF39" s="619"/>
      <c r="CG39" s="619"/>
      <c r="CH39" s="619"/>
      <c r="CI39" s="619"/>
      <c r="CJ39" s="619"/>
      <c r="CK39" s="619"/>
      <c r="CL39" s="619"/>
      <c r="CM39" s="619"/>
      <c r="CN39" s="619"/>
      <c r="CO39" s="619"/>
      <c r="CP39" s="619"/>
      <c r="CQ39" s="620"/>
      <c r="CR39" s="621">
        <v>2039846</v>
      </c>
      <c r="CS39" s="634"/>
      <c r="CT39" s="634"/>
      <c r="CU39" s="634"/>
      <c r="CV39" s="634"/>
      <c r="CW39" s="634"/>
      <c r="CX39" s="634"/>
      <c r="CY39" s="635"/>
      <c r="CZ39" s="624">
        <v>2.2999999999999998</v>
      </c>
      <c r="DA39" s="636"/>
      <c r="DB39" s="636"/>
      <c r="DC39" s="637"/>
      <c r="DD39" s="627">
        <v>1329407</v>
      </c>
      <c r="DE39" s="634"/>
      <c r="DF39" s="634"/>
      <c r="DG39" s="634"/>
      <c r="DH39" s="634"/>
      <c r="DI39" s="634"/>
      <c r="DJ39" s="634"/>
      <c r="DK39" s="635"/>
      <c r="DL39" s="627" t="s">
        <v>241</v>
      </c>
      <c r="DM39" s="634"/>
      <c r="DN39" s="634"/>
      <c r="DO39" s="634"/>
      <c r="DP39" s="634"/>
      <c r="DQ39" s="634"/>
      <c r="DR39" s="634"/>
      <c r="DS39" s="634"/>
      <c r="DT39" s="634"/>
      <c r="DU39" s="634"/>
      <c r="DV39" s="635"/>
      <c r="DW39" s="624" t="s">
        <v>241</v>
      </c>
      <c r="DX39" s="636"/>
      <c r="DY39" s="636"/>
      <c r="DZ39" s="636"/>
      <c r="EA39" s="636"/>
      <c r="EB39" s="636"/>
      <c r="EC39" s="652"/>
    </row>
    <row r="40" spans="2:133" ht="11.25" customHeight="1" x14ac:dyDescent="0.15">
      <c r="B40" s="618" t="s">
        <v>349</v>
      </c>
      <c r="C40" s="619"/>
      <c r="D40" s="619"/>
      <c r="E40" s="619"/>
      <c r="F40" s="619"/>
      <c r="G40" s="619"/>
      <c r="H40" s="619"/>
      <c r="I40" s="619"/>
      <c r="J40" s="619"/>
      <c r="K40" s="619"/>
      <c r="L40" s="619"/>
      <c r="M40" s="619"/>
      <c r="N40" s="619"/>
      <c r="O40" s="619"/>
      <c r="P40" s="619"/>
      <c r="Q40" s="620"/>
      <c r="R40" s="621">
        <v>645400</v>
      </c>
      <c r="S40" s="622"/>
      <c r="T40" s="622"/>
      <c r="U40" s="622"/>
      <c r="V40" s="622"/>
      <c r="W40" s="622"/>
      <c r="X40" s="622"/>
      <c r="Y40" s="623"/>
      <c r="Z40" s="663">
        <v>0.7</v>
      </c>
      <c r="AA40" s="663"/>
      <c r="AB40" s="663"/>
      <c r="AC40" s="663"/>
      <c r="AD40" s="664" t="s">
        <v>241</v>
      </c>
      <c r="AE40" s="664"/>
      <c r="AF40" s="664"/>
      <c r="AG40" s="664"/>
      <c r="AH40" s="664"/>
      <c r="AI40" s="664"/>
      <c r="AJ40" s="664"/>
      <c r="AK40" s="664"/>
      <c r="AL40" s="624" t="s">
        <v>241</v>
      </c>
      <c r="AM40" s="625"/>
      <c r="AN40" s="625"/>
      <c r="AO40" s="665"/>
      <c r="AQ40" s="658" t="s">
        <v>350</v>
      </c>
      <c r="AR40" s="659"/>
      <c r="AS40" s="659"/>
      <c r="AT40" s="659"/>
      <c r="AU40" s="659"/>
      <c r="AV40" s="659"/>
      <c r="AW40" s="659"/>
      <c r="AX40" s="659"/>
      <c r="AY40" s="660"/>
      <c r="AZ40" s="621" t="s">
        <v>132</v>
      </c>
      <c r="BA40" s="622"/>
      <c r="BB40" s="622"/>
      <c r="BC40" s="622"/>
      <c r="BD40" s="634"/>
      <c r="BE40" s="634"/>
      <c r="BF40" s="661"/>
      <c r="BG40" s="666" t="s">
        <v>351</v>
      </c>
      <c r="BH40" s="667"/>
      <c r="BI40" s="667"/>
      <c r="BJ40" s="667"/>
      <c r="BK40" s="667"/>
      <c r="BL40" s="223"/>
      <c r="BM40" s="619" t="s">
        <v>352</v>
      </c>
      <c r="BN40" s="619"/>
      <c r="BO40" s="619"/>
      <c r="BP40" s="619"/>
      <c r="BQ40" s="619"/>
      <c r="BR40" s="619"/>
      <c r="BS40" s="619"/>
      <c r="BT40" s="619"/>
      <c r="BU40" s="620"/>
      <c r="BV40" s="621">
        <v>99</v>
      </c>
      <c r="BW40" s="622"/>
      <c r="BX40" s="622"/>
      <c r="BY40" s="622"/>
      <c r="BZ40" s="622"/>
      <c r="CA40" s="622"/>
      <c r="CB40" s="662"/>
      <c r="CD40" s="618" t="s">
        <v>353</v>
      </c>
      <c r="CE40" s="619"/>
      <c r="CF40" s="619"/>
      <c r="CG40" s="619"/>
      <c r="CH40" s="619"/>
      <c r="CI40" s="619"/>
      <c r="CJ40" s="619"/>
      <c r="CK40" s="619"/>
      <c r="CL40" s="619"/>
      <c r="CM40" s="619"/>
      <c r="CN40" s="619"/>
      <c r="CO40" s="619"/>
      <c r="CP40" s="619"/>
      <c r="CQ40" s="620"/>
      <c r="CR40" s="621">
        <v>1761618</v>
      </c>
      <c r="CS40" s="622"/>
      <c r="CT40" s="622"/>
      <c r="CU40" s="622"/>
      <c r="CV40" s="622"/>
      <c r="CW40" s="622"/>
      <c r="CX40" s="622"/>
      <c r="CY40" s="623"/>
      <c r="CZ40" s="624">
        <v>2</v>
      </c>
      <c r="DA40" s="636"/>
      <c r="DB40" s="636"/>
      <c r="DC40" s="637"/>
      <c r="DD40" s="627">
        <v>526422</v>
      </c>
      <c r="DE40" s="622"/>
      <c r="DF40" s="622"/>
      <c r="DG40" s="622"/>
      <c r="DH40" s="622"/>
      <c r="DI40" s="622"/>
      <c r="DJ40" s="622"/>
      <c r="DK40" s="623"/>
      <c r="DL40" s="627">
        <v>470433</v>
      </c>
      <c r="DM40" s="622"/>
      <c r="DN40" s="622"/>
      <c r="DO40" s="622"/>
      <c r="DP40" s="622"/>
      <c r="DQ40" s="622"/>
      <c r="DR40" s="622"/>
      <c r="DS40" s="622"/>
      <c r="DT40" s="622"/>
      <c r="DU40" s="622"/>
      <c r="DV40" s="623"/>
      <c r="DW40" s="624">
        <v>1.1000000000000001</v>
      </c>
      <c r="DX40" s="636"/>
      <c r="DY40" s="636"/>
      <c r="DZ40" s="636"/>
      <c r="EA40" s="636"/>
      <c r="EB40" s="636"/>
      <c r="EC40" s="652"/>
    </row>
    <row r="41" spans="2:133" ht="11.25" customHeight="1" x14ac:dyDescent="0.15">
      <c r="B41" s="602" t="s">
        <v>354</v>
      </c>
      <c r="C41" s="603"/>
      <c r="D41" s="603"/>
      <c r="E41" s="603"/>
      <c r="F41" s="603"/>
      <c r="G41" s="603"/>
      <c r="H41" s="603"/>
      <c r="I41" s="603"/>
      <c r="J41" s="603"/>
      <c r="K41" s="603"/>
      <c r="L41" s="603"/>
      <c r="M41" s="603"/>
      <c r="N41" s="603"/>
      <c r="O41" s="603"/>
      <c r="P41" s="603"/>
      <c r="Q41" s="604"/>
      <c r="R41" s="605">
        <v>89194192</v>
      </c>
      <c r="S41" s="649"/>
      <c r="T41" s="649"/>
      <c r="U41" s="649"/>
      <c r="V41" s="649"/>
      <c r="W41" s="649"/>
      <c r="X41" s="649"/>
      <c r="Y41" s="653"/>
      <c r="Z41" s="654">
        <v>100</v>
      </c>
      <c r="AA41" s="654"/>
      <c r="AB41" s="654"/>
      <c r="AC41" s="654"/>
      <c r="AD41" s="655">
        <v>43808391</v>
      </c>
      <c r="AE41" s="655"/>
      <c r="AF41" s="655"/>
      <c r="AG41" s="655"/>
      <c r="AH41" s="655"/>
      <c r="AI41" s="655"/>
      <c r="AJ41" s="655"/>
      <c r="AK41" s="655"/>
      <c r="AL41" s="608">
        <v>100</v>
      </c>
      <c r="AM41" s="656"/>
      <c r="AN41" s="656"/>
      <c r="AO41" s="657"/>
      <c r="AQ41" s="658" t="s">
        <v>355</v>
      </c>
      <c r="AR41" s="659"/>
      <c r="AS41" s="659"/>
      <c r="AT41" s="659"/>
      <c r="AU41" s="659"/>
      <c r="AV41" s="659"/>
      <c r="AW41" s="659"/>
      <c r="AX41" s="659"/>
      <c r="AY41" s="660"/>
      <c r="AZ41" s="621">
        <v>1839953</v>
      </c>
      <c r="BA41" s="622"/>
      <c r="BB41" s="622"/>
      <c r="BC41" s="622"/>
      <c r="BD41" s="634"/>
      <c r="BE41" s="634"/>
      <c r="BF41" s="661"/>
      <c r="BG41" s="666"/>
      <c r="BH41" s="667"/>
      <c r="BI41" s="667"/>
      <c r="BJ41" s="667"/>
      <c r="BK41" s="667"/>
      <c r="BL41" s="223"/>
      <c r="BM41" s="619" t="s">
        <v>356</v>
      </c>
      <c r="BN41" s="619"/>
      <c r="BO41" s="619"/>
      <c r="BP41" s="619"/>
      <c r="BQ41" s="619"/>
      <c r="BR41" s="619"/>
      <c r="BS41" s="619"/>
      <c r="BT41" s="619"/>
      <c r="BU41" s="620"/>
      <c r="BV41" s="621" t="s">
        <v>132</v>
      </c>
      <c r="BW41" s="622"/>
      <c r="BX41" s="622"/>
      <c r="BY41" s="622"/>
      <c r="BZ41" s="622"/>
      <c r="CA41" s="622"/>
      <c r="CB41" s="662"/>
      <c r="CD41" s="618" t="s">
        <v>357</v>
      </c>
      <c r="CE41" s="619"/>
      <c r="CF41" s="619"/>
      <c r="CG41" s="619"/>
      <c r="CH41" s="619"/>
      <c r="CI41" s="619"/>
      <c r="CJ41" s="619"/>
      <c r="CK41" s="619"/>
      <c r="CL41" s="619"/>
      <c r="CM41" s="619"/>
      <c r="CN41" s="619"/>
      <c r="CO41" s="619"/>
      <c r="CP41" s="619"/>
      <c r="CQ41" s="620"/>
      <c r="CR41" s="621" t="s">
        <v>132</v>
      </c>
      <c r="CS41" s="634"/>
      <c r="CT41" s="634"/>
      <c r="CU41" s="634"/>
      <c r="CV41" s="634"/>
      <c r="CW41" s="634"/>
      <c r="CX41" s="634"/>
      <c r="CY41" s="635"/>
      <c r="CZ41" s="624" t="s">
        <v>241</v>
      </c>
      <c r="DA41" s="636"/>
      <c r="DB41" s="636"/>
      <c r="DC41" s="637"/>
      <c r="DD41" s="627" t="s">
        <v>132</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358</v>
      </c>
      <c r="AR42" s="647"/>
      <c r="AS42" s="647"/>
      <c r="AT42" s="647"/>
      <c r="AU42" s="647"/>
      <c r="AV42" s="647"/>
      <c r="AW42" s="647"/>
      <c r="AX42" s="647"/>
      <c r="AY42" s="648"/>
      <c r="AZ42" s="605">
        <v>5460247</v>
      </c>
      <c r="BA42" s="649"/>
      <c r="BB42" s="649"/>
      <c r="BC42" s="649"/>
      <c r="BD42" s="606"/>
      <c r="BE42" s="606"/>
      <c r="BF42" s="650"/>
      <c r="BG42" s="668"/>
      <c r="BH42" s="669"/>
      <c r="BI42" s="669"/>
      <c r="BJ42" s="669"/>
      <c r="BK42" s="669"/>
      <c r="BL42" s="224"/>
      <c r="BM42" s="603" t="s">
        <v>359</v>
      </c>
      <c r="BN42" s="603"/>
      <c r="BO42" s="603"/>
      <c r="BP42" s="603"/>
      <c r="BQ42" s="603"/>
      <c r="BR42" s="603"/>
      <c r="BS42" s="603"/>
      <c r="BT42" s="603"/>
      <c r="BU42" s="604"/>
      <c r="BV42" s="605">
        <v>338</v>
      </c>
      <c r="BW42" s="649"/>
      <c r="BX42" s="649"/>
      <c r="BY42" s="649"/>
      <c r="BZ42" s="649"/>
      <c r="CA42" s="649"/>
      <c r="CB42" s="651"/>
      <c r="CD42" s="618" t="s">
        <v>360</v>
      </c>
      <c r="CE42" s="619"/>
      <c r="CF42" s="619"/>
      <c r="CG42" s="619"/>
      <c r="CH42" s="619"/>
      <c r="CI42" s="619"/>
      <c r="CJ42" s="619"/>
      <c r="CK42" s="619"/>
      <c r="CL42" s="619"/>
      <c r="CM42" s="619"/>
      <c r="CN42" s="619"/>
      <c r="CO42" s="619"/>
      <c r="CP42" s="619"/>
      <c r="CQ42" s="620"/>
      <c r="CR42" s="621">
        <v>7602046</v>
      </c>
      <c r="CS42" s="634"/>
      <c r="CT42" s="634"/>
      <c r="CU42" s="634"/>
      <c r="CV42" s="634"/>
      <c r="CW42" s="634"/>
      <c r="CX42" s="634"/>
      <c r="CY42" s="635"/>
      <c r="CZ42" s="624">
        <v>8.6999999999999993</v>
      </c>
      <c r="DA42" s="636"/>
      <c r="DB42" s="636"/>
      <c r="DC42" s="637"/>
      <c r="DD42" s="627">
        <v>1339650</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361</v>
      </c>
      <c r="CD43" s="618" t="s">
        <v>362</v>
      </c>
      <c r="CE43" s="619"/>
      <c r="CF43" s="619"/>
      <c r="CG43" s="619"/>
      <c r="CH43" s="619"/>
      <c r="CI43" s="619"/>
      <c r="CJ43" s="619"/>
      <c r="CK43" s="619"/>
      <c r="CL43" s="619"/>
      <c r="CM43" s="619"/>
      <c r="CN43" s="619"/>
      <c r="CO43" s="619"/>
      <c r="CP43" s="619"/>
      <c r="CQ43" s="620"/>
      <c r="CR43" s="621">
        <v>220057</v>
      </c>
      <c r="CS43" s="634"/>
      <c r="CT43" s="634"/>
      <c r="CU43" s="634"/>
      <c r="CV43" s="634"/>
      <c r="CW43" s="634"/>
      <c r="CX43" s="634"/>
      <c r="CY43" s="635"/>
      <c r="CZ43" s="624">
        <v>0.3</v>
      </c>
      <c r="DA43" s="636"/>
      <c r="DB43" s="636"/>
      <c r="DC43" s="637"/>
      <c r="DD43" s="627">
        <v>206627</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363</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311</v>
      </c>
      <c r="CE44" s="641"/>
      <c r="CF44" s="618" t="s">
        <v>364</v>
      </c>
      <c r="CG44" s="619"/>
      <c r="CH44" s="619"/>
      <c r="CI44" s="619"/>
      <c r="CJ44" s="619"/>
      <c r="CK44" s="619"/>
      <c r="CL44" s="619"/>
      <c r="CM44" s="619"/>
      <c r="CN44" s="619"/>
      <c r="CO44" s="619"/>
      <c r="CP44" s="619"/>
      <c r="CQ44" s="620"/>
      <c r="CR44" s="621">
        <v>7180093</v>
      </c>
      <c r="CS44" s="622"/>
      <c r="CT44" s="622"/>
      <c r="CU44" s="622"/>
      <c r="CV44" s="622"/>
      <c r="CW44" s="622"/>
      <c r="CX44" s="622"/>
      <c r="CY44" s="623"/>
      <c r="CZ44" s="624">
        <v>8.1999999999999993</v>
      </c>
      <c r="DA44" s="625"/>
      <c r="DB44" s="625"/>
      <c r="DC44" s="626"/>
      <c r="DD44" s="627">
        <v>1184549</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365</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366</v>
      </c>
      <c r="CG45" s="619"/>
      <c r="CH45" s="619"/>
      <c r="CI45" s="619"/>
      <c r="CJ45" s="619"/>
      <c r="CK45" s="619"/>
      <c r="CL45" s="619"/>
      <c r="CM45" s="619"/>
      <c r="CN45" s="619"/>
      <c r="CO45" s="619"/>
      <c r="CP45" s="619"/>
      <c r="CQ45" s="620"/>
      <c r="CR45" s="621">
        <v>2394136</v>
      </c>
      <c r="CS45" s="634"/>
      <c r="CT45" s="634"/>
      <c r="CU45" s="634"/>
      <c r="CV45" s="634"/>
      <c r="CW45" s="634"/>
      <c r="CX45" s="634"/>
      <c r="CY45" s="635"/>
      <c r="CZ45" s="624">
        <v>2.7</v>
      </c>
      <c r="DA45" s="636"/>
      <c r="DB45" s="636"/>
      <c r="DC45" s="637"/>
      <c r="DD45" s="627">
        <v>103433</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367</v>
      </c>
      <c r="CG46" s="619"/>
      <c r="CH46" s="619"/>
      <c r="CI46" s="619"/>
      <c r="CJ46" s="619"/>
      <c r="CK46" s="619"/>
      <c r="CL46" s="619"/>
      <c r="CM46" s="619"/>
      <c r="CN46" s="619"/>
      <c r="CO46" s="619"/>
      <c r="CP46" s="619"/>
      <c r="CQ46" s="620"/>
      <c r="CR46" s="621">
        <v>4488769</v>
      </c>
      <c r="CS46" s="622"/>
      <c r="CT46" s="622"/>
      <c r="CU46" s="622"/>
      <c r="CV46" s="622"/>
      <c r="CW46" s="622"/>
      <c r="CX46" s="622"/>
      <c r="CY46" s="623"/>
      <c r="CZ46" s="624">
        <v>5.0999999999999996</v>
      </c>
      <c r="DA46" s="625"/>
      <c r="DB46" s="625"/>
      <c r="DC46" s="626"/>
      <c r="DD46" s="627">
        <v>1052178</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368</v>
      </c>
      <c r="CG47" s="619"/>
      <c r="CH47" s="619"/>
      <c r="CI47" s="619"/>
      <c r="CJ47" s="619"/>
      <c r="CK47" s="619"/>
      <c r="CL47" s="619"/>
      <c r="CM47" s="619"/>
      <c r="CN47" s="619"/>
      <c r="CO47" s="619"/>
      <c r="CP47" s="619"/>
      <c r="CQ47" s="620"/>
      <c r="CR47" s="621">
        <v>421953</v>
      </c>
      <c r="CS47" s="634"/>
      <c r="CT47" s="634"/>
      <c r="CU47" s="634"/>
      <c r="CV47" s="634"/>
      <c r="CW47" s="634"/>
      <c r="CX47" s="634"/>
      <c r="CY47" s="635"/>
      <c r="CZ47" s="624">
        <v>0.5</v>
      </c>
      <c r="DA47" s="636"/>
      <c r="DB47" s="636"/>
      <c r="DC47" s="637"/>
      <c r="DD47" s="627">
        <v>155101</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369</v>
      </c>
      <c r="CG48" s="619"/>
      <c r="CH48" s="619"/>
      <c r="CI48" s="619"/>
      <c r="CJ48" s="619"/>
      <c r="CK48" s="619"/>
      <c r="CL48" s="619"/>
      <c r="CM48" s="619"/>
      <c r="CN48" s="619"/>
      <c r="CO48" s="619"/>
      <c r="CP48" s="619"/>
      <c r="CQ48" s="620"/>
      <c r="CR48" s="621" t="s">
        <v>132</v>
      </c>
      <c r="CS48" s="622"/>
      <c r="CT48" s="622"/>
      <c r="CU48" s="622"/>
      <c r="CV48" s="622"/>
      <c r="CW48" s="622"/>
      <c r="CX48" s="622"/>
      <c r="CY48" s="623"/>
      <c r="CZ48" s="624" t="s">
        <v>132</v>
      </c>
      <c r="DA48" s="625"/>
      <c r="DB48" s="625"/>
      <c r="DC48" s="626"/>
      <c r="DD48" s="627" t="s">
        <v>241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370</v>
      </c>
      <c r="CE49" s="603"/>
      <c r="CF49" s="603"/>
      <c r="CG49" s="603"/>
      <c r="CH49" s="603"/>
      <c r="CI49" s="603"/>
      <c r="CJ49" s="603"/>
      <c r="CK49" s="603"/>
      <c r="CL49" s="603"/>
      <c r="CM49" s="603"/>
      <c r="CN49" s="603"/>
      <c r="CO49" s="603"/>
      <c r="CP49" s="603"/>
      <c r="CQ49" s="604"/>
      <c r="CR49" s="605">
        <v>87761370</v>
      </c>
      <c r="CS49" s="606"/>
      <c r="CT49" s="606"/>
      <c r="CU49" s="606"/>
      <c r="CV49" s="606"/>
      <c r="CW49" s="606"/>
      <c r="CX49" s="606"/>
      <c r="CY49" s="607"/>
      <c r="CZ49" s="608">
        <v>100</v>
      </c>
      <c r="DA49" s="609"/>
      <c r="DB49" s="609"/>
      <c r="DC49" s="610"/>
      <c r="DD49" s="611">
        <v>51279233</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H271qK3iyIGkRk0BCnOwCVtdiClGAHTg/kdcKRd+41o4eDgZ9SDOr1GBaqDR2GntV78J0Y5IKAbTSeCVR5Fs3w==" saltValue="28b0g/HKTIWLscfsO7kNy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0" zoomScaleNormal="50" zoomScaleSheetLayoutView="70" workbookViewId="0">
      <selection activeCell="Q7" sqref="Q7:U7"/>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7" t="s">
        <v>371</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372</v>
      </c>
      <c r="DK2" s="1109"/>
      <c r="DL2" s="1109"/>
      <c r="DM2" s="1109"/>
      <c r="DN2" s="1109"/>
      <c r="DO2" s="1110"/>
      <c r="DP2" s="228"/>
      <c r="DQ2" s="1108" t="s">
        <v>373</v>
      </c>
      <c r="DR2" s="1109"/>
      <c r="DS2" s="1109"/>
      <c r="DT2" s="1109"/>
      <c r="DU2" s="1109"/>
      <c r="DV2" s="1109"/>
      <c r="DW2" s="1109"/>
      <c r="DX2" s="1109"/>
      <c r="DY2" s="1109"/>
      <c r="DZ2" s="111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375</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3" t="s">
        <v>376</v>
      </c>
      <c r="B5" s="1004"/>
      <c r="C5" s="1004"/>
      <c r="D5" s="1004"/>
      <c r="E5" s="1004"/>
      <c r="F5" s="1004"/>
      <c r="G5" s="1004"/>
      <c r="H5" s="1004"/>
      <c r="I5" s="1004"/>
      <c r="J5" s="1004"/>
      <c r="K5" s="1004"/>
      <c r="L5" s="1004"/>
      <c r="M5" s="1004"/>
      <c r="N5" s="1004"/>
      <c r="O5" s="1004"/>
      <c r="P5" s="1005"/>
      <c r="Q5" s="989" t="s">
        <v>377</v>
      </c>
      <c r="R5" s="990"/>
      <c r="S5" s="990"/>
      <c r="T5" s="990"/>
      <c r="U5" s="991"/>
      <c r="V5" s="989" t="s">
        <v>378</v>
      </c>
      <c r="W5" s="990"/>
      <c r="X5" s="990"/>
      <c r="Y5" s="990"/>
      <c r="Z5" s="991"/>
      <c r="AA5" s="989" t="s">
        <v>379</v>
      </c>
      <c r="AB5" s="990"/>
      <c r="AC5" s="990"/>
      <c r="AD5" s="990"/>
      <c r="AE5" s="990"/>
      <c r="AF5" s="1111" t="s">
        <v>380</v>
      </c>
      <c r="AG5" s="990"/>
      <c r="AH5" s="990"/>
      <c r="AI5" s="990"/>
      <c r="AJ5" s="995"/>
      <c r="AK5" s="990" t="s">
        <v>381</v>
      </c>
      <c r="AL5" s="990"/>
      <c r="AM5" s="990"/>
      <c r="AN5" s="990"/>
      <c r="AO5" s="991"/>
      <c r="AP5" s="989" t="s">
        <v>382</v>
      </c>
      <c r="AQ5" s="990"/>
      <c r="AR5" s="990"/>
      <c r="AS5" s="990"/>
      <c r="AT5" s="991"/>
      <c r="AU5" s="989" t="s">
        <v>383</v>
      </c>
      <c r="AV5" s="990"/>
      <c r="AW5" s="990"/>
      <c r="AX5" s="990"/>
      <c r="AY5" s="995"/>
      <c r="AZ5" s="232"/>
      <c r="BA5" s="232"/>
      <c r="BB5" s="232"/>
      <c r="BC5" s="232"/>
      <c r="BD5" s="232"/>
      <c r="BE5" s="233"/>
      <c r="BF5" s="233"/>
      <c r="BG5" s="233"/>
      <c r="BH5" s="233"/>
      <c r="BI5" s="233"/>
      <c r="BJ5" s="233"/>
      <c r="BK5" s="233"/>
      <c r="BL5" s="233"/>
      <c r="BM5" s="233"/>
      <c r="BN5" s="233"/>
      <c r="BO5" s="233"/>
      <c r="BP5" s="233"/>
      <c r="BQ5" s="1003" t="s">
        <v>384</v>
      </c>
      <c r="BR5" s="1004"/>
      <c r="BS5" s="1004"/>
      <c r="BT5" s="1004"/>
      <c r="BU5" s="1004"/>
      <c r="BV5" s="1004"/>
      <c r="BW5" s="1004"/>
      <c r="BX5" s="1004"/>
      <c r="BY5" s="1004"/>
      <c r="BZ5" s="1004"/>
      <c r="CA5" s="1004"/>
      <c r="CB5" s="1004"/>
      <c r="CC5" s="1004"/>
      <c r="CD5" s="1004"/>
      <c r="CE5" s="1004"/>
      <c r="CF5" s="1004"/>
      <c r="CG5" s="1005"/>
      <c r="CH5" s="989" t="s">
        <v>385</v>
      </c>
      <c r="CI5" s="990"/>
      <c r="CJ5" s="990"/>
      <c r="CK5" s="990"/>
      <c r="CL5" s="991"/>
      <c r="CM5" s="989" t="s">
        <v>386</v>
      </c>
      <c r="CN5" s="990"/>
      <c r="CO5" s="990"/>
      <c r="CP5" s="990"/>
      <c r="CQ5" s="991"/>
      <c r="CR5" s="989" t="s">
        <v>387</v>
      </c>
      <c r="CS5" s="990"/>
      <c r="CT5" s="990"/>
      <c r="CU5" s="990"/>
      <c r="CV5" s="991"/>
      <c r="CW5" s="989" t="s">
        <v>388</v>
      </c>
      <c r="CX5" s="990"/>
      <c r="CY5" s="990"/>
      <c r="CZ5" s="990"/>
      <c r="DA5" s="991"/>
      <c r="DB5" s="989" t="s">
        <v>389</v>
      </c>
      <c r="DC5" s="990"/>
      <c r="DD5" s="990"/>
      <c r="DE5" s="990"/>
      <c r="DF5" s="991"/>
      <c r="DG5" s="1101" t="s">
        <v>390</v>
      </c>
      <c r="DH5" s="1102"/>
      <c r="DI5" s="1102"/>
      <c r="DJ5" s="1102"/>
      <c r="DK5" s="1103"/>
      <c r="DL5" s="1101" t="s">
        <v>391</v>
      </c>
      <c r="DM5" s="1102"/>
      <c r="DN5" s="1102"/>
      <c r="DO5" s="1102"/>
      <c r="DP5" s="1103"/>
      <c r="DQ5" s="989" t="s">
        <v>392</v>
      </c>
      <c r="DR5" s="990"/>
      <c r="DS5" s="990"/>
      <c r="DT5" s="990"/>
      <c r="DU5" s="991"/>
      <c r="DV5" s="989" t="s">
        <v>383</v>
      </c>
      <c r="DW5" s="990"/>
      <c r="DX5" s="990"/>
      <c r="DY5" s="990"/>
      <c r="DZ5" s="995"/>
      <c r="EA5" s="234"/>
    </row>
    <row r="6" spans="1:131" s="235" customFormat="1" ht="26.25" customHeight="1" thickBot="1" x14ac:dyDescent="0.2">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15">
      <c r="A7" s="236">
        <v>1</v>
      </c>
      <c r="B7" s="1044" t="s">
        <v>393</v>
      </c>
      <c r="C7" s="1045"/>
      <c r="D7" s="1045"/>
      <c r="E7" s="1045"/>
      <c r="F7" s="1045"/>
      <c r="G7" s="1045"/>
      <c r="H7" s="1045"/>
      <c r="I7" s="1045"/>
      <c r="J7" s="1045"/>
      <c r="K7" s="1045"/>
      <c r="L7" s="1045"/>
      <c r="M7" s="1045"/>
      <c r="N7" s="1045"/>
      <c r="O7" s="1045"/>
      <c r="P7" s="1046"/>
      <c r="Q7" s="1090">
        <v>89194</v>
      </c>
      <c r="R7" s="1091"/>
      <c r="S7" s="1091"/>
      <c r="T7" s="1091"/>
      <c r="U7" s="1091"/>
      <c r="V7" s="1091">
        <v>87761</v>
      </c>
      <c r="W7" s="1091"/>
      <c r="X7" s="1091"/>
      <c r="Y7" s="1091"/>
      <c r="Z7" s="1091"/>
      <c r="AA7" s="1091">
        <v>1433</v>
      </c>
      <c r="AB7" s="1091"/>
      <c r="AC7" s="1091"/>
      <c r="AD7" s="1091"/>
      <c r="AE7" s="1092"/>
      <c r="AF7" s="1093">
        <v>588</v>
      </c>
      <c r="AG7" s="1094"/>
      <c r="AH7" s="1094"/>
      <c r="AI7" s="1094"/>
      <c r="AJ7" s="1095"/>
      <c r="AK7" s="1096">
        <v>1375</v>
      </c>
      <c r="AL7" s="1097"/>
      <c r="AM7" s="1097"/>
      <c r="AN7" s="1097"/>
      <c r="AO7" s="1097"/>
      <c r="AP7" s="1097">
        <v>79609</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t="s">
        <v>587</v>
      </c>
      <c r="BT7" s="1088"/>
      <c r="BU7" s="1088"/>
      <c r="BV7" s="1088"/>
      <c r="BW7" s="1088"/>
      <c r="BX7" s="1088"/>
      <c r="BY7" s="1088"/>
      <c r="BZ7" s="1088"/>
      <c r="CA7" s="1088"/>
      <c r="CB7" s="1088"/>
      <c r="CC7" s="1088"/>
      <c r="CD7" s="1088"/>
      <c r="CE7" s="1088"/>
      <c r="CF7" s="1088"/>
      <c r="CG7" s="1100"/>
      <c r="CH7" s="1084">
        <v>31</v>
      </c>
      <c r="CI7" s="1085"/>
      <c r="CJ7" s="1085"/>
      <c r="CK7" s="1085"/>
      <c r="CL7" s="1086"/>
      <c r="CM7" s="1084">
        <v>281</v>
      </c>
      <c r="CN7" s="1085"/>
      <c r="CO7" s="1085"/>
      <c r="CP7" s="1085"/>
      <c r="CQ7" s="1086"/>
      <c r="CR7" s="1084">
        <v>10</v>
      </c>
      <c r="CS7" s="1085"/>
      <c r="CT7" s="1085"/>
      <c r="CU7" s="1085"/>
      <c r="CV7" s="1086"/>
      <c r="CW7" s="1084" t="s">
        <v>511</v>
      </c>
      <c r="CX7" s="1085"/>
      <c r="CY7" s="1085"/>
      <c r="CZ7" s="1085"/>
      <c r="DA7" s="1086"/>
      <c r="DB7" s="1084" t="s">
        <v>511</v>
      </c>
      <c r="DC7" s="1085"/>
      <c r="DD7" s="1085"/>
      <c r="DE7" s="1085"/>
      <c r="DF7" s="1086"/>
      <c r="DG7" s="1084" t="s">
        <v>511</v>
      </c>
      <c r="DH7" s="1085"/>
      <c r="DI7" s="1085"/>
      <c r="DJ7" s="1085"/>
      <c r="DK7" s="1086"/>
      <c r="DL7" s="1084" t="s">
        <v>511</v>
      </c>
      <c r="DM7" s="1085"/>
      <c r="DN7" s="1085"/>
      <c r="DO7" s="1085"/>
      <c r="DP7" s="1086"/>
      <c r="DQ7" s="1084" t="s">
        <v>511</v>
      </c>
      <c r="DR7" s="1085"/>
      <c r="DS7" s="1085"/>
      <c r="DT7" s="1085"/>
      <c r="DU7" s="1086"/>
      <c r="DV7" s="1087"/>
      <c r="DW7" s="1088"/>
      <c r="DX7" s="1088"/>
      <c r="DY7" s="1088"/>
      <c r="DZ7" s="1089"/>
      <c r="EA7" s="234"/>
    </row>
    <row r="8" spans="1:131" s="235" customFormat="1" ht="26.25" customHeight="1" x14ac:dyDescent="0.15">
      <c r="A8" s="238">
        <v>2</v>
      </c>
      <c r="B8" s="1030" t="s">
        <v>394</v>
      </c>
      <c r="C8" s="1031"/>
      <c r="D8" s="1031"/>
      <c r="E8" s="1031"/>
      <c r="F8" s="1031"/>
      <c r="G8" s="1031"/>
      <c r="H8" s="1031"/>
      <c r="I8" s="1031"/>
      <c r="J8" s="1031"/>
      <c r="K8" s="1031"/>
      <c r="L8" s="1031"/>
      <c r="M8" s="1031"/>
      <c r="N8" s="1031"/>
      <c r="O8" s="1031"/>
      <c r="P8" s="1032"/>
      <c r="Q8" s="1038">
        <v>486</v>
      </c>
      <c r="R8" s="1039"/>
      <c r="S8" s="1039"/>
      <c r="T8" s="1039"/>
      <c r="U8" s="1039"/>
      <c r="V8" s="1039">
        <v>306</v>
      </c>
      <c r="W8" s="1039"/>
      <c r="X8" s="1039"/>
      <c r="Y8" s="1039"/>
      <c r="Z8" s="1039"/>
      <c r="AA8" s="1039">
        <v>180</v>
      </c>
      <c r="AB8" s="1039"/>
      <c r="AC8" s="1039"/>
      <c r="AD8" s="1039"/>
      <c r="AE8" s="1040"/>
      <c r="AF8" s="1035">
        <v>180</v>
      </c>
      <c r="AG8" s="1036"/>
      <c r="AH8" s="1036"/>
      <c r="AI8" s="1036"/>
      <c r="AJ8" s="1037"/>
      <c r="AK8" s="1080" t="s">
        <v>511</v>
      </c>
      <c r="AL8" s="1081"/>
      <c r="AM8" s="1081"/>
      <c r="AN8" s="1081"/>
      <c r="AO8" s="1081"/>
      <c r="AP8" s="1081">
        <v>859</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t="s">
        <v>588</v>
      </c>
      <c r="BT8" s="1001"/>
      <c r="BU8" s="1001"/>
      <c r="BV8" s="1001"/>
      <c r="BW8" s="1001"/>
      <c r="BX8" s="1001"/>
      <c r="BY8" s="1001"/>
      <c r="BZ8" s="1001"/>
      <c r="CA8" s="1001"/>
      <c r="CB8" s="1001"/>
      <c r="CC8" s="1001"/>
      <c r="CD8" s="1001"/>
      <c r="CE8" s="1001"/>
      <c r="CF8" s="1001"/>
      <c r="CG8" s="1016"/>
      <c r="CH8" s="997">
        <v>-4</v>
      </c>
      <c r="CI8" s="998"/>
      <c r="CJ8" s="998"/>
      <c r="CK8" s="998"/>
      <c r="CL8" s="999"/>
      <c r="CM8" s="997">
        <v>4</v>
      </c>
      <c r="CN8" s="998"/>
      <c r="CO8" s="998"/>
      <c r="CP8" s="998"/>
      <c r="CQ8" s="999"/>
      <c r="CR8" s="997">
        <v>10</v>
      </c>
      <c r="CS8" s="998"/>
      <c r="CT8" s="998"/>
      <c r="CU8" s="998"/>
      <c r="CV8" s="999"/>
      <c r="CW8" s="997" t="s">
        <v>511</v>
      </c>
      <c r="CX8" s="998"/>
      <c r="CY8" s="998"/>
      <c r="CZ8" s="998"/>
      <c r="DA8" s="999"/>
      <c r="DB8" s="997" t="s">
        <v>511</v>
      </c>
      <c r="DC8" s="998"/>
      <c r="DD8" s="998"/>
      <c r="DE8" s="998"/>
      <c r="DF8" s="999"/>
      <c r="DG8" s="997" t="s">
        <v>511</v>
      </c>
      <c r="DH8" s="998"/>
      <c r="DI8" s="998"/>
      <c r="DJ8" s="998"/>
      <c r="DK8" s="999"/>
      <c r="DL8" s="997" t="s">
        <v>511</v>
      </c>
      <c r="DM8" s="998"/>
      <c r="DN8" s="998"/>
      <c r="DO8" s="998"/>
      <c r="DP8" s="999"/>
      <c r="DQ8" s="997" t="s">
        <v>511</v>
      </c>
      <c r="DR8" s="998"/>
      <c r="DS8" s="998"/>
      <c r="DT8" s="998"/>
      <c r="DU8" s="999"/>
      <c r="DV8" s="1000"/>
      <c r="DW8" s="1001"/>
      <c r="DX8" s="1001"/>
      <c r="DY8" s="1001"/>
      <c r="DZ8" s="1002"/>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t="s">
        <v>589</v>
      </c>
      <c r="BT9" s="1001"/>
      <c r="BU9" s="1001"/>
      <c r="BV9" s="1001"/>
      <c r="BW9" s="1001"/>
      <c r="BX9" s="1001"/>
      <c r="BY9" s="1001"/>
      <c r="BZ9" s="1001"/>
      <c r="CA9" s="1001"/>
      <c r="CB9" s="1001"/>
      <c r="CC9" s="1001"/>
      <c r="CD9" s="1001"/>
      <c r="CE9" s="1001"/>
      <c r="CF9" s="1001"/>
      <c r="CG9" s="1016"/>
      <c r="CH9" s="997">
        <v>4</v>
      </c>
      <c r="CI9" s="998"/>
      <c r="CJ9" s="998"/>
      <c r="CK9" s="998"/>
      <c r="CL9" s="999"/>
      <c r="CM9" s="997">
        <v>101</v>
      </c>
      <c r="CN9" s="998"/>
      <c r="CO9" s="998"/>
      <c r="CP9" s="998"/>
      <c r="CQ9" s="999"/>
      <c r="CR9" s="997">
        <v>5</v>
      </c>
      <c r="CS9" s="998"/>
      <c r="CT9" s="998"/>
      <c r="CU9" s="998"/>
      <c r="CV9" s="999"/>
      <c r="CW9" s="997">
        <v>0</v>
      </c>
      <c r="CX9" s="998"/>
      <c r="CY9" s="998"/>
      <c r="CZ9" s="998"/>
      <c r="DA9" s="999"/>
      <c r="DB9" s="997" t="s">
        <v>511</v>
      </c>
      <c r="DC9" s="998"/>
      <c r="DD9" s="998"/>
      <c r="DE9" s="998"/>
      <c r="DF9" s="999"/>
      <c r="DG9" s="997" t="s">
        <v>511</v>
      </c>
      <c r="DH9" s="998"/>
      <c r="DI9" s="998"/>
      <c r="DJ9" s="998"/>
      <c r="DK9" s="999"/>
      <c r="DL9" s="997" t="s">
        <v>511</v>
      </c>
      <c r="DM9" s="998"/>
      <c r="DN9" s="998"/>
      <c r="DO9" s="998"/>
      <c r="DP9" s="999"/>
      <c r="DQ9" s="997" t="s">
        <v>511</v>
      </c>
      <c r="DR9" s="998"/>
      <c r="DS9" s="998"/>
      <c r="DT9" s="998"/>
      <c r="DU9" s="999"/>
      <c r="DV9" s="1000"/>
      <c r="DW9" s="1001"/>
      <c r="DX9" s="1001"/>
      <c r="DY9" s="1001"/>
      <c r="DZ9" s="1002"/>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c r="BT10" s="1001"/>
      <c r="BU10" s="1001"/>
      <c r="BV10" s="1001"/>
      <c r="BW10" s="1001"/>
      <c r="BX10" s="1001"/>
      <c r="BY10" s="1001"/>
      <c r="BZ10" s="1001"/>
      <c r="CA10" s="1001"/>
      <c r="CB10" s="1001"/>
      <c r="CC10" s="1001"/>
      <c r="CD10" s="1001"/>
      <c r="CE10" s="1001"/>
      <c r="CF10" s="1001"/>
      <c r="CG10" s="1016"/>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395</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
      <c r="A23" s="240" t="s">
        <v>396</v>
      </c>
      <c r="B23" s="937" t="s">
        <v>397</v>
      </c>
      <c r="C23" s="938"/>
      <c r="D23" s="938"/>
      <c r="E23" s="938"/>
      <c r="F23" s="938"/>
      <c r="G23" s="938"/>
      <c r="H23" s="938"/>
      <c r="I23" s="938"/>
      <c r="J23" s="938"/>
      <c r="K23" s="938"/>
      <c r="L23" s="938"/>
      <c r="M23" s="938"/>
      <c r="N23" s="938"/>
      <c r="O23" s="938"/>
      <c r="P23" s="948"/>
      <c r="Q23" s="1067">
        <v>89680</v>
      </c>
      <c r="R23" s="1061"/>
      <c r="S23" s="1061"/>
      <c r="T23" s="1061"/>
      <c r="U23" s="1061"/>
      <c r="V23" s="1061">
        <v>88067</v>
      </c>
      <c r="W23" s="1061"/>
      <c r="X23" s="1061"/>
      <c r="Y23" s="1061"/>
      <c r="Z23" s="1061"/>
      <c r="AA23" s="1061">
        <v>1613</v>
      </c>
      <c r="AB23" s="1061"/>
      <c r="AC23" s="1061"/>
      <c r="AD23" s="1061"/>
      <c r="AE23" s="1068"/>
      <c r="AF23" s="1069">
        <v>769</v>
      </c>
      <c r="AG23" s="1061"/>
      <c r="AH23" s="1061"/>
      <c r="AI23" s="1061"/>
      <c r="AJ23" s="1070"/>
      <c r="AK23" s="1071"/>
      <c r="AL23" s="1072"/>
      <c r="AM23" s="1072"/>
      <c r="AN23" s="1072"/>
      <c r="AO23" s="1072"/>
      <c r="AP23" s="1061">
        <v>80468</v>
      </c>
      <c r="AQ23" s="1061"/>
      <c r="AR23" s="1061"/>
      <c r="AS23" s="1061"/>
      <c r="AT23" s="1061"/>
      <c r="AU23" s="1062"/>
      <c r="AV23" s="1062"/>
      <c r="AW23" s="1062"/>
      <c r="AX23" s="1062"/>
      <c r="AY23" s="1063"/>
      <c r="AZ23" s="1064" t="s">
        <v>132</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15">
      <c r="A24" s="1060" t="s">
        <v>398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
      <c r="A25" s="1059" t="s">
        <v>399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15">
      <c r="A26" s="1003" t="s">
        <v>376</v>
      </c>
      <c r="B26" s="1004"/>
      <c r="C26" s="1004"/>
      <c r="D26" s="1004"/>
      <c r="E26" s="1004"/>
      <c r="F26" s="1004"/>
      <c r="G26" s="1004"/>
      <c r="H26" s="1004"/>
      <c r="I26" s="1004"/>
      <c r="J26" s="1004"/>
      <c r="K26" s="1004"/>
      <c r="L26" s="1004"/>
      <c r="M26" s="1004"/>
      <c r="N26" s="1004"/>
      <c r="O26" s="1004"/>
      <c r="P26" s="1005"/>
      <c r="Q26" s="989" t="s">
        <v>400</v>
      </c>
      <c r="R26" s="990"/>
      <c r="S26" s="990"/>
      <c r="T26" s="990"/>
      <c r="U26" s="991"/>
      <c r="V26" s="989" t="s">
        <v>401</v>
      </c>
      <c r="W26" s="990"/>
      <c r="X26" s="990"/>
      <c r="Y26" s="990"/>
      <c r="Z26" s="991"/>
      <c r="AA26" s="989" t="s">
        <v>402</v>
      </c>
      <c r="AB26" s="990"/>
      <c r="AC26" s="990"/>
      <c r="AD26" s="990"/>
      <c r="AE26" s="990"/>
      <c r="AF26" s="1055" t="s">
        <v>403</v>
      </c>
      <c r="AG26" s="1010"/>
      <c r="AH26" s="1010"/>
      <c r="AI26" s="1010"/>
      <c r="AJ26" s="1056"/>
      <c r="AK26" s="990" t="s">
        <v>404</v>
      </c>
      <c r="AL26" s="990"/>
      <c r="AM26" s="990"/>
      <c r="AN26" s="990"/>
      <c r="AO26" s="991"/>
      <c r="AP26" s="989" t="s">
        <v>405</v>
      </c>
      <c r="AQ26" s="990"/>
      <c r="AR26" s="990"/>
      <c r="AS26" s="990"/>
      <c r="AT26" s="991"/>
      <c r="AU26" s="989" t="s">
        <v>406</v>
      </c>
      <c r="AV26" s="990"/>
      <c r="AW26" s="990"/>
      <c r="AX26" s="990"/>
      <c r="AY26" s="991"/>
      <c r="AZ26" s="989" t="s">
        <v>407</v>
      </c>
      <c r="BA26" s="990"/>
      <c r="BB26" s="990"/>
      <c r="BC26" s="990"/>
      <c r="BD26" s="991"/>
      <c r="BE26" s="989" t="s">
        <v>383</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15">
      <c r="A28" s="242">
        <v>1</v>
      </c>
      <c r="B28" s="1044" t="s">
        <v>408</v>
      </c>
      <c r="C28" s="1045"/>
      <c r="D28" s="1045"/>
      <c r="E28" s="1045"/>
      <c r="F28" s="1045"/>
      <c r="G28" s="1045"/>
      <c r="H28" s="1045"/>
      <c r="I28" s="1045"/>
      <c r="J28" s="1045"/>
      <c r="K28" s="1045"/>
      <c r="L28" s="1045"/>
      <c r="M28" s="1045"/>
      <c r="N28" s="1045"/>
      <c r="O28" s="1045"/>
      <c r="P28" s="1046"/>
      <c r="Q28" s="1047">
        <v>19357</v>
      </c>
      <c r="R28" s="1048"/>
      <c r="S28" s="1048"/>
      <c r="T28" s="1048"/>
      <c r="U28" s="1048"/>
      <c r="V28" s="1048">
        <v>18713</v>
      </c>
      <c r="W28" s="1048"/>
      <c r="X28" s="1048"/>
      <c r="Y28" s="1048"/>
      <c r="Z28" s="1048"/>
      <c r="AA28" s="1048">
        <v>644</v>
      </c>
      <c r="AB28" s="1048"/>
      <c r="AC28" s="1048"/>
      <c r="AD28" s="1048"/>
      <c r="AE28" s="1049"/>
      <c r="AF28" s="1050">
        <v>644</v>
      </c>
      <c r="AG28" s="1048"/>
      <c r="AH28" s="1048"/>
      <c r="AI28" s="1048"/>
      <c r="AJ28" s="1051"/>
      <c r="AK28" s="1052">
        <v>1840</v>
      </c>
      <c r="AL28" s="1053"/>
      <c r="AM28" s="1053"/>
      <c r="AN28" s="1053"/>
      <c r="AO28" s="1053"/>
      <c r="AP28" s="1053" t="s">
        <v>511</v>
      </c>
      <c r="AQ28" s="1053"/>
      <c r="AR28" s="1053"/>
      <c r="AS28" s="1053"/>
      <c r="AT28" s="1053"/>
      <c r="AU28" s="1053" t="s">
        <v>511</v>
      </c>
      <c r="AV28" s="1053"/>
      <c r="AW28" s="1053"/>
      <c r="AX28" s="1053"/>
      <c r="AY28" s="1053"/>
      <c r="AZ28" s="1054" t="s">
        <v>511</v>
      </c>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15">
      <c r="A29" s="242">
        <v>2</v>
      </c>
      <c r="B29" s="1030" t="s">
        <v>409</v>
      </c>
      <c r="C29" s="1031"/>
      <c r="D29" s="1031"/>
      <c r="E29" s="1031"/>
      <c r="F29" s="1031"/>
      <c r="G29" s="1031"/>
      <c r="H29" s="1031"/>
      <c r="I29" s="1031"/>
      <c r="J29" s="1031"/>
      <c r="K29" s="1031"/>
      <c r="L29" s="1031"/>
      <c r="M29" s="1031"/>
      <c r="N29" s="1031"/>
      <c r="O29" s="1031"/>
      <c r="P29" s="1032"/>
      <c r="Q29" s="1038">
        <v>20357</v>
      </c>
      <c r="R29" s="1039"/>
      <c r="S29" s="1039"/>
      <c r="T29" s="1039"/>
      <c r="U29" s="1039"/>
      <c r="V29" s="1039">
        <v>19596</v>
      </c>
      <c r="W29" s="1039"/>
      <c r="X29" s="1039"/>
      <c r="Y29" s="1039"/>
      <c r="Z29" s="1039"/>
      <c r="AA29" s="1039">
        <v>761</v>
      </c>
      <c r="AB29" s="1039"/>
      <c r="AC29" s="1039"/>
      <c r="AD29" s="1039"/>
      <c r="AE29" s="1040"/>
      <c r="AF29" s="1035">
        <v>761</v>
      </c>
      <c r="AG29" s="1036"/>
      <c r="AH29" s="1036"/>
      <c r="AI29" s="1036"/>
      <c r="AJ29" s="1037"/>
      <c r="AK29" s="980">
        <v>3222</v>
      </c>
      <c r="AL29" s="971"/>
      <c r="AM29" s="971"/>
      <c r="AN29" s="971"/>
      <c r="AO29" s="971"/>
      <c r="AP29" s="971" t="s">
        <v>511</v>
      </c>
      <c r="AQ29" s="971"/>
      <c r="AR29" s="971"/>
      <c r="AS29" s="971"/>
      <c r="AT29" s="971"/>
      <c r="AU29" s="971" t="s">
        <v>511</v>
      </c>
      <c r="AV29" s="971"/>
      <c r="AW29" s="971"/>
      <c r="AX29" s="971"/>
      <c r="AY29" s="971"/>
      <c r="AZ29" s="1041" t="s">
        <v>511</v>
      </c>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15">
      <c r="A30" s="242">
        <v>3</v>
      </c>
      <c r="B30" s="1030" t="s">
        <v>410</v>
      </c>
      <c r="C30" s="1031"/>
      <c r="D30" s="1031"/>
      <c r="E30" s="1031"/>
      <c r="F30" s="1031"/>
      <c r="G30" s="1031"/>
      <c r="H30" s="1031"/>
      <c r="I30" s="1031"/>
      <c r="J30" s="1031"/>
      <c r="K30" s="1031"/>
      <c r="L30" s="1031"/>
      <c r="M30" s="1031"/>
      <c r="N30" s="1031"/>
      <c r="O30" s="1031"/>
      <c r="P30" s="1032"/>
      <c r="Q30" s="1038">
        <v>2256</v>
      </c>
      <c r="R30" s="1039"/>
      <c r="S30" s="1039"/>
      <c r="T30" s="1039"/>
      <c r="U30" s="1039"/>
      <c r="V30" s="1039">
        <v>2197</v>
      </c>
      <c r="W30" s="1039"/>
      <c r="X30" s="1039"/>
      <c r="Y30" s="1039"/>
      <c r="Z30" s="1039"/>
      <c r="AA30" s="1039">
        <v>59</v>
      </c>
      <c r="AB30" s="1039"/>
      <c r="AC30" s="1039"/>
      <c r="AD30" s="1039"/>
      <c r="AE30" s="1040"/>
      <c r="AF30" s="1035">
        <v>59</v>
      </c>
      <c r="AG30" s="1036"/>
      <c r="AH30" s="1036"/>
      <c r="AI30" s="1036"/>
      <c r="AJ30" s="1037"/>
      <c r="AK30" s="980">
        <v>622</v>
      </c>
      <c r="AL30" s="971"/>
      <c r="AM30" s="971"/>
      <c r="AN30" s="971"/>
      <c r="AO30" s="971"/>
      <c r="AP30" s="971" t="s">
        <v>511</v>
      </c>
      <c r="AQ30" s="971"/>
      <c r="AR30" s="971"/>
      <c r="AS30" s="971"/>
      <c r="AT30" s="971"/>
      <c r="AU30" s="971" t="s">
        <v>511</v>
      </c>
      <c r="AV30" s="971"/>
      <c r="AW30" s="971"/>
      <c r="AX30" s="971"/>
      <c r="AY30" s="971"/>
      <c r="AZ30" s="1041" t="s">
        <v>511</v>
      </c>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15">
      <c r="A31" s="242">
        <v>4</v>
      </c>
      <c r="B31" s="1030" t="s">
        <v>411</v>
      </c>
      <c r="C31" s="1031"/>
      <c r="D31" s="1031"/>
      <c r="E31" s="1031"/>
      <c r="F31" s="1031"/>
      <c r="G31" s="1031"/>
      <c r="H31" s="1031"/>
      <c r="I31" s="1031"/>
      <c r="J31" s="1031"/>
      <c r="K31" s="1031"/>
      <c r="L31" s="1031"/>
      <c r="M31" s="1031"/>
      <c r="N31" s="1031"/>
      <c r="O31" s="1031"/>
      <c r="P31" s="1032"/>
      <c r="Q31" s="1038">
        <v>3803</v>
      </c>
      <c r="R31" s="1039"/>
      <c r="S31" s="1039"/>
      <c r="T31" s="1039"/>
      <c r="U31" s="1039"/>
      <c r="V31" s="1039">
        <v>3464</v>
      </c>
      <c r="W31" s="1039"/>
      <c r="X31" s="1039"/>
      <c r="Y31" s="1039"/>
      <c r="Z31" s="1039"/>
      <c r="AA31" s="1039">
        <v>339</v>
      </c>
      <c r="AB31" s="1039"/>
      <c r="AC31" s="1039"/>
      <c r="AD31" s="1039"/>
      <c r="AE31" s="1040"/>
      <c r="AF31" s="1035">
        <v>5143</v>
      </c>
      <c r="AG31" s="1036"/>
      <c r="AH31" s="1036"/>
      <c r="AI31" s="1036"/>
      <c r="AJ31" s="1037"/>
      <c r="AK31" s="980">
        <v>229</v>
      </c>
      <c r="AL31" s="971"/>
      <c r="AM31" s="971"/>
      <c r="AN31" s="971"/>
      <c r="AO31" s="971"/>
      <c r="AP31" s="971">
        <v>15497</v>
      </c>
      <c r="AQ31" s="971"/>
      <c r="AR31" s="971"/>
      <c r="AS31" s="971"/>
      <c r="AT31" s="971"/>
      <c r="AU31" s="971">
        <v>2015</v>
      </c>
      <c r="AV31" s="971"/>
      <c r="AW31" s="971"/>
      <c r="AX31" s="971"/>
      <c r="AY31" s="971"/>
      <c r="AZ31" s="1041" t="s">
        <v>511</v>
      </c>
      <c r="BA31" s="1041"/>
      <c r="BB31" s="1041"/>
      <c r="BC31" s="1041"/>
      <c r="BD31" s="1041"/>
      <c r="BE31" s="972" t="s">
        <v>577</v>
      </c>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15">
      <c r="A32" s="242">
        <v>5</v>
      </c>
      <c r="B32" s="1030" t="s">
        <v>412</v>
      </c>
      <c r="C32" s="1031"/>
      <c r="D32" s="1031"/>
      <c r="E32" s="1031"/>
      <c r="F32" s="1031"/>
      <c r="G32" s="1031"/>
      <c r="H32" s="1031"/>
      <c r="I32" s="1031"/>
      <c r="J32" s="1031"/>
      <c r="K32" s="1031"/>
      <c r="L32" s="1031"/>
      <c r="M32" s="1031"/>
      <c r="N32" s="1031"/>
      <c r="O32" s="1031"/>
      <c r="P32" s="1032"/>
      <c r="Q32" s="1038">
        <v>5219</v>
      </c>
      <c r="R32" s="1039"/>
      <c r="S32" s="1039"/>
      <c r="T32" s="1039"/>
      <c r="U32" s="1039"/>
      <c r="V32" s="1039">
        <v>4990</v>
      </c>
      <c r="W32" s="1039"/>
      <c r="X32" s="1039"/>
      <c r="Y32" s="1039"/>
      <c r="Z32" s="1039"/>
      <c r="AA32" s="1039">
        <v>229</v>
      </c>
      <c r="AB32" s="1039"/>
      <c r="AC32" s="1039"/>
      <c r="AD32" s="1039"/>
      <c r="AE32" s="1040"/>
      <c r="AF32" s="1035">
        <v>1547</v>
      </c>
      <c r="AG32" s="1036"/>
      <c r="AH32" s="1036"/>
      <c r="AI32" s="1036"/>
      <c r="AJ32" s="1037"/>
      <c r="AK32" s="980">
        <v>1758</v>
      </c>
      <c r="AL32" s="971"/>
      <c r="AM32" s="971"/>
      <c r="AN32" s="971"/>
      <c r="AO32" s="971"/>
      <c r="AP32" s="971">
        <v>31497</v>
      </c>
      <c r="AQ32" s="971"/>
      <c r="AR32" s="971"/>
      <c r="AS32" s="971"/>
      <c r="AT32" s="971"/>
      <c r="AU32" s="971">
        <v>11937</v>
      </c>
      <c r="AV32" s="971"/>
      <c r="AW32" s="971"/>
      <c r="AX32" s="971"/>
      <c r="AY32" s="971"/>
      <c r="AZ32" s="1041" t="s">
        <v>511</v>
      </c>
      <c r="BA32" s="1041"/>
      <c r="BB32" s="1041"/>
      <c r="BC32" s="1041"/>
      <c r="BD32" s="1041"/>
      <c r="BE32" s="972" t="s">
        <v>577</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413</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
      <c r="A63" s="240" t="s">
        <v>396</v>
      </c>
      <c r="B63" s="937" t="s">
        <v>414</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8155</v>
      </c>
      <c r="AG63" s="959"/>
      <c r="AH63" s="959"/>
      <c r="AI63" s="959"/>
      <c r="AJ63" s="1022"/>
      <c r="AK63" s="1023"/>
      <c r="AL63" s="963"/>
      <c r="AM63" s="963"/>
      <c r="AN63" s="963"/>
      <c r="AO63" s="963"/>
      <c r="AP63" s="959">
        <v>46994</v>
      </c>
      <c r="AQ63" s="959"/>
      <c r="AR63" s="959"/>
      <c r="AS63" s="959"/>
      <c r="AT63" s="959"/>
      <c r="AU63" s="959">
        <v>13952</v>
      </c>
      <c r="AV63" s="959"/>
      <c r="AW63" s="959"/>
      <c r="AX63" s="959"/>
      <c r="AY63" s="959"/>
      <c r="AZ63" s="1017"/>
      <c r="BA63" s="1017"/>
      <c r="BB63" s="1017"/>
      <c r="BC63" s="1017"/>
      <c r="BD63" s="1017"/>
      <c r="BE63" s="960"/>
      <c r="BF63" s="960"/>
      <c r="BG63" s="960"/>
      <c r="BH63" s="960"/>
      <c r="BI63" s="961"/>
      <c r="BJ63" s="1018" t="s">
        <v>132</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15">
      <c r="A66" s="1003" t="s">
        <v>416</v>
      </c>
      <c r="B66" s="1004"/>
      <c r="C66" s="1004"/>
      <c r="D66" s="1004"/>
      <c r="E66" s="1004"/>
      <c r="F66" s="1004"/>
      <c r="G66" s="1004"/>
      <c r="H66" s="1004"/>
      <c r="I66" s="1004"/>
      <c r="J66" s="1004"/>
      <c r="K66" s="1004"/>
      <c r="L66" s="1004"/>
      <c r="M66" s="1004"/>
      <c r="N66" s="1004"/>
      <c r="O66" s="1004"/>
      <c r="P66" s="1005"/>
      <c r="Q66" s="989" t="s">
        <v>400</v>
      </c>
      <c r="R66" s="990"/>
      <c r="S66" s="990"/>
      <c r="T66" s="990"/>
      <c r="U66" s="991"/>
      <c r="V66" s="989" t="s">
        <v>401</v>
      </c>
      <c r="W66" s="990"/>
      <c r="X66" s="990"/>
      <c r="Y66" s="990"/>
      <c r="Z66" s="991"/>
      <c r="AA66" s="989" t="s">
        <v>402</v>
      </c>
      <c r="AB66" s="990"/>
      <c r="AC66" s="990"/>
      <c r="AD66" s="990"/>
      <c r="AE66" s="991"/>
      <c r="AF66" s="1009" t="s">
        <v>403</v>
      </c>
      <c r="AG66" s="1010"/>
      <c r="AH66" s="1010"/>
      <c r="AI66" s="1010"/>
      <c r="AJ66" s="1011"/>
      <c r="AK66" s="989" t="s">
        <v>417</v>
      </c>
      <c r="AL66" s="1004"/>
      <c r="AM66" s="1004"/>
      <c r="AN66" s="1004"/>
      <c r="AO66" s="1005"/>
      <c r="AP66" s="989" t="s">
        <v>405</v>
      </c>
      <c r="AQ66" s="990"/>
      <c r="AR66" s="990"/>
      <c r="AS66" s="990"/>
      <c r="AT66" s="991"/>
      <c r="AU66" s="989" t="s">
        <v>418</v>
      </c>
      <c r="AV66" s="990"/>
      <c r="AW66" s="990"/>
      <c r="AX66" s="990"/>
      <c r="AY66" s="991"/>
      <c r="AZ66" s="989" t="s">
        <v>383</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578</v>
      </c>
      <c r="C68" s="986"/>
      <c r="D68" s="986"/>
      <c r="E68" s="986"/>
      <c r="F68" s="986"/>
      <c r="G68" s="986"/>
      <c r="H68" s="986"/>
      <c r="I68" s="986"/>
      <c r="J68" s="986"/>
      <c r="K68" s="986"/>
      <c r="L68" s="986"/>
      <c r="M68" s="986"/>
      <c r="N68" s="986"/>
      <c r="O68" s="986"/>
      <c r="P68" s="987"/>
      <c r="Q68" s="988">
        <v>2146</v>
      </c>
      <c r="R68" s="982"/>
      <c r="S68" s="982"/>
      <c r="T68" s="982"/>
      <c r="U68" s="982"/>
      <c r="V68" s="982">
        <v>2073</v>
      </c>
      <c r="W68" s="982"/>
      <c r="X68" s="982"/>
      <c r="Y68" s="982"/>
      <c r="Z68" s="982"/>
      <c r="AA68" s="982">
        <v>73</v>
      </c>
      <c r="AB68" s="982"/>
      <c r="AC68" s="982"/>
      <c r="AD68" s="982"/>
      <c r="AE68" s="982"/>
      <c r="AF68" s="982">
        <v>73</v>
      </c>
      <c r="AG68" s="982"/>
      <c r="AH68" s="982"/>
      <c r="AI68" s="982"/>
      <c r="AJ68" s="982"/>
      <c r="AK68" s="982">
        <v>120</v>
      </c>
      <c r="AL68" s="982"/>
      <c r="AM68" s="982"/>
      <c r="AN68" s="982"/>
      <c r="AO68" s="982"/>
      <c r="AP68" s="982">
        <v>1396</v>
      </c>
      <c r="AQ68" s="982"/>
      <c r="AR68" s="982"/>
      <c r="AS68" s="982"/>
      <c r="AT68" s="982"/>
      <c r="AU68" s="982" t="s">
        <v>511</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579</v>
      </c>
      <c r="C69" s="975"/>
      <c r="D69" s="975"/>
      <c r="E69" s="975"/>
      <c r="F69" s="975"/>
      <c r="G69" s="975"/>
      <c r="H69" s="975"/>
      <c r="I69" s="975"/>
      <c r="J69" s="975"/>
      <c r="K69" s="975"/>
      <c r="L69" s="975"/>
      <c r="M69" s="975"/>
      <c r="N69" s="975"/>
      <c r="O69" s="975"/>
      <c r="P69" s="976"/>
      <c r="Q69" s="977">
        <v>4488</v>
      </c>
      <c r="R69" s="971"/>
      <c r="S69" s="971"/>
      <c r="T69" s="971"/>
      <c r="U69" s="971"/>
      <c r="V69" s="971">
        <v>4445</v>
      </c>
      <c r="W69" s="971"/>
      <c r="X69" s="971"/>
      <c r="Y69" s="971"/>
      <c r="Z69" s="971"/>
      <c r="AA69" s="971">
        <v>43</v>
      </c>
      <c r="AB69" s="971"/>
      <c r="AC69" s="971"/>
      <c r="AD69" s="971"/>
      <c r="AE69" s="971"/>
      <c r="AF69" s="971">
        <v>42</v>
      </c>
      <c r="AG69" s="971"/>
      <c r="AH69" s="971"/>
      <c r="AI69" s="971"/>
      <c r="AJ69" s="971"/>
      <c r="AK69" s="971">
        <v>130</v>
      </c>
      <c r="AL69" s="971"/>
      <c r="AM69" s="971"/>
      <c r="AN69" s="971"/>
      <c r="AO69" s="971"/>
      <c r="AP69" s="971">
        <v>2174</v>
      </c>
      <c r="AQ69" s="971"/>
      <c r="AR69" s="971"/>
      <c r="AS69" s="971"/>
      <c r="AT69" s="971"/>
      <c r="AU69" s="971">
        <v>1515</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580</v>
      </c>
      <c r="C70" s="975"/>
      <c r="D70" s="975"/>
      <c r="E70" s="975"/>
      <c r="F70" s="975"/>
      <c r="G70" s="975"/>
      <c r="H70" s="975"/>
      <c r="I70" s="975"/>
      <c r="J70" s="975"/>
      <c r="K70" s="975"/>
      <c r="L70" s="975"/>
      <c r="M70" s="975"/>
      <c r="N70" s="975"/>
      <c r="O70" s="975"/>
      <c r="P70" s="976"/>
      <c r="Q70" s="977">
        <v>2406</v>
      </c>
      <c r="R70" s="971"/>
      <c r="S70" s="971"/>
      <c r="T70" s="971"/>
      <c r="U70" s="971"/>
      <c r="V70" s="971">
        <v>1838</v>
      </c>
      <c r="W70" s="971"/>
      <c r="X70" s="971"/>
      <c r="Y70" s="971"/>
      <c r="Z70" s="971"/>
      <c r="AA70" s="971">
        <v>568</v>
      </c>
      <c r="AB70" s="971"/>
      <c r="AC70" s="971"/>
      <c r="AD70" s="971"/>
      <c r="AE70" s="971"/>
      <c r="AF70" s="971">
        <v>6151</v>
      </c>
      <c r="AG70" s="971"/>
      <c r="AH70" s="971"/>
      <c r="AI70" s="971"/>
      <c r="AJ70" s="971"/>
      <c r="AK70" s="971" t="s">
        <v>511</v>
      </c>
      <c r="AL70" s="971"/>
      <c r="AM70" s="971"/>
      <c r="AN70" s="971"/>
      <c r="AO70" s="971"/>
      <c r="AP70" s="971">
        <v>2430</v>
      </c>
      <c r="AQ70" s="971"/>
      <c r="AR70" s="971"/>
      <c r="AS70" s="971"/>
      <c r="AT70" s="971"/>
      <c r="AU70" s="971" t="s">
        <v>511</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581</v>
      </c>
      <c r="C71" s="975"/>
      <c r="D71" s="975"/>
      <c r="E71" s="975"/>
      <c r="F71" s="975"/>
      <c r="G71" s="975"/>
      <c r="H71" s="975"/>
      <c r="I71" s="975"/>
      <c r="J71" s="975"/>
      <c r="K71" s="975"/>
      <c r="L71" s="975"/>
      <c r="M71" s="975"/>
      <c r="N71" s="975"/>
      <c r="O71" s="975"/>
      <c r="P71" s="976"/>
      <c r="Q71" s="977">
        <v>369</v>
      </c>
      <c r="R71" s="971"/>
      <c r="S71" s="971"/>
      <c r="T71" s="971"/>
      <c r="U71" s="971"/>
      <c r="V71" s="971">
        <v>331</v>
      </c>
      <c r="W71" s="971"/>
      <c r="X71" s="971"/>
      <c r="Y71" s="971"/>
      <c r="Z71" s="971"/>
      <c r="AA71" s="971">
        <v>38</v>
      </c>
      <c r="AB71" s="971"/>
      <c r="AC71" s="971"/>
      <c r="AD71" s="971"/>
      <c r="AE71" s="971"/>
      <c r="AF71" s="971">
        <v>38</v>
      </c>
      <c r="AG71" s="971"/>
      <c r="AH71" s="971"/>
      <c r="AI71" s="971"/>
      <c r="AJ71" s="971"/>
      <c r="AK71" s="971">
        <v>44</v>
      </c>
      <c r="AL71" s="971"/>
      <c r="AM71" s="971"/>
      <c r="AN71" s="971"/>
      <c r="AO71" s="971"/>
      <c r="AP71" s="971" t="s">
        <v>511</v>
      </c>
      <c r="AQ71" s="971"/>
      <c r="AR71" s="971"/>
      <c r="AS71" s="971"/>
      <c r="AT71" s="971"/>
      <c r="AU71" s="971" t="s">
        <v>511</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582</v>
      </c>
      <c r="C72" s="975"/>
      <c r="D72" s="975"/>
      <c r="E72" s="975"/>
      <c r="F72" s="975"/>
      <c r="G72" s="975"/>
      <c r="H72" s="975"/>
      <c r="I72" s="975"/>
      <c r="J72" s="975"/>
      <c r="K72" s="975"/>
      <c r="L72" s="975"/>
      <c r="M72" s="975"/>
      <c r="N72" s="975"/>
      <c r="O72" s="975"/>
      <c r="P72" s="976"/>
      <c r="Q72" s="977">
        <v>532</v>
      </c>
      <c r="R72" s="971"/>
      <c r="S72" s="971"/>
      <c r="T72" s="971"/>
      <c r="U72" s="971"/>
      <c r="V72" s="971">
        <v>514</v>
      </c>
      <c r="W72" s="971"/>
      <c r="X72" s="971"/>
      <c r="Y72" s="971"/>
      <c r="Z72" s="971"/>
      <c r="AA72" s="971">
        <v>17</v>
      </c>
      <c r="AB72" s="971"/>
      <c r="AC72" s="971"/>
      <c r="AD72" s="971"/>
      <c r="AE72" s="971"/>
      <c r="AF72" s="971">
        <v>17</v>
      </c>
      <c r="AG72" s="971"/>
      <c r="AH72" s="971"/>
      <c r="AI72" s="971"/>
      <c r="AJ72" s="971"/>
      <c r="AK72" s="971" t="s">
        <v>511</v>
      </c>
      <c r="AL72" s="971"/>
      <c r="AM72" s="971"/>
      <c r="AN72" s="971"/>
      <c r="AO72" s="971"/>
      <c r="AP72" s="971" t="s">
        <v>511</v>
      </c>
      <c r="AQ72" s="971"/>
      <c r="AR72" s="971"/>
      <c r="AS72" s="971"/>
      <c r="AT72" s="971"/>
      <c r="AU72" s="971" t="s">
        <v>511</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583</v>
      </c>
      <c r="C73" s="975"/>
      <c r="D73" s="975"/>
      <c r="E73" s="975"/>
      <c r="F73" s="975"/>
      <c r="G73" s="975"/>
      <c r="H73" s="975"/>
      <c r="I73" s="975"/>
      <c r="J73" s="975"/>
      <c r="K73" s="975"/>
      <c r="L73" s="975"/>
      <c r="M73" s="975"/>
      <c r="N73" s="975"/>
      <c r="O73" s="975"/>
      <c r="P73" s="976"/>
      <c r="Q73" s="977">
        <v>170790</v>
      </c>
      <c r="R73" s="971"/>
      <c r="S73" s="971"/>
      <c r="T73" s="971"/>
      <c r="U73" s="971"/>
      <c r="V73" s="971">
        <v>165043</v>
      </c>
      <c r="W73" s="971"/>
      <c r="X73" s="971"/>
      <c r="Y73" s="971"/>
      <c r="Z73" s="971"/>
      <c r="AA73" s="971">
        <v>5747</v>
      </c>
      <c r="AB73" s="971"/>
      <c r="AC73" s="971"/>
      <c r="AD73" s="971"/>
      <c r="AE73" s="971"/>
      <c r="AF73" s="971">
        <v>5743</v>
      </c>
      <c r="AG73" s="971"/>
      <c r="AH73" s="971"/>
      <c r="AI73" s="971"/>
      <c r="AJ73" s="971"/>
      <c r="AK73" s="971">
        <v>6172</v>
      </c>
      <c r="AL73" s="971"/>
      <c r="AM73" s="971"/>
      <c r="AN73" s="971"/>
      <c r="AO73" s="971"/>
      <c r="AP73" s="971" t="s">
        <v>511</v>
      </c>
      <c r="AQ73" s="971"/>
      <c r="AR73" s="971"/>
      <c r="AS73" s="971"/>
      <c r="AT73" s="971"/>
      <c r="AU73" s="971" t="s">
        <v>511</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584</v>
      </c>
      <c r="C74" s="975"/>
      <c r="D74" s="975"/>
      <c r="E74" s="975"/>
      <c r="F74" s="975"/>
      <c r="G74" s="975"/>
      <c r="H74" s="975"/>
      <c r="I74" s="975"/>
      <c r="J74" s="975"/>
      <c r="K74" s="975"/>
      <c r="L74" s="975"/>
      <c r="M74" s="975"/>
      <c r="N74" s="975"/>
      <c r="O74" s="975"/>
      <c r="P74" s="976"/>
      <c r="Q74" s="977">
        <v>7</v>
      </c>
      <c r="R74" s="971"/>
      <c r="S74" s="971"/>
      <c r="T74" s="971"/>
      <c r="U74" s="971"/>
      <c r="V74" s="971">
        <v>6</v>
      </c>
      <c r="W74" s="971"/>
      <c r="X74" s="971"/>
      <c r="Y74" s="971"/>
      <c r="Z74" s="971"/>
      <c r="AA74" s="971">
        <v>1</v>
      </c>
      <c r="AB74" s="971"/>
      <c r="AC74" s="971"/>
      <c r="AD74" s="971"/>
      <c r="AE74" s="971"/>
      <c r="AF74" s="971">
        <v>1</v>
      </c>
      <c r="AG74" s="971"/>
      <c r="AH74" s="971"/>
      <c r="AI74" s="971"/>
      <c r="AJ74" s="971"/>
      <c r="AK74" s="971" t="s">
        <v>511</v>
      </c>
      <c r="AL74" s="971"/>
      <c r="AM74" s="971"/>
      <c r="AN74" s="971"/>
      <c r="AO74" s="971"/>
      <c r="AP74" s="971" t="s">
        <v>511</v>
      </c>
      <c r="AQ74" s="971"/>
      <c r="AR74" s="971"/>
      <c r="AS74" s="971"/>
      <c r="AT74" s="971"/>
      <c r="AU74" s="971" t="s">
        <v>511</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585</v>
      </c>
      <c r="C75" s="975"/>
      <c r="D75" s="975"/>
      <c r="E75" s="975"/>
      <c r="F75" s="975"/>
      <c r="G75" s="975"/>
      <c r="H75" s="975"/>
      <c r="I75" s="975"/>
      <c r="J75" s="975"/>
      <c r="K75" s="975"/>
      <c r="L75" s="975"/>
      <c r="M75" s="975"/>
      <c r="N75" s="975"/>
      <c r="O75" s="975"/>
      <c r="P75" s="976"/>
      <c r="Q75" s="978">
        <v>148</v>
      </c>
      <c r="R75" s="979"/>
      <c r="S75" s="979"/>
      <c r="T75" s="979"/>
      <c r="U75" s="980"/>
      <c r="V75" s="981">
        <v>138</v>
      </c>
      <c r="W75" s="979"/>
      <c r="X75" s="979"/>
      <c r="Y75" s="979"/>
      <c r="Z75" s="980"/>
      <c r="AA75" s="981">
        <v>10</v>
      </c>
      <c r="AB75" s="979"/>
      <c r="AC75" s="979"/>
      <c r="AD75" s="979"/>
      <c r="AE75" s="980"/>
      <c r="AF75" s="981">
        <v>10</v>
      </c>
      <c r="AG75" s="979"/>
      <c r="AH75" s="979"/>
      <c r="AI75" s="979"/>
      <c r="AJ75" s="980"/>
      <c r="AK75" s="981">
        <v>5</v>
      </c>
      <c r="AL75" s="979"/>
      <c r="AM75" s="979"/>
      <c r="AN75" s="979"/>
      <c r="AO75" s="980"/>
      <c r="AP75" s="981" t="s">
        <v>511</v>
      </c>
      <c r="AQ75" s="979"/>
      <c r="AR75" s="979"/>
      <c r="AS75" s="979"/>
      <c r="AT75" s="980"/>
      <c r="AU75" s="981" t="s">
        <v>511</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586</v>
      </c>
      <c r="C76" s="975"/>
      <c r="D76" s="975"/>
      <c r="E76" s="975"/>
      <c r="F76" s="975"/>
      <c r="G76" s="975"/>
      <c r="H76" s="975"/>
      <c r="I76" s="975"/>
      <c r="J76" s="975"/>
      <c r="K76" s="975"/>
      <c r="L76" s="975"/>
      <c r="M76" s="975"/>
      <c r="N76" s="975"/>
      <c r="O76" s="975"/>
      <c r="P76" s="976"/>
      <c r="Q76" s="978">
        <v>818</v>
      </c>
      <c r="R76" s="979"/>
      <c r="S76" s="979"/>
      <c r="T76" s="979"/>
      <c r="U76" s="980"/>
      <c r="V76" s="981">
        <v>802</v>
      </c>
      <c r="W76" s="979"/>
      <c r="X76" s="979"/>
      <c r="Y76" s="979"/>
      <c r="Z76" s="980"/>
      <c r="AA76" s="981">
        <v>16</v>
      </c>
      <c r="AB76" s="979"/>
      <c r="AC76" s="979"/>
      <c r="AD76" s="979"/>
      <c r="AE76" s="980"/>
      <c r="AF76" s="981">
        <v>16</v>
      </c>
      <c r="AG76" s="979"/>
      <c r="AH76" s="979"/>
      <c r="AI76" s="979"/>
      <c r="AJ76" s="980"/>
      <c r="AK76" s="981">
        <v>32</v>
      </c>
      <c r="AL76" s="979"/>
      <c r="AM76" s="979"/>
      <c r="AN76" s="979"/>
      <c r="AO76" s="980"/>
      <c r="AP76" s="981" t="s">
        <v>511</v>
      </c>
      <c r="AQ76" s="979"/>
      <c r="AR76" s="979"/>
      <c r="AS76" s="979"/>
      <c r="AT76" s="980"/>
      <c r="AU76" s="981" t="s">
        <v>511</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396</v>
      </c>
      <c r="B88" s="937" t="s">
        <v>419</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12091</v>
      </c>
      <c r="AG88" s="959"/>
      <c r="AH88" s="959"/>
      <c r="AI88" s="959"/>
      <c r="AJ88" s="959"/>
      <c r="AK88" s="963"/>
      <c r="AL88" s="963"/>
      <c r="AM88" s="963"/>
      <c r="AN88" s="963"/>
      <c r="AO88" s="963"/>
      <c r="AP88" s="959">
        <v>6000</v>
      </c>
      <c r="AQ88" s="959"/>
      <c r="AR88" s="959"/>
      <c r="AS88" s="959"/>
      <c r="AT88" s="959"/>
      <c r="AU88" s="959">
        <v>1515</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937" t="s">
        <v>420</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25</v>
      </c>
      <c r="CS102" s="953"/>
      <c r="CT102" s="953"/>
      <c r="CU102" s="953"/>
      <c r="CV102" s="954"/>
      <c r="CW102" s="952">
        <v>0</v>
      </c>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421</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422</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425</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426</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428</v>
      </c>
      <c r="AB109" s="896"/>
      <c r="AC109" s="896"/>
      <c r="AD109" s="896"/>
      <c r="AE109" s="897"/>
      <c r="AF109" s="898" t="s">
        <v>429</v>
      </c>
      <c r="AG109" s="896"/>
      <c r="AH109" s="896"/>
      <c r="AI109" s="896"/>
      <c r="AJ109" s="897"/>
      <c r="AK109" s="898" t="s">
        <v>313</v>
      </c>
      <c r="AL109" s="896"/>
      <c r="AM109" s="896"/>
      <c r="AN109" s="896"/>
      <c r="AO109" s="897"/>
      <c r="AP109" s="898" t="s">
        <v>430</v>
      </c>
      <c r="AQ109" s="896"/>
      <c r="AR109" s="896"/>
      <c r="AS109" s="896"/>
      <c r="AT109" s="929"/>
      <c r="AU109" s="895" t="s">
        <v>427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428</v>
      </c>
      <c r="BR109" s="896"/>
      <c r="BS109" s="896"/>
      <c r="BT109" s="896"/>
      <c r="BU109" s="897"/>
      <c r="BV109" s="898" t="s">
        <v>429</v>
      </c>
      <c r="BW109" s="896"/>
      <c r="BX109" s="896"/>
      <c r="BY109" s="896"/>
      <c r="BZ109" s="897"/>
      <c r="CA109" s="898" t="s">
        <v>313</v>
      </c>
      <c r="CB109" s="896"/>
      <c r="CC109" s="896"/>
      <c r="CD109" s="896"/>
      <c r="CE109" s="897"/>
      <c r="CF109" s="936" t="s">
        <v>430</v>
      </c>
      <c r="CG109" s="936"/>
      <c r="CH109" s="936"/>
      <c r="CI109" s="936"/>
      <c r="CJ109" s="936"/>
      <c r="CK109" s="898" t="s">
        <v>431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428</v>
      </c>
      <c r="DH109" s="896"/>
      <c r="DI109" s="896"/>
      <c r="DJ109" s="896"/>
      <c r="DK109" s="897"/>
      <c r="DL109" s="898" t="s">
        <v>429</v>
      </c>
      <c r="DM109" s="896"/>
      <c r="DN109" s="896"/>
      <c r="DO109" s="896"/>
      <c r="DP109" s="897"/>
      <c r="DQ109" s="898" t="s">
        <v>313</v>
      </c>
      <c r="DR109" s="896"/>
      <c r="DS109" s="896"/>
      <c r="DT109" s="896"/>
      <c r="DU109" s="897"/>
      <c r="DV109" s="898" t="s">
        <v>430</v>
      </c>
      <c r="DW109" s="896"/>
      <c r="DX109" s="896"/>
      <c r="DY109" s="896"/>
      <c r="DZ109" s="929"/>
    </row>
    <row r="110" spans="1:131" s="230" customFormat="1" ht="26.25" customHeight="1" x14ac:dyDescent="0.15">
      <c r="A110" s="807" t="s">
        <v>432</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8185245</v>
      </c>
      <c r="AB110" s="889"/>
      <c r="AC110" s="889"/>
      <c r="AD110" s="889"/>
      <c r="AE110" s="890"/>
      <c r="AF110" s="891">
        <v>8483040</v>
      </c>
      <c r="AG110" s="889"/>
      <c r="AH110" s="889"/>
      <c r="AI110" s="889"/>
      <c r="AJ110" s="890"/>
      <c r="AK110" s="891">
        <v>8637930</v>
      </c>
      <c r="AL110" s="889"/>
      <c r="AM110" s="889"/>
      <c r="AN110" s="889"/>
      <c r="AO110" s="890"/>
      <c r="AP110" s="892">
        <v>24.2</v>
      </c>
      <c r="AQ110" s="893"/>
      <c r="AR110" s="893"/>
      <c r="AS110" s="893"/>
      <c r="AT110" s="894"/>
      <c r="AU110" s="930" t="s">
        <v>75</v>
      </c>
      <c r="AV110" s="931"/>
      <c r="AW110" s="931"/>
      <c r="AX110" s="931"/>
      <c r="AY110" s="931"/>
      <c r="AZ110" s="840" t="s">
        <v>433</v>
      </c>
      <c r="BA110" s="808"/>
      <c r="BB110" s="808"/>
      <c r="BC110" s="808"/>
      <c r="BD110" s="808"/>
      <c r="BE110" s="808"/>
      <c r="BF110" s="808"/>
      <c r="BG110" s="808"/>
      <c r="BH110" s="808"/>
      <c r="BI110" s="808"/>
      <c r="BJ110" s="808"/>
      <c r="BK110" s="808"/>
      <c r="BL110" s="808"/>
      <c r="BM110" s="808"/>
      <c r="BN110" s="808"/>
      <c r="BO110" s="808"/>
      <c r="BP110" s="809"/>
      <c r="BQ110" s="841">
        <v>83898061</v>
      </c>
      <c r="BR110" s="825"/>
      <c r="BS110" s="825"/>
      <c r="BT110" s="825"/>
      <c r="BU110" s="825"/>
      <c r="BV110" s="825">
        <v>82554390</v>
      </c>
      <c r="BW110" s="825"/>
      <c r="BX110" s="825"/>
      <c r="BY110" s="825"/>
      <c r="BZ110" s="825"/>
      <c r="CA110" s="825">
        <v>80467697</v>
      </c>
      <c r="CB110" s="825"/>
      <c r="CC110" s="825"/>
      <c r="CD110" s="825"/>
      <c r="CE110" s="825"/>
      <c r="CF110" s="863">
        <v>225.4</v>
      </c>
      <c r="CG110" s="864"/>
      <c r="CH110" s="864"/>
      <c r="CI110" s="864"/>
      <c r="CJ110" s="864"/>
      <c r="CK110" s="926" t="s">
        <v>434</v>
      </c>
      <c r="CL110" s="883"/>
      <c r="CM110" s="840" t="s">
        <v>435</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436</v>
      </c>
      <c r="DH110" s="825"/>
      <c r="DI110" s="825"/>
      <c r="DJ110" s="825"/>
      <c r="DK110" s="825"/>
      <c r="DL110" s="825" t="s">
        <v>132</v>
      </c>
      <c r="DM110" s="825"/>
      <c r="DN110" s="825"/>
      <c r="DO110" s="825"/>
      <c r="DP110" s="825"/>
      <c r="DQ110" s="825" t="s">
        <v>437</v>
      </c>
      <c r="DR110" s="825"/>
      <c r="DS110" s="825"/>
      <c r="DT110" s="825"/>
      <c r="DU110" s="825"/>
      <c r="DV110" s="826" t="s">
        <v>132</v>
      </c>
      <c r="DW110" s="826"/>
      <c r="DX110" s="826"/>
      <c r="DY110" s="826"/>
      <c r="DZ110" s="827"/>
    </row>
    <row r="111" spans="1:131" s="230" customFormat="1" ht="26.25" customHeight="1" x14ac:dyDescent="0.15">
      <c r="A111" s="774" t="s">
        <v>438</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437</v>
      </c>
      <c r="AB111" s="913"/>
      <c r="AC111" s="913"/>
      <c r="AD111" s="913"/>
      <c r="AE111" s="914"/>
      <c r="AF111" s="915" t="s">
        <v>132</v>
      </c>
      <c r="AG111" s="913"/>
      <c r="AH111" s="913"/>
      <c r="AI111" s="913"/>
      <c r="AJ111" s="914"/>
      <c r="AK111" s="915" t="s">
        <v>437</v>
      </c>
      <c r="AL111" s="913"/>
      <c r="AM111" s="913"/>
      <c r="AN111" s="913"/>
      <c r="AO111" s="914"/>
      <c r="AP111" s="916" t="s">
        <v>439</v>
      </c>
      <c r="AQ111" s="917"/>
      <c r="AR111" s="917"/>
      <c r="AS111" s="917"/>
      <c r="AT111" s="918"/>
      <c r="AU111" s="932"/>
      <c r="AV111" s="933"/>
      <c r="AW111" s="933"/>
      <c r="AX111" s="933"/>
      <c r="AY111" s="933"/>
      <c r="AZ111" s="815" t="s">
        <v>440</v>
      </c>
      <c r="BA111" s="752"/>
      <c r="BB111" s="752"/>
      <c r="BC111" s="752"/>
      <c r="BD111" s="752"/>
      <c r="BE111" s="752"/>
      <c r="BF111" s="752"/>
      <c r="BG111" s="752"/>
      <c r="BH111" s="752"/>
      <c r="BI111" s="752"/>
      <c r="BJ111" s="752"/>
      <c r="BK111" s="752"/>
      <c r="BL111" s="752"/>
      <c r="BM111" s="752"/>
      <c r="BN111" s="752"/>
      <c r="BO111" s="752"/>
      <c r="BP111" s="753"/>
      <c r="BQ111" s="816" t="s">
        <v>436</v>
      </c>
      <c r="BR111" s="817"/>
      <c r="BS111" s="817"/>
      <c r="BT111" s="817"/>
      <c r="BU111" s="817"/>
      <c r="BV111" s="817" t="s">
        <v>132</v>
      </c>
      <c r="BW111" s="817"/>
      <c r="BX111" s="817"/>
      <c r="BY111" s="817"/>
      <c r="BZ111" s="817"/>
      <c r="CA111" s="817" t="s">
        <v>132</v>
      </c>
      <c r="CB111" s="817"/>
      <c r="CC111" s="817"/>
      <c r="CD111" s="817"/>
      <c r="CE111" s="817"/>
      <c r="CF111" s="872" t="s">
        <v>436</v>
      </c>
      <c r="CG111" s="873"/>
      <c r="CH111" s="873"/>
      <c r="CI111" s="873"/>
      <c r="CJ111" s="873"/>
      <c r="CK111" s="927"/>
      <c r="CL111" s="885"/>
      <c r="CM111" s="815" t="s">
        <v>441</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132</v>
      </c>
      <c r="DH111" s="817"/>
      <c r="DI111" s="817"/>
      <c r="DJ111" s="817"/>
      <c r="DK111" s="817"/>
      <c r="DL111" s="817" t="s">
        <v>132</v>
      </c>
      <c r="DM111" s="817"/>
      <c r="DN111" s="817"/>
      <c r="DO111" s="817"/>
      <c r="DP111" s="817"/>
      <c r="DQ111" s="817" t="s">
        <v>439</v>
      </c>
      <c r="DR111" s="817"/>
      <c r="DS111" s="817"/>
      <c r="DT111" s="817"/>
      <c r="DU111" s="817"/>
      <c r="DV111" s="794" t="s">
        <v>132</v>
      </c>
      <c r="DW111" s="794"/>
      <c r="DX111" s="794"/>
      <c r="DY111" s="794"/>
      <c r="DZ111" s="795"/>
    </row>
    <row r="112" spans="1:131" s="230" customFormat="1" ht="26.25" customHeight="1" x14ac:dyDescent="0.15">
      <c r="A112" s="919" t="s">
        <v>442</v>
      </c>
      <c r="B112" s="920"/>
      <c r="C112" s="752" t="s">
        <v>443</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132</v>
      </c>
      <c r="AB112" s="780"/>
      <c r="AC112" s="780"/>
      <c r="AD112" s="780"/>
      <c r="AE112" s="781"/>
      <c r="AF112" s="782" t="s">
        <v>132</v>
      </c>
      <c r="AG112" s="780"/>
      <c r="AH112" s="780"/>
      <c r="AI112" s="780"/>
      <c r="AJ112" s="781"/>
      <c r="AK112" s="782" t="s">
        <v>132</v>
      </c>
      <c r="AL112" s="780"/>
      <c r="AM112" s="780"/>
      <c r="AN112" s="780"/>
      <c r="AO112" s="781"/>
      <c r="AP112" s="821" t="s">
        <v>132</v>
      </c>
      <c r="AQ112" s="822"/>
      <c r="AR112" s="822"/>
      <c r="AS112" s="822"/>
      <c r="AT112" s="823"/>
      <c r="AU112" s="932"/>
      <c r="AV112" s="933"/>
      <c r="AW112" s="933"/>
      <c r="AX112" s="933"/>
      <c r="AY112" s="933"/>
      <c r="AZ112" s="815" t="s">
        <v>444</v>
      </c>
      <c r="BA112" s="752"/>
      <c r="BB112" s="752"/>
      <c r="BC112" s="752"/>
      <c r="BD112" s="752"/>
      <c r="BE112" s="752"/>
      <c r="BF112" s="752"/>
      <c r="BG112" s="752"/>
      <c r="BH112" s="752"/>
      <c r="BI112" s="752"/>
      <c r="BJ112" s="752"/>
      <c r="BK112" s="752"/>
      <c r="BL112" s="752"/>
      <c r="BM112" s="752"/>
      <c r="BN112" s="752"/>
      <c r="BO112" s="752"/>
      <c r="BP112" s="753"/>
      <c r="BQ112" s="816">
        <v>16828392</v>
      </c>
      <c r="BR112" s="817"/>
      <c r="BS112" s="817"/>
      <c r="BT112" s="817"/>
      <c r="BU112" s="817"/>
      <c r="BV112" s="817">
        <v>15850459</v>
      </c>
      <c r="BW112" s="817"/>
      <c r="BX112" s="817"/>
      <c r="BY112" s="817"/>
      <c r="BZ112" s="817"/>
      <c r="CA112" s="817">
        <v>13951883</v>
      </c>
      <c r="CB112" s="817"/>
      <c r="CC112" s="817"/>
      <c r="CD112" s="817"/>
      <c r="CE112" s="817"/>
      <c r="CF112" s="872">
        <v>39.1</v>
      </c>
      <c r="CG112" s="873"/>
      <c r="CH112" s="873"/>
      <c r="CI112" s="873"/>
      <c r="CJ112" s="873"/>
      <c r="CK112" s="927"/>
      <c r="CL112" s="885"/>
      <c r="CM112" s="815" t="s">
        <v>445</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436</v>
      </c>
      <c r="DH112" s="817"/>
      <c r="DI112" s="817"/>
      <c r="DJ112" s="817"/>
      <c r="DK112" s="817"/>
      <c r="DL112" s="817" t="s">
        <v>132</v>
      </c>
      <c r="DM112" s="817"/>
      <c r="DN112" s="817"/>
      <c r="DO112" s="817"/>
      <c r="DP112" s="817"/>
      <c r="DQ112" s="817" t="s">
        <v>132</v>
      </c>
      <c r="DR112" s="817"/>
      <c r="DS112" s="817"/>
      <c r="DT112" s="817"/>
      <c r="DU112" s="817"/>
      <c r="DV112" s="794" t="s">
        <v>437</v>
      </c>
      <c r="DW112" s="794"/>
      <c r="DX112" s="794"/>
      <c r="DY112" s="794"/>
      <c r="DZ112" s="795"/>
    </row>
    <row r="113" spans="1:130" s="230" customFormat="1" ht="26.25" customHeight="1" x14ac:dyDescent="0.15">
      <c r="A113" s="921"/>
      <c r="B113" s="922"/>
      <c r="C113" s="752" t="s">
        <v>446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1563562</v>
      </c>
      <c r="AB113" s="913"/>
      <c r="AC113" s="913"/>
      <c r="AD113" s="913"/>
      <c r="AE113" s="914"/>
      <c r="AF113" s="915">
        <v>1496590</v>
      </c>
      <c r="AG113" s="913"/>
      <c r="AH113" s="913"/>
      <c r="AI113" s="913"/>
      <c r="AJ113" s="914"/>
      <c r="AK113" s="915">
        <v>1323688</v>
      </c>
      <c r="AL113" s="913"/>
      <c r="AM113" s="913"/>
      <c r="AN113" s="913"/>
      <c r="AO113" s="914"/>
      <c r="AP113" s="916">
        <v>3.7</v>
      </c>
      <c r="AQ113" s="917"/>
      <c r="AR113" s="917"/>
      <c r="AS113" s="917"/>
      <c r="AT113" s="918"/>
      <c r="AU113" s="932"/>
      <c r="AV113" s="933"/>
      <c r="AW113" s="933"/>
      <c r="AX113" s="933"/>
      <c r="AY113" s="933"/>
      <c r="AZ113" s="815" t="s">
        <v>447</v>
      </c>
      <c r="BA113" s="752"/>
      <c r="BB113" s="752"/>
      <c r="BC113" s="752"/>
      <c r="BD113" s="752"/>
      <c r="BE113" s="752"/>
      <c r="BF113" s="752"/>
      <c r="BG113" s="752"/>
      <c r="BH113" s="752"/>
      <c r="BI113" s="752"/>
      <c r="BJ113" s="752"/>
      <c r="BK113" s="752"/>
      <c r="BL113" s="752"/>
      <c r="BM113" s="752"/>
      <c r="BN113" s="752"/>
      <c r="BO113" s="752"/>
      <c r="BP113" s="753"/>
      <c r="BQ113" s="816">
        <v>1727285</v>
      </c>
      <c r="BR113" s="817"/>
      <c r="BS113" s="817"/>
      <c r="BT113" s="817"/>
      <c r="BU113" s="817"/>
      <c r="BV113" s="817">
        <v>1630123</v>
      </c>
      <c r="BW113" s="817"/>
      <c r="BX113" s="817"/>
      <c r="BY113" s="817"/>
      <c r="BZ113" s="817"/>
      <c r="CA113" s="817">
        <v>1515444</v>
      </c>
      <c r="CB113" s="817"/>
      <c r="CC113" s="817"/>
      <c r="CD113" s="817"/>
      <c r="CE113" s="817"/>
      <c r="CF113" s="872">
        <v>4.2</v>
      </c>
      <c r="CG113" s="873"/>
      <c r="CH113" s="873"/>
      <c r="CI113" s="873"/>
      <c r="CJ113" s="873"/>
      <c r="CK113" s="927"/>
      <c r="CL113" s="885"/>
      <c r="CM113" s="815" t="s">
        <v>448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437</v>
      </c>
      <c r="DH113" s="780"/>
      <c r="DI113" s="780"/>
      <c r="DJ113" s="780"/>
      <c r="DK113" s="781"/>
      <c r="DL113" s="782" t="s">
        <v>132</v>
      </c>
      <c r="DM113" s="780"/>
      <c r="DN113" s="780"/>
      <c r="DO113" s="780"/>
      <c r="DP113" s="781"/>
      <c r="DQ113" s="782" t="s">
        <v>132</v>
      </c>
      <c r="DR113" s="780"/>
      <c r="DS113" s="780"/>
      <c r="DT113" s="780"/>
      <c r="DU113" s="781"/>
      <c r="DV113" s="821" t="s">
        <v>437</v>
      </c>
      <c r="DW113" s="822"/>
      <c r="DX113" s="822"/>
      <c r="DY113" s="822"/>
      <c r="DZ113" s="823"/>
    </row>
    <row r="114" spans="1:130" s="230" customFormat="1" ht="26.25" customHeight="1" x14ac:dyDescent="0.15">
      <c r="A114" s="921"/>
      <c r="B114" s="922"/>
      <c r="C114" s="752" t="s">
        <v>449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388425</v>
      </c>
      <c r="AB114" s="780"/>
      <c r="AC114" s="780"/>
      <c r="AD114" s="780"/>
      <c r="AE114" s="781"/>
      <c r="AF114" s="782">
        <v>367269</v>
      </c>
      <c r="AG114" s="780"/>
      <c r="AH114" s="780"/>
      <c r="AI114" s="780"/>
      <c r="AJ114" s="781"/>
      <c r="AK114" s="782">
        <v>327165</v>
      </c>
      <c r="AL114" s="780"/>
      <c r="AM114" s="780"/>
      <c r="AN114" s="780"/>
      <c r="AO114" s="781"/>
      <c r="AP114" s="821">
        <v>0.9</v>
      </c>
      <c r="AQ114" s="822"/>
      <c r="AR114" s="822"/>
      <c r="AS114" s="822"/>
      <c r="AT114" s="823"/>
      <c r="AU114" s="932"/>
      <c r="AV114" s="933"/>
      <c r="AW114" s="933"/>
      <c r="AX114" s="933"/>
      <c r="AY114" s="933"/>
      <c r="AZ114" s="815" t="s">
        <v>450</v>
      </c>
      <c r="BA114" s="752"/>
      <c r="BB114" s="752"/>
      <c r="BC114" s="752"/>
      <c r="BD114" s="752"/>
      <c r="BE114" s="752"/>
      <c r="BF114" s="752"/>
      <c r="BG114" s="752"/>
      <c r="BH114" s="752"/>
      <c r="BI114" s="752"/>
      <c r="BJ114" s="752"/>
      <c r="BK114" s="752"/>
      <c r="BL114" s="752"/>
      <c r="BM114" s="752"/>
      <c r="BN114" s="752"/>
      <c r="BO114" s="752"/>
      <c r="BP114" s="753"/>
      <c r="BQ114" s="816">
        <v>7005890</v>
      </c>
      <c r="BR114" s="817"/>
      <c r="BS114" s="817"/>
      <c r="BT114" s="817"/>
      <c r="BU114" s="817"/>
      <c r="BV114" s="817">
        <v>6969502</v>
      </c>
      <c r="BW114" s="817"/>
      <c r="BX114" s="817"/>
      <c r="BY114" s="817"/>
      <c r="BZ114" s="817"/>
      <c r="CA114" s="817">
        <v>7283584</v>
      </c>
      <c r="CB114" s="817"/>
      <c r="CC114" s="817"/>
      <c r="CD114" s="817"/>
      <c r="CE114" s="817"/>
      <c r="CF114" s="872">
        <v>20.399999999999999</v>
      </c>
      <c r="CG114" s="873"/>
      <c r="CH114" s="873"/>
      <c r="CI114" s="873"/>
      <c r="CJ114" s="873"/>
      <c r="CK114" s="927"/>
      <c r="CL114" s="885"/>
      <c r="CM114" s="815" t="s">
        <v>451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132</v>
      </c>
      <c r="DH114" s="780"/>
      <c r="DI114" s="780"/>
      <c r="DJ114" s="780"/>
      <c r="DK114" s="781"/>
      <c r="DL114" s="782" t="s">
        <v>132</v>
      </c>
      <c r="DM114" s="780"/>
      <c r="DN114" s="780"/>
      <c r="DO114" s="780"/>
      <c r="DP114" s="781"/>
      <c r="DQ114" s="782" t="s">
        <v>132</v>
      </c>
      <c r="DR114" s="780"/>
      <c r="DS114" s="780"/>
      <c r="DT114" s="780"/>
      <c r="DU114" s="781"/>
      <c r="DV114" s="821" t="s">
        <v>439</v>
      </c>
      <c r="DW114" s="822"/>
      <c r="DX114" s="822"/>
      <c r="DY114" s="822"/>
      <c r="DZ114" s="823"/>
    </row>
    <row r="115" spans="1:130" s="230" customFormat="1" ht="26.25" customHeight="1" x14ac:dyDescent="0.15">
      <c r="A115" s="921"/>
      <c r="B115" s="922"/>
      <c r="C115" s="752" t="s">
        <v>452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v>44402</v>
      </c>
      <c r="AB115" s="913"/>
      <c r="AC115" s="913"/>
      <c r="AD115" s="913"/>
      <c r="AE115" s="914"/>
      <c r="AF115" s="915">
        <v>151204</v>
      </c>
      <c r="AG115" s="913"/>
      <c r="AH115" s="913"/>
      <c r="AI115" s="913"/>
      <c r="AJ115" s="914"/>
      <c r="AK115" s="915">
        <v>54604</v>
      </c>
      <c r="AL115" s="913"/>
      <c r="AM115" s="913"/>
      <c r="AN115" s="913"/>
      <c r="AO115" s="914"/>
      <c r="AP115" s="916">
        <v>0.2</v>
      </c>
      <c r="AQ115" s="917"/>
      <c r="AR115" s="917"/>
      <c r="AS115" s="917"/>
      <c r="AT115" s="918"/>
      <c r="AU115" s="932"/>
      <c r="AV115" s="933"/>
      <c r="AW115" s="933"/>
      <c r="AX115" s="933"/>
      <c r="AY115" s="933"/>
      <c r="AZ115" s="815" t="s">
        <v>453</v>
      </c>
      <c r="BA115" s="752"/>
      <c r="BB115" s="752"/>
      <c r="BC115" s="752"/>
      <c r="BD115" s="752"/>
      <c r="BE115" s="752"/>
      <c r="BF115" s="752"/>
      <c r="BG115" s="752"/>
      <c r="BH115" s="752"/>
      <c r="BI115" s="752"/>
      <c r="BJ115" s="752"/>
      <c r="BK115" s="752"/>
      <c r="BL115" s="752"/>
      <c r="BM115" s="752"/>
      <c r="BN115" s="752"/>
      <c r="BO115" s="752"/>
      <c r="BP115" s="753"/>
      <c r="BQ115" s="816" t="s">
        <v>437</v>
      </c>
      <c r="BR115" s="817"/>
      <c r="BS115" s="817"/>
      <c r="BT115" s="817"/>
      <c r="BU115" s="817"/>
      <c r="BV115" s="817" t="s">
        <v>132</v>
      </c>
      <c r="BW115" s="817"/>
      <c r="BX115" s="817"/>
      <c r="BY115" s="817"/>
      <c r="BZ115" s="817"/>
      <c r="CA115" s="817" t="s">
        <v>439</v>
      </c>
      <c r="CB115" s="817"/>
      <c r="CC115" s="817"/>
      <c r="CD115" s="817"/>
      <c r="CE115" s="817"/>
      <c r="CF115" s="872" t="s">
        <v>439</v>
      </c>
      <c r="CG115" s="873"/>
      <c r="CH115" s="873"/>
      <c r="CI115" s="873"/>
      <c r="CJ115" s="873"/>
      <c r="CK115" s="927"/>
      <c r="CL115" s="885"/>
      <c r="CM115" s="815" t="s">
        <v>454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439</v>
      </c>
      <c r="DH115" s="780"/>
      <c r="DI115" s="780"/>
      <c r="DJ115" s="780"/>
      <c r="DK115" s="781"/>
      <c r="DL115" s="782" t="s">
        <v>437</v>
      </c>
      <c r="DM115" s="780"/>
      <c r="DN115" s="780"/>
      <c r="DO115" s="780"/>
      <c r="DP115" s="781"/>
      <c r="DQ115" s="782" t="s">
        <v>436</v>
      </c>
      <c r="DR115" s="780"/>
      <c r="DS115" s="780"/>
      <c r="DT115" s="780"/>
      <c r="DU115" s="781"/>
      <c r="DV115" s="821" t="s">
        <v>437</v>
      </c>
      <c r="DW115" s="822"/>
      <c r="DX115" s="822"/>
      <c r="DY115" s="822"/>
      <c r="DZ115" s="823"/>
    </row>
    <row r="116" spans="1:130" s="230" customFormat="1" ht="26.25" customHeight="1" x14ac:dyDescent="0.15">
      <c r="A116" s="923"/>
      <c r="B116" s="924"/>
      <c r="C116" s="819" t="s">
        <v>455</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t="s">
        <v>132</v>
      </c>
      <c r="AB116" s="780"/>
      <c r="AC116" s="780"/>
      <c r="AD116" s="780"/>
      <c r="AE116" s="781"/>
      <c r="AF116" s="782" t="s">
        <v>132</v>
      </c>
      <c r="AG116" s="780"/>
      <c r="AH116" s="780"/>
      <c r="AI116" s="780"/>
      <c r="AJ116" s="781"/>
      <c r="AK116" s="782" t="s">
        <v>132</v>
      </c>
      <c r="AL116" s="780"/>
      <c r="AM116" s="780"/>
      <c r="AN116" s="780"/>
      <c r="AO116" s="781"/>
      <c r="AP116" s="821" t="s">
        <v>132</v>
      </c>
      <c r="AQ116" s="822"/>
      <c r="AR116" s="822"/>
      <c r="AS116" s="822"/>
      <c r="AT116" s="823"/>
      <c r="AU116" s="932"/>
      <c r="AV116" s="933"/>
      <c r="AW116" s="933"/>
      <c r="AX116" s="933"/>
      <c r="AY116" s="933"/>
      <c r="AZ116" s="909" t="s">
        <v>456</v>
      </c>
      <c r="BA116" s="910"/>
      <c r="BB116" s="910"/>
      <c r="BC116" s="910"/>
      <c r="BD116" s="910"/>
      <c r="BE116" s="910"/>
      <c r="BF116" s="910"/>
      <c r="BG116" s="910"/>
      <c r="BH116" s="910"/>
      <c r="BI116" s="910"/>
      <c r="BJ116" s="910"/>
      <c r="BK116" s="910"/>
      <c r="BL116" s="910"/>
      <c r="BM116" s="910"/>
      <c r="BN116" s="910"/>
      <c r="BO116" s="910"/>
      <c r="BP116" s="911"/>
      <c r="BQ116" s="816" t="s">
        <v>437</v>
      </c>
      <c r="BR116" s="817"/>
      <c r="BS116" s="817"/>
      <c r="BT116" s="817"/>
      <c r="BU116" s="817"/>
      <c r="BV116" s="817" t="s">
        <v>132</v>
      </c>
      <c r="BW116" s="817"/>
      <c r="BX116" s="817"/>
      <c r="BY116" s="817"/>
      <c r="BZ116" s="817"/>
      <c r="CA116" s="817" t="s">
        <v>132</v>
      </c>
      <c r="CB116" s="817"/>
      <c r="CC116" s="817"/>
      <c r="CD116" s="817"/>
      <c r="CE116" s="817"/>
      <c r="CF116" s="872" t="s">
        <v>436</v>
      </c>
      <c r="CG116" s="873"/>
      <c r="CH116" s="873"/>
      <c r="CI116" s="873"/>
      <c r="CJ116" s="873"/>
      <c r="CK116" s="927"/>
      <c r="CL116" s="885"/>
      <c r="CM116" s="815" t="s">
        <v>457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132</v>
      </c>
      <c r="DH116" s="780"/>
      <c r="DI116" s="780"/>
      <c r="DJ116" s="780"/>
      <c r="DK116" s="781"/>
      <c r="DL116" s="782" t="s">
        <v>132</v>
      </c>
      <c r="DM116" s="780"/>
      <c r="DN116" s="780"/>
      <c r="DO116" s="780"/>
      <c r="DP116" s="781"/>
      <c r="DQ116" s="782" t="s">
        <v>132</v>
      </c>
      <c r="DR116" s="780"/>
      <c r="DS116" s="780"/>
      <c r="DT116" s="780"/>
      <c r="DU116" s="781"/>
      <c r="DV116" s="821" t="s">
        <v>132</v>
      </c>
      <c r="DW116" s="822"/>
      <c r="DX116" s="822"/>
      <c r="DY116" s="822"/>
      <c r="DZ116" s="823"/>
    </row>
    <row r="117" spans="1:130" s="230" customFormat="1" ht="26.25" customHeight="1" x14ac:dyDescent="0.15">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458</v>
      </c>
      <c r="Z117" s="897"/>
      <c r="AA117" s="902">
        <v>10181634</v>
      </c>
      <c r="AB117" s="903"/>
      <c r="AC117" s="903"/>
      <c r="AD117" s="903"/>
      <c r="AE117" s="904"/>
      <c r="AF117" s="905">
        <v>10498103</v>
      </c>
      <c r="AG117" s="903"/>
      <c r="AH117" s="903"/>
      <c r="AI117" s="903"/>
      <c r="AJ117" s="904"/>
      <c r="AK117" s="905">
        <v>10343387</v>
      </c>
      <c r="AL117" s="903"/>
      <c r="AM117" s="903"/>
      <c r="AN117" s="903"/>
      <c r="AO117" s="904"/>
      <c r="AP117" s="906"/>
      <c r="AQ117" s="907"/>
      <c r="AR117" s="907"/>
      <c r="AS117" s="907"/>
      <c r="AT117" s="908"/>
      <c r="AU117" s="932"/>
      <c r="AV117" s="933"/>
      <c r="AW117" s="933"/>
      <c r="AX117" s="933"/>
      <c r="AY117" s="933"/>
      <c r="AZ117" s="860" t="s">
        <v>459</v>
      </c>
      <c r="BA117" s="861"/>
      <c r="BB117" s="861"/>
      <c r="BC117" s="861"/>
      <c r="BD117" s="861"/>
      <c r="BE117" s="861"/>
      <c r="BF117" s="861"/>
      <c r="BG117" s="861"/>
      <c r="BH117" s="861"/>
      <c r="BI117" s="861"/>
      <c r="BJ117" s="861"/>
      <c r="BK117" s="861"/>
      <c r="BL117" s="861"/>
      <c r="BM117" s="861"/>
      <c r="BN117" s="861"/>
      <c r="BO117" s="861"/>
      <c r="BP117" s="862"/>
      <c r="BQ117" s="816" t="s">
        <v>437</v>
      </c>
      <c r="BR117" s="817"/>
      <c r="BS117" s="817"/>
      <c r="BT117" s="817"/>
      <c r="BU117" s="817"/>
      <c r="BV117" s="817" t="s">
        <v>437</v>
      </c>
      <c r="BW117" s="817"/>
      <c r="BX117" s="817"/>
      <c r="BY117" s="817"/>
      <c r="BZ117" s="817"/>
      <c r="CA117" s="817" t="s">
        <v>132</v>
      </c>
      <c r="CB117" s="817"/>
      <c r="CC117" s="817"/>
      <c r="CD117" s="817"/>
      <c r="CE117" s="817"/>
      <c r="CF117" s="872" t="s">
        <v>437</v>
      </c>
      <c r="CG117" s="873"/>
      <c r="CH117" s="873"/>
      <c r="CI117" s="873"/>
      <c r="CJ117" s="873"/>
      <c r="CK117" s="927"/>
      <c r="CL117" s="885"/>
      <c r="CM117" s="815" t="s">
        <v>460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437</v>
      </c>
      <c r="DH117" s="780"/>
      <c r="DI117" s="780"/>
      <c r="DJ117" s="780"/>
      <c r="DK117" s="781"/>
      <c r="DL117" s="782" t="s">
        <v>439</v>
      </c>
      <c r="DM117" s="780"/>
      <c r="DN117" s="780"/>
      <c r="DO117" s="780"/>
      <c r="DP117" s="781"/>
      <c r="DQ117" s="782" t="s">
        <v>132</v>
      </c>
      <c r="DR117" s="780"/>
      <c r="DS117" s="780"/>
      <c r="DT117" s="780"/>
      <c r="DU117" s="781"/>
      <c r="DV117" s="821" t="s">
        <v>437</v>
      </c>
      <c r="DW117" s="822"/>
      <c r="DX117" s="822"/>
      <c r="DY117" s="822"/>
      <c r="DZ117" s="823"/>
    </row>
    <row r="118" spans="1:130" s="230" customFormat="1" ht="26.25" customHeight="1" x14ac:dyDescent="0.15">
      <c r="A118" s="895" t="s">
        <v>431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428</v>
      </c>
      <c r="AB118" s="896"/>
      <c r="AC118" s="896"/>
      <c r="AD118" s="896"/>
      <c r="AE118" s="897"/>
      <c r="AF118" s="898" t="s">
        <v>429</v>
      </c>
      <c r="AG118" s="896"/>
      <c r="AH118" s="896"/>
      <c r="AI118" s="896"/>
      <c r="AJ118" s="897"/>
      <c r="AK118" s="898" t="s">
        <v>313</v>
      </c>
      <c r="AL118" s="896"/>
      <c r="AM118" s="896"/>
      <c r="AN118" s="896"/>
      <c r="AO118" s="897"/>
      <c r="AP118" s="899" t="s">
        <v>430</v>
      </c>
      <c r="AQ118" s="900"/>
      <c r="AR118" s="900"/>
      <c r="AS118" s="900"/>
      <c r="AT118" s="901"/>
      <c r="AU118" s="932"/>
      <c r="AV118" s="933"/>
      <c r="AW118" s="933"/>
      <c r="AX118" s="933"/>
      <c r="AY118" s="933"/>
      <c r="AZ118" s="818" t="s">
        <v>461</v>
      </c>
      <c r="BA118" s="819"/>
      <c r="BB118" s="819"/>
      <c r="BC118" s="819"/>
      <c r="BD118" s="819"/>
      <c r="BE118" s="819"/>
      <c r="BF118" s="819"/>
      <c r="BG118" s="819"/>
      <c r="BH118" s="819"/>
      <c r="BI118" s="819"/>
      <c r="BJ118" s="819"/>
      <c r="BK118" s="819"/>
      <c r="BL118" s="819"/>
      <c r="BM118" s="819"/>
      <c r="BN118" s="819"/>
      <c r="BO118" s="819"/>
      <c r="BP118" s="820"/>
      <c r="BQ118" s="856" t="s">
        <v>132</v>
      </c>
      <c r="BR118" s="857"/>
      <c r="BS118" s="857"/>
      <c r="BT118" s="857"/>
      <c r="BU118" s="857"/>
      <c r="BV118" s="857" t="s">
        <v>132</v>
      </c>
      <c r="BW118" s="857"/>
      <c r="BX118" s="857"/>
      <c r="BY118" s="857"/>
      <c r="BZ118" s="857"/>
      <c r="CA118" s="857" t="s">
        <v>132</v>
      </c>
      <c r="CB118" s="857"/>
      <c r="CC118" s="857"/>
      <c r="CD118" s="857"/>
      <c r="CE118" s="857"/>
      <c r="CF118" s="872" t="s">
        <v>132</v>
      </c>
      <c r="CG118" s="873"/>
      <c r="CH118" s="873"/>
      <c r="CI118" s="873"/>
      <c r="CJ118" s="873"/>
      <c r="CK118" s="927"/>
      <c r="CL118" s="885"/>
      <c r="CM118" s="815" t="s">
        <v>462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132</v>
      </c>
      <c r="DH118" s="780"/>
      <c r="DI118" s="780"/>
      <c r="DJ118" s="780"/>
      <c r="DK118" s="781"/>
      <c r="DL118" s="782" t="s">
        <v>437</v>
      </c>
      <c r="DM118" s="780"/>
      <c r="DN118" s="780"/>
      <c r="DO118" s="780"/>
      <c r="DP118" s="781"/>
      <c r="DQ118" s="782" t="s">
        <v>132</v>
      </c>
      <c r="DR118" s="780"/>
      <c r="DS118" s="780"/>
      <c r="DT118" s="780"/>
      <c r="DU118" s="781"/>
      <c r="DV118" s="821" t="s">
        <v>439</v>
      </c>
      <c r="DW118" s="822"/>
      <c r="DX118" s="822"/>
      <c r="DY118" s="822"/>
      <c r="DZ118" s="823"/>
    </row>
    <row r="119" spans="1:130" s="230" customFormat="1" ht="26.25" customHeight="1" x14ac:dyDescent="0.15">
      <c r="A119" s="882" t="s">
        <v>434</v>
      </c>
      <c r="B119" s="883"/>
      <c r="C119" s="840" t="s">
        <v>435</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132</v>
      </c>
      <c r="AB119" s="889"/>
      <c r="AC119" s="889"/>
      <c r="AD119" s="889"/>
      <c r="AE119" s="890"/>
      <c r="AF119" s="891" t="s">
        <v>439</v>
      </c>
      <c r="AG119" s="889"/>
      <c r="AH119" s="889"/>
      <c r="AI119" s="889"/>
      <c r="AJ119" s="890"/>
      <c r="AK119" s="891" t="s">
        <v>436</v>
      </c>
      <c r="AL119" s="889"/>
      <c r="AM119" s="889"/>
      <c r="AN119" s="889"/>
      <c r="AO119" s="890"/>
      <c r="AP119" s="892" t="s">
        <v>132</v>
      </c>
      <c r="AQ119" s="893"/>
      <c r="AR119" s="893"/>
      <c r="AS119" s="893"/>
      <c r="AT119" s="894"/>
      <c r="AU119" s="934"/>
      <c r="AV119" s="935"/>
      <c r="AW119" s="935"/>
      <c r="AX119" s="935"/>
      <c r="AY119" s="935"/>
      <c r="AZ119" s="251" t="s">
        <v>192</v>
      </c>
      <c r="BA119" s="251"/>
      <c r="BB119" s="251"/>
      <c r="BC119" s="251"/>
      <c r="BD119" s="251"/>
      <c r="BE119" s="251"/>
      <c r="BF119" s="251"/>
      <c r="BG119" s="251"/>
      <c r="BH119" s="251"/>
      <c r="BI119" s="251"/>
      <c r="BJ119" s="251"/>
      <c r="BK119" s="251"/>
      <c r="BL119" s="251"/>
      <c r="BM119" s="251"/>
      <c r="BN119" s="251"/>
      <c r="BO119" s="854" t="s">
        <v>463</v>
      </c>
      <c r="BP119" s="855"/>
      <c r="BQ119" s="856">
        <v>109459628</v>
      </c>
      <c r="BR119" s="857"/>
      <c r="BS119" s="857"/>
      <c r="BT119" s="857"/>
      <c r="BU119" s="857"/>
      <c r="BV119" s="857">
        <v>107004474</v>
      </c>
      <c r="BW119" s="857"/>
      <c r="BX119" s="857"/>
      <c r="BY119" s="857"/>
      <c r="BZ119" s="857"/>
      <c r="CA119" s="857">
        <v>103218608</v>
      </c>
      <c r="CB119" s="857"/>
      <c r="CC119" s="857"/>
      <c r="CD119" s="857"/>
      <c r="CE119" s="857"/>
      <c r="CF119" s="748"/>
      <c r="CG119" s="749"/>
      <c r="CH119" s="749"/>
      <c r="CI119" s="749"/>
      <c r="CJ119" s="853"/>
      <c r="CK119" s="928"/>
      <c r="CL119" s="887"/>
      <c r="CM119" s="818" t="s">
        <v>464</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t="s">
        <v>132</v>
      </c>
      <c r="DH119" s="764"/>
      <c r="DI119" s="764"/>
      <c r="DJ119" s="764"/>
      <c r="DK119" s="765"/>
      <c r="DL119" s="766" t="s">
        <v>437</v>
      </c>
      <c r="DM119" s="764"/>
      <c r="DN119" s="764"/>
      <c r="DO119" s="764"/>
      <c r="DP119" s="765"/>
      <c r="DQ119" s="766" t="s">
        <v>132</v>
      </c>
      <c r="DR119" s="764"/>
      <c r="DS119" s="764"/>
      <c r="DT119" s="764"/>
      <c r="DU119" s="765"/>
      <c r="DV119" s="828" t="s">
        <v>132</v>
      </c>
      <c r="DW119" s="829"/>
      <c r="DX119" s="829"/>
      <c r="DY119" s="829"/>
      <c r="DZ119" s="830"/>
    </row>
    <row r="120" spans="1:130" s="230" customFormat="1" ht="26.25" customHeight="1" x14ac:dyDescent="0.15">
      <c r="A120" s="884"/>
      <c r="B120" s="885"/>
      <c r="C120" s="815" t="s">
        <v>441</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132</v>
      </c>
      <c r="AB120" s="780"/>
      <c r="AC120" s="780"/>
      <c r="AD120" s="780"/>
      <c r="AE120" s="781"/>
      <c r="AF120" s="782" t="s">
        <v>132</v>
      </c>
      <c r="AG120" s="780"/>
      <c r="AH120" s="780"/>
      <c r="AI120" s="780"/>
      <c r="AJ120" s="781"/>
      <c r="AK120" s="782" t="s">
        <v>132</v>
      </c>
      <c r="AL120" s="780"/>
      <c r="AM120" s="780"/>
      <c r="AN120" s="780"/>
      <c r="AO120" s="781"/>
      <c r="AP120" s="821" t="s">
        <v>437</v>
      </c>
      <c r="AQ120" s="822"/>
      <c r="AR120" s="822"/>
      <c r="AS120" s="822"/>
      <c r="AT120" s="823"/>
      <c r="AU120" s="874" t="s">
        <v>465</v>
      </c>
      <c r="AV120" s="875"/>
      <c r="AW120" s="875"/>
      <c r="AX120" s="875"/>
      <c r="AY120" s="876"/>
      <c r="AZ120" s="840" t="s">
        <v>466</v>
      </c>
      <c r="BA120" s="808"/>
      <c r="BB120" s="808"/>
      <c r="BC120" s="808"/>
      <c r="BD120" s="808"/>
      <c r="BE120" s="808"/>
      <c r="BF120" s="808"/>
      <c r="BG120" s="808"/>
      <c r="BH120" s="808"/>
      <c r="BI120" s="808"/>
      <c r="BJ120" s="808"/>
      <c r="BK120" s="808"/>
      <c r="BL120" s="808"/>
      <c r="BM120" s="808"/>
      <c r="BN120" s="808"/>
      <c r="BO120" s="808"/>
      <c r="BP120" s="809"/>
      <c r="BQ120" s="841">
        <v>7185129</v>
      </c>
      <c r="BR120" s="825"/>
      <c r="BS120" s="825"/>
      <c r="BT120" s="825"/>
      <c r="BU120" s="825"/>
      <c r="BV120" s="825">
        <v>8053719</v>
      </c>
      <c r="BW120" s="825"/>
      <c r="BX120" s="825"/>
      <c r="BY120" s="825"/>
      <c r="BZ120" s="825"/>
      <c r="CA120" s="825">
        <v>9075482</v>
      </c>
      <c r="CB120" s="825"/>
      <c r="CC120" s="825"/>
      <c r="CD120" s="825"/>
      <c r="CE120" s="825"/>
      <c r="CF120" s="863">
        <v>25.4</v>
      </c>
      <c r="CG120" s="864"/>
      <c r="CH120" s="864"/>
      <c r="CI120" s="864"/>
      <c r="CJ120" s="864"/>
      <c r="CK120" s="865" t="s">
        <v>467</v>
      </c>
      <c r="CL120" s="832"/>
      <c r="CM120" s="832"/>
      <c r="CN120" s="832"/>
      <c r="CO120" s="833"/>
      <c r="CP120" s="869" t="s">
        <v>468</v>
      </c>
      <c r="CQ120" s="870"/>
      <c r="CR120" s="870"/>
      <c r="CS120" s="870"/>
      <c r="CT120" s="870"/>
      <c r="CU120" s="870"/>
      <c r="CV120" s="870"/>
      <c r="CW120" s="870"/>
      <c r="CX120" s="870"/>
      <c r="CY120" s="870"/>
      <c r="CZ120" s="870"/>
      <c r="DA120" s="870"/>
      <c r="DB120" s="870"/>
      <c r="DC120" s="870"/>
      <c r="DD120" s="870"/>
      <c r="DE120" s="870"/>
      <c r="DF120" s="871"/>
      <c r="DG120" s="841">
        <v>14153142</v>
      </c>
      <c r="DH120" s="825"/>
      <c r="DI120" s="825"/>
      <c r="DJ120" s="825"/>
      <c r="DK120" s="825"/>
      <c r="DL120" s="825">
        <v>12990303</v>
      </c>
      <c r="DM120" s="825"/>
      <c r="DN120" s="825"/>
      <c r="DO120" s="825"/>
      <c r="DP120" s="825"/>
      <c r="DQ120" s="825">
        <v>11937254</v>
      </c>
      <c r="DR120" s="825"/>
      <c r="DS120" s="825"/>
      <c r="DT120" s="825"/>
      <c r="DU120" s="825"/>
      <c r="DV120" s="826">
        <v>33.4</v>
      </c>
      <c r="DW120" s="826"/>
      <c r="DX120" s="826"/>
      <c r="DY120" s="826"/>
      <c r="DZ120" s="827"/>
    </row>
    <row r="121" spans="1:130" s="230" customFormat="1" ht="26.25" customHeight="1" x14ac:dyDescent="0.15">
      <c r="A121" s="884"/>
      <c r="B121" s="885"/>
      <c r="C121" s="860" t="s">
        <v>469</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436</v>
      </c>
      <c r="AB121" s="780"/>
      <c r="AC121" s="780"/>
      <c r="AD121" s="780"/>
      <c r="AE121" s="781"/>
      <c r="AF121" s="782" t="s">
        <v>132</v>
      </c>
      <c r="AG121" s="780"/>
      <c r="AH121" s="780"/>
      <c r="AI121" s="780"/>
      <c r="AJ121" s="781"/>
      <c r="AK121" s="782" t="s">
        <v>132</v>
      </c>
      <c r="AL121" s="780"/>
      <c r="AM121" s="780"/>
      <c r="AN121" s="780"/>
      <c r="AO121" s="781"/>
      <c r="AP121" s="821" t="s">
        <v>132</v>
      </c>
      <c r="AQ121" s="822"/>
      <c r="AR121" s="822"/>
      <c r="AS121" s="822"/>
      <c r="AT121" s="823"/>
      <c r="AU121" s="877"/>
      <c r="AV121" s="878"/>
      <c r="AW121" s="878"/>
      <c r="AX121" s="878"/>
      <c r="AY121" s="879"/>
      <c r="AZ121" s="815" t="s">
        <v>470</v>
      </c>
      <c r="BA121" s="752"/>
      <c r="BB121" s="752"/>
      <c r="BC121" s="752"/>
      <c r="BD121" s="752"/>
      <c r="BE121" s="752"/>
      <c r="BF121" s="752"/>
      <c r="BG121" s="752"/>
      <c r="BH121" s="752"/>
      <c r="BI121" s="752"/>
      <c r="BJ121" s="752"/>
      <c r="BK121" s="752"/>
      <c r="BL121" s="752"/>
      <c r="BM121" s="752"/>
      <c r="BN121" s="752"/>
      <c r="BO121" s="752"/>
      <c r="BP121" s="753"/>
      <c r="BQ121" s="816">
        <v>8274257</v>
      </c>
      <c r="BR121" s="817"/>
      <c r="BS121" s="817"/>
      <c r="BT121" s="817"/>
      <c r="BU121" s="817"/>
      <c r="BV121" s="817">
        <v>8037739</v>
      </c>
      <c r="BW121" s="817"/>
      <c r="BX121" s="817"/>
      <c r="BY121" s="817"/>
      <c r="BZ121" s="817"/>
      <c r="CA121" s="817">
        <v>7545377</v>
      </c>
      <c r="CB121" s="817"/>
      <c r="CC121" s="817"/>
      <c r="CD121" s="817"/>
      <c r="CE121" s="817"/>
      <c r="CF121" s="872">
        <v>21.1</v>
      </c>
      <c r="CG121" s="873"/>
      <c r="CH121" s="873"/>
      <c r="CI121" s="873"/>
      <c r="CJ121" s="873"/>
      <c r="CK121" s="866"/>
      <c r="CL121" s="835"/>
      <c r="CM121" s="835"/>
      <c r="CN121" s="835"/>
      <c r="CO121" s="836"/>
      <c r="CP121" s="844" t="s">
        <v>471</v>
      </c>
      <c r="CQ121" s="845"/>
      <c r="CR121" s="845"/>
      <c r="CS121" s="845"/>
      <c r="CT121" s="845"/>
      <c r="CU121" s="845"/>
      <c r="CV121" s="845"/>
      <c r="CW121" s="845"/>
      <c r="CX121" s="845"/>
      <c r="CY121" s="845"/>
      <c r="CZ121" s="845"/>
      <c r="DA121" s="845"/>
      <c r="DB121" s="845"/>
      <c r="DC121" s="845"/>
      <c r="DD121" s="845"/>
      <c r="DE121" s="845"/>
      <c r="DF121" s="846"/>
      <c r="DG121" s="816">
        <v>1863279</v>
      </c>
      <c r="DH121" s="817"/>
      <c r="DI121" s="817"/>
      <c r="DJ121" s="817"/>
      <c r="DK121" s="817"/>
      <c r="DL121" s="817">
        <v>2097818</v>
      </c>
      <c r="DM121" s="817"/>
      <c r="DN121" s="817"/>
      <c r="DO121" s="817"/>
      <c r="DP121" s="817"/>
      <c r="DQ121" s="817">
        <v>2014629</v>
      </c>
      <c r="DR121" s="817"/>
      <c r="DS121" s="817"/>
      <c r="DT121" s="817"/>
      <c r="DU121" s="817"/>
      <c r="DV121" s="794">
        <v>5.6</v>
      </c>
      <c r="DW121" s="794"/>
      <c r="DX121" s="794"/>
      <c r="DY121" s="794"/>
      <c r="DZ121" s="795"/>
    </row>
    <row r="122" spans="1:130" s="230" customFormat="1" ht="26.25" customHeight="1" x14ac:dyDescent="0.15">
      <c r="A122" s="884"/>
      <c r="B122" s="885"/>
      <c r="C122" s="815" t="s">
        <v>451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132</v>
      </c>
      <c r="AB122" s="780"/>
      <c r="AC122" s="780"/>
      <c r="AD122" s="780"/>
      <c r="AE122" s="781"/>
      <c r="AF122" s="782" t="s">
        <v>132</v>
      </c>
      <c r="AG122" s="780"/>
      <c r="AH122" s="780"/>
      <c r="AI122" s="780"/>
      <c r="AJ122" s="781"/>
      <c r="AK122" s="782" t="s">
        <v>132</v>
      </c>
      <c r="AL122" s="780"/>
      <c r="AM122" s="780"/>
      <c r="AN122" s="780"/>
      <c r="AO122" s="781"/>
      <c r="AP122" s="821" t="s">
        <v>132</v>
      </c>
      <c r="AQ122" s="822"/>
      <c r="AR122" s="822"/>
      <c r="AS122" s="822"/>
      <c r="AT122" s="823"/>
      <c r="AU122" s="877"/>
      <c r="AV122" s="878"/>
      <c r="AW122" s="878"/>
      <c r="AX122" s="878"/>
      <c r="AY122" s="879"/>
      <c r="AZ122" s="818" t="s">
        <v>472</v>
      </c>
      <c r="BA122" s="819"/>
      <c r="BB122" s="819"/>
      <c r="BC122" s="819"/>
      <c r="BD122" s="819"/>
      <c r="BE122" s="819"/>
      <c r="BF122" s="819"/>
      <c r="BG122" s="819"/>
      <c r="BH122" s="819"/>
      <c r="BI122" s="819"/>
      <c r="BJ122" s="819"/>
      <c r="BK122" s="819"/>
      <c r="BL122" s="819"/>
      <c r="BM122" s="819"/>
      <c r="BN122" s="819"/>
      <c r="BO122" s="819"/>
      <c r="BP122" s="820"/>
      <c r="BQ122" s="856">
        <v>76807608</v>
      </c>
      <c r="BR122" s="857"/>
      <c r="BS122" s="857"/>
      <c r="BT122" s="857"/>
      <c r="BU122" s="857"/>
      <c r="BV122" s="857">
        <v>73459088</v>
      </c>
      <c r="BW122" s="857"/>
      <c r="BX122" s="857"/>
      <c r="BY122" s="857"/>
      <c r="BZ122" s="857"/>
      <c r="CA122" s="857">
        <v>69860415</v>
      </c>
      <c r="CB122" s="857"/>
      <c r="CC122" s="857"/>
      <c r="CD122" s="857"/>
      <c r="CE122" s="857"/>
      <c r="CF122" s="858">
        <v>195.7</v>
      </c>
      <c r="CG122" s="859"/>
      <c r="CH122" s="859"/>
      <c r="CI122" s="859"/>
      <c r="CJ122" s="859"/>
      <c r="CK122" s="866"/>
      <c r="CL122" s="835"/>
      <c r="CM122" s="835"/>
      <c r="CN122" s="835"/>
      <c r="CO122" s="836"/>
      <c r="CP122" s="844"/>
      <c r="CQ122" s="845"/>
      <c r="CR122" s="845"/>
      <c r="CS122" s="845"/>
      <c r="CT122" s="845"/>
      <c r="CU122" s="845"/>
      <c r="CV122" s="845"/>
      <c r="CW122" s="845"/>
      <c r="CX122" s="845"/>
      <c r="CY122" s="845"/>
      <c r="CZ122" s="845"/>
      <c r="DA122" s="845"/>
      <c r="DB122" s="845"/>
      <c r="DC122" s="845"/>
      <c r="DD122" s="845"/>
      <c r="DE122" s="845"/>
      <c r="DF122" s="846"/>
      <c r="DG122" s="816"/>
      <c r="DH122" s="817"/>
      <c r="DI122" s="817"/>
      <c r="DJ122" s="817"/>
      <c r="DK122" s="817"/>
      <c r="DL122" s="817"/>
      <c r="DM122" s="817"/>
      <c r="DN122" s="817"/>
      <c r="DO122" s="817"/>
      <c r="DP122" s="817"/>
      <c r="DQ122" s="817"/>
      <c r="DR122" s="817"/>
      <c r="DS122" s="817"/>
      <c r="DT122" s="817"/>
      <c r="DU122" s="817"/>
      <c r="DV122" s="794"/>
      <c r="DW122" s="794"/>
      <c r="DX122" s="794"/>
      <c r="DY122" s="794"/>
      <c r="DZ122" s="795"/>
    </row>
    <row r="123" spans="1:130" s="230" customFormat="1" ht="26.25" customHeight="1" x14ac:dyDescent="0.15">
      <c r="A123" s="884"/>
      <c r="B123" s="885"/>
      <c r="C123" s="815" t="s">
        <v>457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439</v>
      </c>
      <c r="AB123" s="780"/>
      <c r="AC123" s="780"/>
      <c r="AD123" s="780"/>
      <c r="AE123" s="781"/>
      <c r="AF123" s="782" t="s">
        <v>132</v>
      </c>
      <c r="AG123" s="780"/>
      <c r="AH123" s="780"/>
      <c r="AI123" s="780"/>
      <c r="AJ123" s="781"/>
      <c r="AK123" s="782" t="s">
        <v>132</v>
      </c>
      <c r="AL123" s="780"/>
      <c r="AM123" s="780"/>
      <c r="AN123" s="780"/>
      <c r="AO123" s="781"/>
      <c r="AP123" s="821" t="s">
        <v>439</v>
      </c>
      <c r="AQ123" s="822"/>
      <c r="AR123" s="822"/>
      <c r="AS123" s="822"/>
      <c r="AT123" s="823"/>
      <c r="AU123" s="880"/>
      <c r="AV123" s="881"/>
      <c r="AW123" s="881"/>
      <c r="AX123" s="881"/>
      <c r="AY123" s="881"/>
      <c r="AZ123" s="251" t="s">
        <v>192</v>
      </c>
      <c r="BA123" s="251"/>
      <c r="BB123" s="251"/>
      <c r="BC123" s="251"/>
      <c r="BD123" s="251"/>
      <c r="BE123" s="251"/>
      <c r="BF123" s="251"/>
      <c r="BG123" s="251"/>
      <c r="BH123" s="251"/>
      <c r="BI123" s="251"/>
      <c r="BJ123" s="251"/>
      <c r="BK123" s="251"/>
      <c r="BL123" s="251"/>
      <c r="BM123" s="251"/>
      <c r="BN123" s="251"/>
      <c r="BO123" s="854" t="s">
        <v>473</v>
      </c>
      <c r="BP123" s="855"/>
      <c r="BQ123" s="851">
        <v>92266994</v>
      </c>
      <c r="BR123" s="852"/>
      <c r="BS123" s="852"/>
      <c r="BT123" s="852"/>
      <c r="BU123" s="852"/>
      <c r="BV123" s="852">
        <v>89550546</v>
      </c>
      <c r="BW123" s="852"/>
      <c r="BX123" s="852"/>
      <c r="BY123" s="852"/>
      <c r="BZ123" s="852"/>
      <c r="CA123" s="852">
        <v>86481274</v>
      </c>
      <c r="CB123" s="852"/>
      <c r="CC123" s="852"/>
      <c r="CD123" s="852"/>
      <c r="CE123" s="852"/>
      <c r="CF123" s="748"/>
      <c r="CG123" s="749"/>
      <c r="CH123" s="749"/>
      <c r="CI123" s="749"/>
      <c r="CJ123" s="853"/>
      <c r="CK123" s="866"/>
      <c r="CL123" s="835"/>
      <c r="CM123" s="835"/>
      <c r="CN123" s="835"/>
      <c r="CO123" s="836"/>
      <c r="CP123" s="844"/>
      <c r="CQ123" s="845"/>
      <c r="CR123" s="845"/>
      <c r="CS123" s="845"/>
      <c r="CT123" s="845"/>
      <c r="CU123" s="845"/>
      <c r="CV123" s="845"/>
      <c r="CW123" s="845"/>
      <c r="CX123" s="845"/>
      <c r="CY123" s="845"/>
      <c r="CZ123" s="845"/>
      <c r="DA123" s="845"/>
      <c r="DB123" s="845"/>
      <c r="DC123" s="845"/>
      <c r="DD123" s="845"/>
      <c r="DE123" s="845"/>
      <c r="DF123" s="846"/>
      <c r="DG123" s="779"/>
      <c r="DH123" s="780"/>
      <c r="DI123" s="780"/>
      <c r="DJ123" s="780"/>
      <c r="DK123" s="781"/>
      <c r="DL123" s="782"/>
      <c r="DM123" s="780"/>
      <c r="DN123" s="780"/>
      <c r="DO123" s="780"/>
      <c r="DP123" s="781"/>
      <c r="DQ123" s="782"/>
      <c r="DR123" s="780"/>
      <c r="DS123" s="780"/>
      <c r="DT123" s="780"/>
      <c r="DU123" s="781"/>
      <c r="DV123" s="821"/>
      <c r="DW123" s="822"/>
      <c r="DX123" s="822"/>
      <c r="DY123" s="822"/>
      <c r="DZ123" s="823"/>
    </row>
    <row r="124" spans="1:130" s="230" customFormat="1" ht="26.25" customHeight="1" thickBot="1" x14ac:dyDescent="0.2">
      <c r="A124" s="884"/>
      <c r="B124" s="885"/>
      <c r="C124" s="815" t="s">
        <v>460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439</v>
      </c>
      <c r="AB124" s="780"/>
      <c r="AC124" s="780"/>
      <c r="AD124" s="780"/>
      <c r="AE124" s="781"/>
      <c r="AF124" s="782" t="s">
        <v>132</v>
      </c>
      <c r="AG124" s="780"/>
      <c r="AH124" s="780"/>
      <c r="AI124" s="780"/>
      <c r="AJ124" s="781"/>
      <c r="AK124" s="782" t="s">
        <v>439</v>
      </c>
      <c r="AL124" s="780"/>
      <c r="AM124" s="780"/>
      <c r="AN124" s="780"/>
      <c r="AO124" s="781"/>
      <c r="AP124" s="821" t="s">
        <v>132</v>
      </c>
      <c r="AQ124" s="822"/>
      <c r="AR124" s="822"/>
      <c r="AS124" s="822"/>
      <c r="AT124" s="823"/>
      <c r="AU124" s="847" t="s">
        <v>474</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v>48.6</v>
      </c>
      <c r="BR124" s="842"/>
      <c r="BS124" s="842"/>
      <c r="BT124" s="842"/>
      <c r="BU124" s="842"/>
      <c r="BV124" s="842">
        <v>47.4</v>
      </c>
      <c r="BW124" s="842"/>
      <c r="BX124" s="842"/>
      <c r="BY124" s="842"/>
      <c r="BZ124" s="842"/>
      <c r="CA124" s="842">
        <v>46.8</v>
      </c>
      <c r="CB124" s="842"/>
      <c r="CC124" s="842"/>
      <c r="CD124" s="842"/>
      <c r="CE124" s="842"/>
      <c r="CF124" s="726"/>
      <c r="CG124" s="727"/>
      <c r="CH124" s="727"/>
      <c r="CI124" s="727"/>
      <c r="CJ124" s="843"/>
      <c r="CK124" s="867"/>
      <c r="CL124" s="867"/>
      <c r="CM124" s="867"/>
      <c r="CN124" s="867"/>
      <c r="CO124" s="868"/>
      <c r="CP124" s="844" t="s">
        <v>475</v>
      </c>
      <c r="CQ124" s="845"/>
      <c r="CR124" s="845"/>
      <c r="CS124" s="845"/>
      <c r="CT124" s="845"/>
      <c r="CU124" s="845"/>
      <c r="CV124" s="845"/>
      <c r="CW124" s="845"/>
      <c r="CX124" s="845"/>
      <c r="CY124" s="845"/>
      <c r="CZ124" s="845"/>
      <c r="DA124" s="845"/>
      <c r="DB124" s="845"/>
      <c r="DC124" s="845"/>
      <c r="DD124" s="845"/>
      <c r="DE124" s="845"/>
      <c r="DF124" s="846"/>
      <c r="DG124" s="763">
        <v>811971</v>
      </c>
      <c r="DH124" s="764"/>
      <c r="DI124" s="764"/>
      <c r="DJ124" s="764"/>
      <c r="DK124" s="765"/>
      <c r="DL124" s="766">
        <v>762338</v>
      </c>
      <c r="DM124" s="764"/>
      <c r="DN124" s="764"/>
      <c r="DO124" s="764"/>
      <c r="DP124" s="765"/>
      <c r="DQ124" s="766" t="s">
        <v>132</v>
      </c>
      <c r="DR124" s="764"/>
      <c r="DS124" s="764"/>
      <c r="DT124" s="764"/>
      <c r="DU124" s="765"/>
      <c r="DV124" s="828" t="s">
        <v>439</v>
      </c>
      <c r="DW124" s="829"/>
      <c r="DX124" s="829"/>
      <c r="DY124" s="829"/>
      <c r="DZ124" s="830"/>
    </row>
    <row r="125" spans="1:130" s="230" customFormat="1" ht="26.25" customHeight="1" x14ac:dyDescent="0.15">
      <c r="A125" s="884"/>
      <c r="B125" s="885"/>
      <c r="C125" s="815" t="s">
        <v>462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132</v>
      </c>
      <c r="AB125" s="780"/>
      <c r="AC125" s="780"/>
      <c r="AD125" s="780"/>
      <c r="AE125" s="781"/>
      <c r="AF125" s="782" t="s">
        <v>439</v>
      </c>
      <c r="AG125" s="780"/>
      <c r="AH125" s="780"/>
      <c r="AI125" s="780"/>
      <c r="AJ125" s="781"/>
      <c r="AK125" s="782" t="s">
        <v>439</v>
      </c>
      <c r="AL125" s="780"/>
      <c r="AM125" s="780"/>
      <c r="AN125" s="780"/>
      <c r="AO125" s="781"/>
      <c r="AP125" s="821" t="s">
        <v>439</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476</v>
      </c>
      <c r="CL125" s="832"/>
      <c r="CM125" s="832"/>
      <c r="CN125" s="832"/>
      <c r="CO125" s="833"/>
      <c r="CP125" s="840" t="s">
        <v>477</v>
      </c>
      <c r="CQ125" s="808"/>
      <c r="CR125" s="808"/>
      <c r="CS125" s="808"/>
      <c r="CT125" s="808"/>
      <c r="CU125" s="808"/>
      <c r="CV125" s="808"/>
      <c r="CW125" s="808"/>
      <c r="CX125" s="808"/>
      <c r="CY125" s="808"/>
      <c r="CZ125" s="808"/>
      <c r="DA125" s="808"/>
      <c r="DB125" s="808"/>
      <c r="DC125" s="808"/>
      <c r="DD125" s="808"/>
      <c r="DE125" s="808"/>
      <c r="DF125" s="809"/>
      <c r="DG125" s="841" t="s">
        <v>439</v>
      </c>
      <c r="DH125" s="825"/>
      <c r="DI125" s="825"/>
      <c r="DJ125" s="825"/>
      <c r="DK125" s="825"/>
      <c r="DL125" s="825" t="s">
        <v>439</v>
      </c>
      <c r="DM125" s="825"/>
      <c r="DN125" s="825"/>
      <c r="DO125" s="825"/>
      <c r="DP125" s="825"/>
      <c r="DQ125" s="825" t="s">
        <v>439</v>
      </c>
      <c r="DR125" s="825"/>
      <c r="DS125" s="825"/>
      <c r="DT125" s="825"/>
      <c r="DU125" s="825"/>
      <c r="DV125" s="826" t="s">
        <v>439</v>
      </c>
      <c r="DW125" s="826"/>
      <c r="DX125" s="826"/>
      <c r="DY125" s="826"/>
      <c r="DZ125" s="827"/>
    </row>
    <row r="126" spans="1:130" s="230" customFormat="1" ht="26.25" customHeight="1" thickBot="1" x14ac:dyDescent="0.2">
      <c r="A126" s="884"/>
      <c r="B126" s="885"/>
      <c r="C126" s="815" t="s">
        <v>464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22661</v>
      </c>
      <c r="AB126" s="780"/>
      <c r="AC126" s="780"/>
      <c r="AD126" s="780"/>
      <c r="AE126" s="781"/>
      <c r="AF126" s="782">
        <v>122469</v>
      </c>
      <c r="AG126" s="780"/>
      <c r="AH126" s="780"/>
      <c r="AI126" s="780"/>
      <c r="AJ126" s="781"/>
      <c r="AK126" s="782">
        <v>15119</v>
      </c>
      <c r="AL126" s="780"/>
      <c r="AM126" s="780"/>
      <c r="AN126" s="780"/>
      <c r="AO126" s="781"/>
      <c r="AP126" s="821">
        <v>0</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478</v>
      </c>
      <c r="CQ126" s="752"/>
      <c r="CR126" s="752"/>
      <c r="CS126" s="752"/>
      <c r="CT126" s="752"/>
      <c r="CU126" s="752"/>
      <c r="CV126" s="752"/>
      <c r="CW126" s="752"/>
      <c r="CX126" s="752"/>
      <c r="CY126" s="752"/>
      <c r="CZ126" s="752"/>
      <c r="DA126" s="752"/>
      <c r="DB126" s="752"/>
      <c r="DC126" s="752"/>
      <c r="DD126" s="752"/>
      <c r="DE126" s="752"/>
      <c r="DF126" s="753"/>
      <c r="DG126" s="816" t="s">
        <v>439</v>
      </c>
      <c r="DH126" s="817"/>
      <c r="DI126" s="817"/>
      <c r="DJ126" s="817"/>
      <c r="DK126" s="817"/>
      <c r="DL126" s="817" t="s">
        <v>439</v>
      </c>
      <c r="DM126" s="817"/>
      <c r="DN126" s="817"/>
      <c r="DO126" s="817"/>
      <c r="DP126" s="817"/>
      <c r="DQ126" s="817" t="s">
        <v>439</v>
      </c>
      <c r="DR126" s="817"/>
      <c r="DS126" s="817"/>
      <c r="DT126" s="817"/>
      <c r="DU126" s="817"/>
      <c r="DV126" s="794" t="s">
        <v>439</v>
      </c>
      <c r="DW126" s="794"/>
      <c r="DX126" s="794"/>
      <c r="DY126" s="794"/>
      <c r="DZ126" s="795"/>
    </row>
    <row r="127" spans="1:130" s="230" customFormat="1" ht="26.25" customHeight="1" x14ac:dyDescent="0.15">
      <c r="A127" s="886"/>
      <c r="B127" s="887"/>
      <c r="C127" s="818" t="s">
        <v>479</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v>21741</v>
      </c>
      <c r="AB127" s="780"/>
      <c r="AC127" s="780"/>
      <c r="AD127" s="780"/>
      <c r="AE127" s="781"/>
      <c r="AF127" s="782">
        <v>28735</v>
      </c>
      <c r="AG127" s="780"/>
      <c r="AH127" s="780"/>
      <c r="AI127" s="780"/>
      <c r="AJ127" s="781"/>
      <c r="AK127" s="782">
        <v>39485</v>
      </c>
      <c r="AL127" s="780"/>
      <c r="AM127" s="780"/>
      <c r="AN127" s="780"/>
      <c r="AO127" s="781"/>
      <c r="AP127" s="821">
        <v>0.1</v>
      </c>
      <c r="AQ127" s="822"/>
      <c r="AR127" s="822"/>
      <c r="AS127" s="822"/>
      <c r="AT127" s="823"/>
      <c r="AU127" s="232"/>
      <c r="AV127" s="232"/>
      <c r="AW127" s="232"/>
      <c r="AX127" s="824" t="s">
        <v>480</v>
      </c>
      <c r="AY127" s="812"/>
      <c r="AZ127" s="812"/>
      <c r="BA127" s="812"/>
      <c r="BB127" s="812"/>
      <c r="BC127" s="812"/>
      <c r="BD127" s="812"/>
      <c r="BE127" s="813"/>
      <c r="BF127" s="811" t="s">
        <v>481</v>
      </c>
      <c r="BG127" s="812"/>
      <c r="BH127" s="812"/>
      <c r="BI127" s="812"/>
      <c r="BJ127" s="812"/>
      <c r="BK127" s="812"/>
      <c r="BL127" s="813"/>
      <c r="BM127" s="811" t="s">
        <v>482</v>
      </c>
      <c r="BN127" s="812"/>
      <c r="BO127" s="812"/>
      <c r="BP127" s="812"/>
      <c r="BQ127" s="812"/>
      <c r="BR127" s="812"/>
      <c r="BS127" s="813"/>
      <c r="BT127" s="811" t="s">
        <v>483</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484</v>
      </c>
      <c r="CQ127" s="752"/>
      <c r="CR127" s="752"/>
      <c r="CS127" s="752"/>
      <c r="CT127" s="752"/>
      <c r="CU127" s="752"/>
      <c r="CV127" s="752"/>
      <c r="CW127" s="752"/>
      <c r="CX127" s="752"/>
      <c r="CY127" s="752"/>
      <c r="CZ127" s="752"/>
      <c r="DA127" s="752"/>
      <c r="DB127" s="752"/>
      <c r="DC127" s="752"/>
      <c r="DD127" s="752"/>
      <c r="DE127" s="752"/>
      <c r="DF127" s="753"/>
      <c r="DG127" s="816" t="s">
        <v>439</v>
      </c>
      <c r="DH127" s="817"/>
      <c r="DI127" s="817"/>
      <c r="DJ127" s="817"/>
      <c r="DK127" s="817"/>
      <c r="DL127" s="817" t="s">
        <v>439</v>
      </c>
      <c r="DM127" s="817"/>
      <c r="DN127" s="817"/>
      <c r="DO127" s="817"/>
      <c r="DP127" s="817"/>
      <c r="DQ127" s="817" t="s">
        <v>439</v>
      </c>
      <c r="DR127" s="817"/>
      <c r="DS127" s="817"/>
      <c r="DT127" s="817"/>
      <c r="DU127" s="817"/>
      <c r="DV127" s="794" t="s">
        <v>439</v>
      </c>
      <c r="DW127" s="794"/>
      <c r="DX127" s="794"/>
      <c r="DY127" s="794"/>
      <c r="DZ127" s="795"/>
    </row>
    <row r="128" spans="1:130" s="230" customFormat="1" ht="26.25" customHeight="1" thickBot="1" x14ac:dyDescent="0.2">
      <c r="A128" s="796" t="s">
        <v>485</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486</v>
      </c>
      <c r="X128" s="798"/>
      <c r="Y128" s="798"/>
      <c r="Z128" s="799"/>
      <c r="AA128" s="800">
        <v>897005</v>
      </c>
      <c r="AB128" s="801"/>
      <c r="AC128" s="801"/>
      <c r="AD128" s="801"/>
      <c r="AE128" s="802"/>
      <c r="AF128" s="803">
        <v>882011</v>
      </c>
      <c r="AG128" s="801"/>
      <c r="AH128" s="801"/>
      <c r="AI128" s="801"/>
      <c r="AJ128" s="802"/>
      <c r="AK128" s="803">
        <v>896827</v>
      </c>
      <c r="AL128" s="801"/>
      <c r="AM128" s="801"/>
      <c r="AN128" s="801"/>
      <c r="AO128" s="802"/>
      <c r="AP128" s="804"/>
      <c r="AQ128" s="805"/>
      <c r="AR128" s="805"/>
      <c r="AS128" s="805"/>
      <c r="AT128" s="806"/>
      <c r="AU128" s="232"/>
      <c r="AV128" s="232"/>
      <c r="AW128" s="232"/>
      <c r="AX128" s="807" t="s">
        <v>487</v>
      </c>
      <c r="AY128" s="808"/>
      <c r="AZ128" s="808"/>
      <c r="BA128" s="808"/>
      <c r="BB128" s="808"/>
      <c r="BC128" s="808"/>
      <c r="BD128" s="808"/>
      <c r="BE128" s="809"/>
      <c r="BF128" s="786" t="s">
        <v>436</v>
      </c>
      <c r="BG128" s="787"/>
      <c r="BH128" s="787"/>
      <c r="BI128" s="787"/>
      <c r="BJ128" s="787"/>
      <c r="BK128" s="787"/>
      <c r="BL128" s="810"/>
      <c r="BM128" s="786">
        <v>11.39</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488</v>
      </c>
      <c r="CQ128" s="730"/>
      <c r="CR128" s="730"/>
      <c r="CS128" s="730"/>
      <c r="CT128" s="730"/>
      <c r="CU128" s="730"/>
      <c r="CV128" s="730"/>
      <c r="CW128" s="730"/>
      <c r="CX128" s="730"/>
      <c r="CY128" s="730"/>
      <c r="CZ128" s="730"/>
      <c r="DA128" s="730"/>
      <c r="DB128" s="730"/>
      <c r="DC128" s="730"/>
      <c r="DD128" s="730"/>
      <c r="DE128" s="730"/>
      <c r="DF128" s="731"/>
      <c r="DG128" s="790" t="s">
        <v>132</v>
      </c>
      <c r="DH128" s="791"/>
      <c r="DI128" s="791"/>
      <c r="DJ128" s="791"/>
      <c r="DK128" s="791"/>
      <c r="DL128" s="791" t="s">
        <v>132</v>
      </c>
      <c r="DM128" s="791"/>
      <c r="DN128" s="791"/>
      <c r="DO128" s="791"/>
      <c r="DP128" s="791"/>
      <c r="DQ128" s="791" t="s">
        <v>132</v>
      </c>
      <c r="DR128" s="791"/>
      <c r="DS128" s="791"/>
      <c r="DT128" s="791"/>
      <c r="DU128" s="791"/>
      <c r="DV128" s="792" t="s">
        <v>132</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489</v>
      </c>
      <c r="X129" s="777"/>
      <c r="Y129" s="777"/>
      <c r="Z129" s="778"/>
      <c r="AA129" s="779">
        <v>42413169</v>
      </c>
      <c r="AB129" s="780"/>
      <c r="AC129" s="780"/>
      <c r="AD129" s="780"/>
      <c r="AE129" s="781"/>
      <c r="AF129" s="782">
        <v>43958111</v>
      </c>
      <c r="AG129" s="780"/>
      <c r="AH129" s="780"/>
      <c r="AI129" s="780"/>
      <c r="AJ129" s="781"/>
      <c r="AK129" s="782">
        <v>42750689</v>
      </c>
      <c r="AL129" s="780"/>
      <c r="AM129" s="780"/>
      <c r="AN129" s="780"/>
      <c r="AO129" s="781"/>
      <c r="AP129" s="783"/>
      <c r="AQ129" s="784"/>
      <c r="AR129" s="784"/>
      <c r="AS129" s="784"/>
      <c r="AT129" s="785"/>
      <c r="AU129" s="233"/>
      <c r="AV129" s="233"/>
      <c r="AW129" s="233"/>
      <c r="AX129" s="751" t="s">
        <v>490</v>
      </c>
      <c r="AY129" s="752"/>
      <c r="AZ129" s="752"/>
      <c r="BA129" s="752"/>
      <c r="BB129" s="752"/>
      <c r="BC129" s="752"/>
      <c r="BD129" s="752"/>
      <c r="BE129" s="753"/>
      <c r="BF129" s="770" t="s">
        <v>132</v>
      </c>
      <c r="BG129" s="771"/>
      <c r="BH129" s="771"/>
      <c r="BI129" s="771"/>
      <c r="BJ129" s="771"/>
      <c r="BK129" s="771"/>
      <c r="BL129" s="772"/>
      <c r="BM129" s="770">
        <v>16.39</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491</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492</v>
      </c>
      <c r="X130" s="777"/>
      <c r="Y130" s="777"/>
      <c r="Z130" s="778"/>
      <c r="AA130" s="779">
        <v>7103830</v>
      </c>
      <c r="AB130" s="780"/>
      <c r="AC130" s="780"/>
      <c r="AD130" s="780"/>
      <c r="AE130" s="781"/>
      <c r="AF130" s="782">
        <v>7174055</v>
      </c>
      <c r="AG130" s="780"/>
      <c r="AH130" s="780"/>
      <c r="AI130" s="780"/>
      <c r="AJ130" s="781"/>
      <c r="AK130" s="782">
        <v>7049489</v>
      </c>
      <c r="AL130" s="780"/>
      <c r="AM130" s="780"/>
      <c r="AN130" s="780"/>
      <c r="AO130" s="781"/>
      <c r="AP130" s="783"/>
      <c r="AQ130" s="784"/>
      <c r="AR130" s="784"/>
      <c r="AS130" s="784"/>
      <c r="AT130" s="785"/>
      <c r="AU130" s="233"/>
      <c r="AV130" s="233"/>
      <c r="AW130" s="233"/>
      <c r="AX130" s="751" t="s">
        <v>493</v>
      </c>
      <c r="AY130" s="752"/>
      <c r="AZ130" s="752"/>
      <c r="BA130" s="752"/>
      <c r="BB130" s="752"/>
      <c r="BC130" s="752"/>
      <c r="BD130" s="752"/>
      <c r="BE130" s="753"/>
      <c r="BF130" s="754">
        <v>6.5</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494</v>
      </c>
      <c r="X131" s="761"/>
      <c r="Y131" s="761"/>
      <c r="Z131" s="762"/>
      <c r="AA131" s="763">
        <v>35309339</v>
      </c>
      <c r="AB131" s="764"/>
      <c r="AC131" s="764"/>
      <c r="AD131" s="764"/>
      <c r="AE131" s="765"/>
      <c r="AF131" s="766">
        <v>36784056</v>
      </c>
      <c r="AG131" s="764"/>
      <c r="AH131" s="764"/>
      <c r="AI131" s="764"/>
      <c r="AJ131" s="765"/>
      <c r="AK131" s="766">
        <v>35701200</v>
      </c>
      <c r="AL131" s="764"/>
      <c r="AM131" s="764"/>
      <c r="AN131" s="764"/>
      <c r="AO131" s="765"/>
      <c r="AP131" s="767"/>
      <c r="AQ131" s="768"/>
      <c r="AR131" s="768"/>
      <c r="AS131" s="768"/>
      <c r="AT131" s="769"/>
      <c r="AU131" s="233"/>
      <c r="AV131" s="233"/>
      <c r="AW131" s="233"/>
      <c r="AX131" s="729" t="s">
        <v>495</v>
      </c>
      <c r="AY131" s="730"/>
      <c r="AZ131" s="730"/>
      <c r="BA131" s="730"/>
      <c r="BB131" s="730"/>
      <c r="BC131" s="730"/>
      <c r="BD131" s="730"/>
      <c r="BE131" s="731"/>
      <c r="BF131" s="732">
        <v>46.8</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496</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497</v>
      </c>
      <c r="W132" s="742"/>
      <c r="X132" s="742"/>
      <c r="Y132" s="742"/>
      <c r="Z132" s="743"/>
      <c r="AA132" s="744">
        <v>6.1762668510000003</v>
      </c>
      <c r="AB132" s="745"/>
      <c r="AC132" s="745"/>
      <c r="AD132" s="745"/>
      <c r="AE132" s="746"/>
      <c r="AF132" s="747">
        <v>6.638846461</v>
      </c>
      <c r="AG132" s="745"/>
      <c r="AH132" s="745"/>
      <c r="AI132" s="745"/>
      <c r="AJ132" s="746"/>
      <c r="AK132" s="747">
        <v>6.7142589040000002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498</v>
      </c>
      <c r="W133" s="721"/>
      <c r="X133" s="721"/>
      <c r="Y133" s="721"/>
      <c r="Z133" s="722"/>
      <c r="AA133" s="723">
        <v>6.4</v>
      </c>
      <c r="AB133" s="724"/>
      <c r="AC133" s="724"/>
      <c r="AD133" s="724"/>
      <c r="AE133" s="725"/>
      <c r="AF133" s="723">
        <v>6.4</v>
      </c>
      <c r="AG133" s="724"/>
      <c r="AH133" s="724"/>
      <c r="AI133" s="724"/>
      <c r="AJ133" s="725"/>
      <c r="AK133" s="723">
        <v>6.5</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rOp63RdOJ7Vb17I3kHABlGrcAzvPL6wAgyuOE2NZz/vfwo6HOc8VuUDBjIfsxrL19tvlY0oZ6mRZsCCN111aeA==" saltValue="g9HUPUlnm6D5H4VmAMJTvg=="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60" zoomScaleNormal="85" workbookViewId="0">
      <selection activeCell="AZ30" sqref="AZ30"/>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499</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mp7kVpyIgEhY0lKCvUYOtWWtU9GF1rSHcoEZclkfvFGMNT18NmoRJLqWOK1Fi1hAd2nDKWIBeN9knlvLB4Jd0Q==" saltValue="1isUugGyMNXvG4Rrb3gzr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60" zoomScaleNormal="6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57KwOlkiIMt01SRSSGuO2zcgLFhMgQMj8MovmdIjypY/YSGkp+SrCGDDTRa1372T727BpUYgwVRUvLyf63Pufg==" saltValue="74O5210V9kaKsSeE3RzSf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501</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502</v>
      </c>
      <c r="AP7" s="272"/>
      <c r="AQ7" s="273" t="s">
        <v>503</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504</v>
      </c>
      <c r="AQ8" s="279" t="s">
        <v>505</v>
      </c>
      <c r="AR8" s="280" t="s">
        <v>506</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507</v>
      </c>
      <c r="AL9" s="1130"/>
      <c r="AM9" s="1130"/>
      <c r="AN9" s="1131"/>
      <c r="AO9" s="281">
        <v>9314073</v>
      </c>
      <c r="AP9" s="281">
        <v>56709</v>
      </c>
      <c r="AQ9" s="282">
        <v>67418</v>
      </c>
      <c r="AR9" s="283">
        <v>-15.9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508</v>
      </c>
      <c r="AL10" s="1130"/>
      <c r="AM10" s="1130"/>
      <c r="AN10" s="1131"/>
      <c r="AO10" s="284">
        <v>1665182</v>
      </c>
      <c r="AP10" s="284">
        <v>10139</v>
      </c>
      <c r="AQ10" s="285">
        <v>4364</v>
      </c>
      <c r="AR10" s="286">
        <v>132.30000000000001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509</v>
      </c>
      <c r="AL11" s="1130"/>
      <c r="AM11" s="1130"/>
      <c r="AN11" s="1131"/>
      <c r="AO11" s="284">
        <v>55479</v>
      </c>
      <c r="AP11" s="284">
        <v>338</v>
      </c>
      <c r="AQ11" s="285">
        <v>244</v>
      </c>
      <c r="AR11" s="286">
        <v>38.5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510</v>
      </c>
      <c r="AL12" s="1130"/>
      <c r="AM12" s="1130"/>
      <c r="AN12" s="1131"/>
      <c r="AO12" s="284" t="s">
        <v>511</v>
      </c>
      <c r="AP12" s="284" t="s">
        <v>511</v>
      </c>
      <c r="AQ12" s="285" t="s">
        <v>511</v>
      </c>
      <c r="AR12" s="286" t="s">
        <v>511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512</v>
      </c>
      <c r="AL13" s="1130"/>
      <c r="AM13" s="1130"/>
      <c r="AN13" s="1131"/>
      <c r="AO13" s="284">
        <v>499839</v>
      </c>
      <c r="AP13" s="284">
        <v>3043</v>
      </c>
      <c r="AQ13" s="285">
        <v>2903</v>
      </c>
      <c r="AR13" s="286">
        <v>4.8</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513</v>
      </c>
      <c r="AL14" s="1130"/>
      <c r="AM14" s="1130"/>
      <c r="AN14" s="1131"/>
      <c r="AO14" s="284">
        <v>220057</v>
      </c>
      <c r="AP14" s="284">
        <v>1340</v>
      </c>
      <c r="AQ14" s="285">
        <v>1051</v>
      </c>
      <c r="AR14" s="286">
        <v>27.5</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514</v>
      </c>
      <c r="AL15" s="1133"/>
      <c r="AM15" s="1133"/>
      <c r="AN15" s="1134"/>
      <c r="AO15" s="284">
        <v>-481844</v>
      </c>
      <c r="AP15" s="284">
        <v>-2934</v>
      </c>
      <c r="AQ15" s="285">
        <v>-4452</v>
      </c>
      <c r="AR15" s="286">
        <v>-34.1</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192</v>
      </c>
      <c r="AL16" s="1133"/>
      <c r="AM16" s="1133"/>
      <c r="AN16" s="1134"/>
      <c r="AO16" s="284">
        <v>11272786</v>
      </c>
      <c r="AP16" s="284">
        <v>68635</v>
      </c>
      <c r="AQ16" s="285">
        <v>71528</v>
      </c>
      <c r="AR16" s="286">
        <v>-4</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515</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516</v>
      </c>
      <c r="AP20" s="293" t="s">
        <v>517</v>
      </c>
      <c r="AQ20" s="294" t="s">
        <v>518</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519</v>
      </c>
      <c r="AL21" s="1136"/>
      <c r="AM21" s="1136"/>
      <c r="AN21" s="1137"/>
      <c r="AO21" s="297">
        <v>6.45</v>
      </c>
      <c r="AP21" s="298">
        <v>7.12</v>
      </c>
      <c r="AQ21" s="299">
        <v>-0.67</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520</v>
      </c>
      <c r="AL22" s="1136"/>
      <c r="AM22" s="1136"/>
      <c r="AN22" s="1137"/>
      <c r="AO22" s="302">
        <v>94.4</v>
      </c>
      <c r="AP22" s="303">
        <v>97.3</v>
      </c>
      <c r="AQ22" s="304">
        <v>-2.9</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8" t="s">
        <v>521</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x14ac:dyDescent="0.15">
      <c r="A27" s="309"/>
      <c r="AO27" s="262"/>
      <c r="AP27" s="262"/>
      <c r="AQ27" s="262"/>
      <c r="AR27" s="262"/>
      <c r="AS27" s="262"/>
      <c r="AT27" s="262"/>
    </row>
    <row r="28" spans="1:46" ht="17.25" x14ac:dyDescent="0.15">
      <c r="A28" s="263" t="s">
        <v>522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523</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502</v>
      </c>
      <c r="AP30" s="272"/>
      <c r="AQ30" s="273" t="s">
        <v>503</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504</v>
      </c>
      <c r="AQ31" s="279" t="s">
        <v>505</v>
      </c>
      <c r="AR31" s="280" t="s">
        <v>506</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524</v>
      </c>
      <c r="AL32" s="1114"/>
      <c r="AM32" s="1114"/>
      <c r="AN32" s="1115"/>
      <c r="AO32" s="312">
        <v>8637930</v>
      </c>
      <c r="AP32" s="312">
        <v>52592</v>
      </c>
      <c r="AQ32" s="313">
        <v>49163</v>
      </c>
      <c r="AR32" s="314">
        <v>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525</v>
      </c>
      <c r="AL33" s="1114"/>
      <c r="AM33" s="1114"/>
      <c r="AN33" s="1115"/>
      <c r="AO33" s="312" t="s">
        <v>511</v>
      </c>
      <c r="AP33" s="312" t="s">
        <v>511</v>
      </c>
      <c r="AQ33" s="313" t="s">
        <v>511</v>
      </c>
      <c r="AR33" s="314" t="s">
        <v>511</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526</v>
      </c>
      <c r="AL34" s="1114"/>
      <c r="AM34" s="1114"/>
      <c r="AN34" s="1115"/>
      <c r="AO34" s="312" t="s">
        <v>511</v>
      </c>
      <c r="AP34" s="312" t="s">
        <v>511</v>
      </c>
      <c r="AQ34" s="313" t="s">
        <v>511</v>
      </c>
      <c r="AR34" s="314" t="s">
        <v>511</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527</v>
      </c>
      <c r="AL35" s="1114"/>
      <c r="AM35" s="1114"/>
      <c r="AN35" s="1115"/>
      <c r="AO35" s="312">
        <v>1323688</v>
      </c>
      <c r="AP35" s="312">
        <v>8059</v>
      </c>
      <c r="AQ35" s="313">
        <v>7104</v>
      </c>
      <c r="AR35" s="314">
        <v>13.4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528</v>
      </c>
      <c r="AL36" s="1114"/>
      <c r="AM36" s="1114"/>
      <c r="AN36" s="1115"/>
      <c r="AO36" s="312">
        <v>327165</v>
      </c>
      <c r="AP36" s="312">
        <v>1992</v>
      </c>
      <c r="AQ36" s="313">
        <v>1181</v>
      </c>
      <c r="AR36" s="314">
        <v>68.7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529</v>
      </c>
      <c r="AL37" s="1114"/>
      <c r="AM37" s="1114"/>
      <c r="AN37" s="1115"/>
      <c r="AO37" s="312">
        <v>54604</v>
      </c>
      <c r="AP37" s="312">
        <v>332</v>
      </c>
      <c r="AQ37" s="313">
        <v>1435</v>
      </c>
      <c r="AR37" s="314">
        <v>-76.900000000000006</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530</v>
      </c>
      <c r="AL38" s="1117"/>
      <c r="AM38" s="1117"/>
      <c r="AN38" s="1118"/>
      <c r="AO38" s="315" t="s">
        <v>511</v>
      </c>
      <c r="AP38" s="315" t="s">
        <v>511</v>
      </c>
      <c r="AQ38" s="316">
        <v>0</v>
      </c>
      <c r="AR38" s="304" t="s">
        <v>511</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531</v>
      </c>
      <c r="AL39" s="1117"/>
      <c r="AM39" s="1117"/>
      <c r="AN39" s="1118"/>
      <c r="AO39" s="312">
        <v>-896827</v>
      </c>
      <c r="AP39" s="312">
        <v>-5460</v>
      </c>
      <c r="AQ39" s="313">
        <v>-8165</v>
      </c>
      <c r="AR39" s="314">
        <v>-33.1</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532</v>
      </c>
      <c r="AL40" s="1114"/>
      <c r="AM40" s="1114"/>
      <c r="AN40" s="1115"/>
      <c r="AO40" s="312">
        <v>-7049489</v>
      </c>
      <c r="AP40" s="312">
        <v>-42921</v>
      </c>
      <c r="AQ40" s="313">
        <v>-35230</v>
      </c>
      <c r="AR40" s="314">
        <v>21.8</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306</v>
      </c>
      <c r="AL41" s="1120"/>
      <c r="AM41" s="1120"/>
      <c r="AN41" s="1121"/>
      <c r="AO41" s="312">
        <v>2397071</v>
      </c>
      <c r="AP41" s="312">
        <v>14595</v>
      </c>
      <c r="AQ41" s="313">
        <v>15488</v>
      </c>
      <c r="AR41" s="314">
        <v>-5.8</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533</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535</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502</v>
      </c>
      <c r="AN49" s="1124" t="s">
        <v>536</v>
      </c>
      <c r="AO49" s="1125"/>
      <c r="AP49" s="1125"/>
      <c r="AQ49" s="1125"/>
      <c r="AR49" s="112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537</v>
      </c>
      <c r="AO50" s="329" t="s">
        <v>538</v>
      </c>
      <c r="AP50" s="330" t="s">
        <v>539</v>
      </c>
      <c r="AQ50" s="331" t="s">
        <v>540</v>
      </c>
      <c r="AR50" s="332" t="s">
        <v>541</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542</v>
      </c>
      <c r="AL51" s="325"/>
      <c r="AM51" s="333">
        <v>7060938</v>
      </c>
      <c r="AN51" s="334">
        <v>41045</v>
      </c>
      <c r="AO51" s="335">
        <v>-39</v>
      </c>
      <c r="AP51" s="336">
        <v>44366</v>
      </c>
      <c r="AQ51" s="337">
        <v>-18.2</v>
      </c>
      <c r="AR51" s="338">
        <v>-20.8</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543</v>
      </c>
      <c r="AM52" s="341">
        <v>2833194</v>
      </c>
      <c r="AN52" s="342">
        <v>16469</v>
      </c>
      <c r="AO52" s="343">
        <v>-45.9</v>
      </c>
      <c r="AP52" s="344">
        <v>23234</v>
      </c>
      <c r="AQ52" s="345">
        <v>-10.8</v>
      </c>
      <c r="AR52" s="346">
        <v>-35.1</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544</v>
      </c>
      <c r="AL53" s="325"/>
      <c r="AM53" s="333">
        <v>8058153</v>
      </c>
      <c r="AN53" s="334">
        <v>47342</v>
      </c>
      <c r="AO53" s="335">
        <v>15.3</v>
      </c>
      <c r="AP53" s="336">
        <v>51043</v>
      </c>
      <c r="AQ53" s="337">
        <v>15</v>
      </c>
      <c r="AR53" s="338">
        <v>0.3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543</v>
      </c>
      <c r="AM54" s="341">
        <v>2352990</v>
      </c>
      <c r="AN54" s="342">
        <v>13824</v>
      </c>
      <c r="AO54" s="343">
        <v>-16.100000000000001</v>
      </c>
      <c r="AP54" s="344">
        <v>23378</v>
      </c>
      <c r="AQ54" s="345">
        <v>0.6</v>
      </c>
      <c r="AR54" s="346">
        <v>-16.7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545</v>
      </c>
      <c r="AL55" s="325"/>
      <c r="AM55" s="333">
        <v>5787916</v>
      </c>
      <c r="AN55" s="334">
        <v>34354</v>
      </c>
      <c r="AO55" s="335">
        <v>-27.4</v>
      </c>
      <c r="AP55" s="336">
        <v>42898</v>
      </c>
      <c r="AQ55" s="337">
        <v>-16</v>
      </c>
      <c r="AR55" s="338">
        <v>-11.4</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543</v>
      </c>
      <c r="AM56" s="341">
        <v>2657727</v>
      </c>
      <c r="AN56" s="342">
        <v>15775</v>
      </c>
      <c r="AO56" s="343">
        <v>14.1</v>
      </c>
      <c r="AP56" s="344">
        <v>21022</v>
      </c>
      <c r="AQ56" s="345">
        <v>-10.1</v>
      </c>
      <c r="AR56" s="346">
        <v>24.2</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546</v>
      </c>
      <c r="AL57" s="325"/>
      <c r="AM57" s="333">
        <v>7218355</v>
      </c>
      <c r="AN57" s="334">
        <v>43383</v>
      </c>
      <c r="AO57" s="335">
        <v>26.3</v>
      </c>
      <c r="AP57" s="336">
        <v>57604</v>
      </c>
      <c r="AQ57" s="337">
        <v>34.299999999999997</v>
      </c>
      <c r="AR57" s="338">
        <v>-8</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543</v>
      </c>
      <c r="AM58" s="341">
        <v>4683977</v>
      </c>
      <c r="AN58" s="342">
        <v>28151</v>
      </c>
      <c r="AO58" s="343">
        <v>78.5</v>
      </c>
      <c r="AP58" s="344">
        <v>25635</v>
      </c>
      <c r="AQ58" s="345">
        <v>21.9</v>
      </c>
      <c r="AR58" s="346">
        <v>56.6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547</v>
      </c>
      <c r="AL59" s="325"/>
      <c r="AM59" s="333">
        <v>7180093</v>
      </c>
      <c r="AN59" s="334">
        <v>43716</v>
      </c>
      <c r="AO59" s="335">
        <v>0.8</v>
      </c>
      <c r="AP59" s="336">
        <v>58103</v>
      </c>
      <c r="AQ59" s="337">
        <v>0.9</v>
      </c>
      <c r="AR59" s="338">
        <v>-0.1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543</v>
      </c>
      <c r="AM60" s="341">
        <v>4488769</v>
      </c>
      <c r="AN60" s="342">
        <v>27330</v>
      </c>
      <c r="AO60" s="343">
        <v>-2.9</v>
      </c>
      <c r="AP60" s="344">
        <v>25241</v>
      </c>
      <c r="AQ60" s="345">
        <v>-1.5</v>
      </c>
      <c r="AR60" s="346">
        <v>-1.4</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548</v>
      </c>
      <c r="AL61" s="347"/>
      <c r="AM61" s="348">
        <v>7061091</v>
      </c>
      <c r="AN61" s="349">
        <v>41968</v>
      </c>
      <c r="AO61" s="350">
        <v>-4.8</v>
      </c>
      <c r="AP61" s="351">
        <v>50803</v>
      </c>
      <c r="AQ61" s="352">
        <v>3.2</v>
      </c>
      <c r="AR61" s="338">
        <v>-8</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543</v>
      </c>
      <c r="AM62" s="341">
        <v>3403331</v>
      </c>
      <c r="AN62" s="342">
        <v>20310</v>
      </c>
      <c r="AO62" s="343">
        <v>5.5</v>
      </c>
      <c r="AP62" s="344">
        <v>23702</v>
      </c>
      <c r="AQ62" s="345">
        <v>0</v>
      </c>
      <c r="AR62" s="346">
        <v>5.5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uwnGR0EEn4H/MXTnGScT3ZzYRIAxUrpcb6JnXu1L2YcQpJJpxCQIBfKpITvrnh7RgSePOJLRUZOZ6z+zbD5rVQ==" saltValue="c/iIaP3oTq8yO9X8ho35Q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election activeCell="BK20" sqref="BK20"/>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550</v>
      </c>
    </row>
    <row r="120" spans="125:125" ht="13.5" hidden="1" customHeight="1" x14ac:dyDescent="0.15"/>
    <row r="121" spans="125:125" ht="13.5" hidden="1" customHeight="1" x14ac:dyDescent="0.15">
      <c r="DU121" s="259"/>
    </row>
  </sheetData>
  <sheetProtection algorithmName="SHA-512" hashValue="GyCqpggx+CaYBUbExE/HAPH1wWXbm3YjWQhvCFpcdZM8nzmtWBqoj665i+G30TJYX8Jb/jEUvNua7hD/wqBDVg==" saltValue="P+QaHiu8cazsNLXk10gNR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election activeCell="CW96" sqref="CW96"/>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551</v>
      </c>
    </row>
  </sheetData>
  <sheetProtection algorithmName="SHA-512" hashValue="Q41WvoRN8SdDZ6jYOW8JOgt4MsAB5TPbpvcQJlSi5bCetE6tCWBFzpdwEgeRdkqrupJ/qpRIG4HERojxWMeGhg==" saltValue="MEXF0aHvLG8t+YLoECleX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139" t="s">
        <v>3</v>
      </c>
      <c r="D47" s="1139"/>
      <c r="E47" s="1140"/>
      <c r="F47" s="11">
        <v>6.92</v>
      </c>
      <c r="G47" s="12">
        <v>7.39</v>
      </c>
      <c r="H47" s="12">
        <v>6.1</v>
      </c>
      <c r="I47" s="12">
        <v>6.65</v>
      </c>
      <c r="J47" s="13">
        <v>6.79</v>
      </c>
    </row>
    <row r="48" spans="2:10" ht="57.75" customHeight="1" x14ac:dyDescent="0.15">
      <c r="B48" s="14"/>
      <c r="C48" s="1141" t="s">
        <v>4</v>
      </c>
      <c r="D48" s="1141"/>
      <c r="E48" s="1142"/>
      <c r="F48" s="15">
        <v>1.29</v>
      </c>
      <c r="G48" s="16">
        <v>1.27</v>
      </c>
      <c r="H48" s="16">
        <v>0.99</v>
      </c>
      <c r="I48" s="16">
        <v>3</v>
      </c>
      <c r="J48" s="17">
        <v>1.38</v>
      </c>
    </row>
    <row r="49" spans="2:10" ht="57.75" customHeight="1" thickBot="1" x14ac:dyDescent="0.2">
      <c r="B49" s="18"/>
      <c r="C49" s="1143" t="s">
        <v>5</v>
      </c>
      <c r="D49" s="1143"/>
      <c r="E49" s="1144"/>
      <c r="F49" s="19" t="s">
        <v>557</v>
      </c>
      <c r="G49" s="20">
        <v>0.4</v>
      </c>
      <c r="H49" s="20" t="s">
        <v>558</v>
      </c>
      <c r="I49" s="20">
        <v>2.81</v>
      </c>
      <c r="J49" s="21" t="s">
        <v>559</v>
      </c>
    </row>
    <row r="50" spans="2:10" x14ac:dyDescent="0.15"/>
  </sheetData>
  <sheetProtection algorithmName="SHA-512" hashValue="d+hM+0GmWuMuN8fZesi1cS9/VtloHhbiRIcjj43g86z6vN2eS8G94n8hFlOpM8Y8hrLaRReXoE7sGmWI5J6DTw==" saltValue="OnUe02wONI8plhKNlfn5S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