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tabRatio="826"/>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E8838461_D6E0_4F89_B2C3_04BED219EEE4_.wvu.Cols" localSheetId="2" hidden="1">'各会計、関係団体の財政状況及び健全化判断比率'!$EB:$XFD</definedName>
    <definedName name="Z_E8838461_D6E0_4F89_B2C3_04BED219EEE4_.wvu.Cols" localSheetId="12" hidden="1">基金残高に係る経年分析!$P:$XFD</definedName>
    <definedName name="Z_E8838461_D6E0_4F89_B2C3_04BED219EEE4_.wvu.Cols" localSheetId="4" hidden="1">'経常経費分析表（経常収支比率の分析）'!$DM:$XFD</definedName>
    <definedName name="Z_E8838461_D6E0_4F89_B2C3_04BED219EEE4_.wvu.Cols" localSheetId="5" hidden="1">'経常経費分析表（人件費・公債費・普通建設事業費の分析）'!$AU:$XFD</definedName>
    <definedName name="Z_E8838461_D6E0_4F89_B2C3_04BED219EEE4_.wvu.Cols" localSheetId="3" hidden="1">財政比較分析表!$DQ:$XFD</definedName>
    <definedName name="Z_E8838461_D6E0_4F89_B2C3_04BED219EEE4_.wvu.Cols" localSheetId="10" hidden="1">'実質公債費比率（分子）の構造'!$V:$XFD</definedName>
    <definedName name="Z_E8838461_D6E0_4F89_B2C3_04BED219EEE4_.wvu.Cols" localSheetId="8" hidden="1">実質収支比率等に係る経年分析!$Q:$XFD</definedName>
    <definedName name="Z_E8838461_D6E0_4F89_B2C3_04BED219EEE4_.wvu.Cols" localSheetId="11" hidden="1">'将来負担比率（分子）の構造'!$T:$XFD</definedName>
    <definedName name="Z_E8838461_D6E0_4F89_B2C3_04BED219EEE4_.wvu.Cols" localSheetId="6" hidden="1">'性質別歳出決算分析表（住民一人当たりのコスト）'!$DV:$XFD</definedName>
    <definedName name="Z_E8838461_D6E0_4F89_B2C3_04BED219EEE4_.wvu.Cols" localSheetId="0" hidden="1">総括表!$DP:$XFD</definedName>
    <definedName name="Z_E8838461_D6E0_4F89_B2C3_04BED219EEE4_.wvu.Cols" localSheetId="1" hidden="1">普通会計の状況!$EN:$XFD</definedName>
    <definedName name="Z_E8838461_D6E0_4F89_B2C3_04BED219EEE4_.wvu.Cols" localSheetId="7" hidden="1">'目的別歳出決算分析表（住民一人当たりのコスト）'!$DV:$XFD</definedName>
    <definedName name="Z_E8838461_D6E0_4F89_B2C3_04BED219EEE4_.wvu.Cols" localSheetId="9" hidden="1">連結実質赤字比率に係る赤字・黒字の構成分析!$Q:$XFD</definedName>
    <definedName name="Z_E8838461_D6E0_4F89_B2C3_04BED219EEE4_.wvu.Rows" localSheetId="2" hidden="1">'各会計、関係団体の財政状況及び健全化判断比率'!$137:$1048576,'各会計、関係団体の財政状況及び健全化判断比率'!$89:$101,'各会計、関係団体の財政状況及び健全化判断比率'!$135:$136</definedName>
    <definedName name="Z_E8838461_D6E0_4F89_B2C3_04BED219EEE4_.wvu.Rows" localSheetId="12" hidden="1">基金残高に係る経年分析!$67:$1048576,基金残高に係る経年分析!$65:$66</definedName>
    <definedName name="Z_E8838461_D6E0_4F89_B2C3_04BED219EEE4_.wvu.Rows" localSheetId="4" hidden="1">'経常経費分析表（経常収支比率の分析）'!$104:$1048576,'経常経費分析表（経常収支比率の分析）'!$90:$103</definedName>
    <definedName name="Z_E8838461_D6E0_4F89_B2C3_04BED219EEE4_.wvu.Rows" localSheetId="5" hidden="1">'経常経費分析表（人件費・公債費・普通建設事業費の分析）'!$75:$1048576,'経常経費分析表（人件費・公債費・普通建設事業費の分析）'!$67:$74</definedName>
    <definedName name="Z_E8838461_D6E0_4F89_B2C3_04BED219EEE4_.wvu.Rows" localSheetId="3" hidden="1">財政比較分析表!$111:$1048576,財政比較分析表!$98:$110</definedName>
    <definedName name="Z_E8838461_D6E0_4F89_B2C3_04BED219EEE4_.wvu.Rows" localSheetId="10" hidden="1">'実質公債費比率（分子）の構造'!$63:$1048576</definedName>
    <definedName name="Z_E8838461_D6E0_4F89_B2C3_04BED219EEE4_.wvu.Rows" localSheetId="8" hidden="1">実質収支比率等に係る経年分析!$54:$1048576,実質収支比率等に係る経年分析!$51:$53</definedName>
    <definedName name="Z_E8838461_D6E0_4F89_B2C3_04BED219EEE4_.wvu.Rows" localSheetId="11" hidden="1">'将来負担比率（分子）の構造'!$87:$1048576,'将来負担比率（分子）の構造'!$56:$86</definedName>
    <definedName name="Z_E8838461_D6E0_4F89_B2C3_04BED219EEE4_.wvu.Rows" localSheetId="6" hidden="1">'性質別歳出決算分析表（住民一人当たりのコスト）'!$133:$1048576,'性質別歳出決算分析表（住民一人当たりのコスト）'!$117:$132</definedName>
    <definedName name="Z_E8838461_D6E0_4F89_B2C3_04BED219EEE4_.wvu.Rows" localSheetId="0" hidden="1">総括表!$60:$1048576,総括表!$57:$59</definedName>
    <definedName name="Z_E8838461_D6E0_4F89_B2C3_04BED219EEE4_.wvu.Rows" localSheetId="1" hidden="1">普通会計の状況!$54:$1048576,普通会計の状況!$50:$53</definedName>
    <definedName name="Z_E8838461_D6E0_4F89_B2C3_04BED219EEE4_.wvu.Rows" localSheetId="7" hidden="1">'目的別歳出決算分析表（住民一人当たりのコスト）'!$133:$1048576,'目的別歳出決算分析表（住民一人当たりのコスト）'!$117:$132</definedName>
    <definedName name="Z_E8838461_D6E0_4F89_B2C3_04BED219EEE4_.wvu.Rows" localSheetId="9" hidden="1">連結実質赤字比率に係る赤字・黒字の構成分析!$46:$1048576</definedName>
  </definedNames>
  <calcPr calcId="162913"/>
  <customWorkbookViews>
    <customWorkbookView name="高橋 正寛 - 個人用ビュー" guid="{E8838461-D6E0-4F89-B2C3-04BED219EEE4}" mergeInterval="0" personalView="1" maximized="1" xWindow="-8" yWindow="-8" windowWidth="2576" windowHeight="1416" tabRatio="685"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 l="1"/>
  <c r="BG36" i="1"/>
  <c r="BG35" i="1"/>
  <c r="BG34" i="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BW42" i="1"/>
  <c r="BE42" i="1"/>
  <c r="AM42" i="1"/>
  <c r="U42" i="1"/>
  <c r="C42" i="1"/>
  <c r="BE41" i="1"/>
  <c r="AM41" i="1"/>
  <c r="U41" i="1"/>
  <c r="C41" i="1"/>
  <c r="BE40" i="1"/>
  <c r="AM40" i="1"/>
  <c r="U40" i="1"/>
  <c r="C40" i="1"/>
  <c r="BE39" i="1"/>
  <c r="AM39" i="1"/>
  <c r="U39" i="1"/>
  <c r="C39" i="1"/>
  <c r="BE38" i="1"/>
  <c r="AM38" i="1"/>
  <c r="C38" i="1"/>
  <c r="AM37" i="1"/>
  <c r="C37" i="1"/>
  <c r="C36" i="1"/>
  <c r="C34" i="1"/>
  <c r="C35"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l="1"/>
  <c r="U36" i="1" l="1"/>
  <c r="U37" i="1" l="1"/>
  <c r="U38" i="1" l="1"/>
  <c r="AM34" i="1"/>
  <c r="AM35" i="1" s="1"/>
  <c r="AM36" i="1" s="1"/>
  <c r="BE34" i="1" l="1"/>
  <c r="BE35" i="1" s="1"/>
  <c r="BE36" i="1" s="1"/>
  <c r="BE37" i="1" s="1"/>
  <c r="BW34" i="1" l="1"/>
  <c r="BW35" i="1" s="1"/>
  <c r="BW36" i="1" s="1"/>
  <c r="BW37" i="1" s="1"/>
  <c r="BW38" i="1" s="1"/>
  <c r="BW39" i="1" s="1"/>
  <c r="BW40" i="1" s="1"/>
  <c r="BW41" i="1" s="1"/>
  <c r="CO34" i="1" s="1"/>
  <c r="CO35" i="1" s="1"/>
  <c r="CO36" i="1" s="1"/>
  <c r="CO37" i="1" s="1"/>
  <c r="CO38" i="1" s="1"/>
  <c r="CO39" i="1" s="1"/>
  <c r="CO40" i="1" s="1"/>
  <c r="CO41" i="1" s="1"/>
  <c r="CO42" i="1" s="1"/>
</calcChain>
</file>

<file path=xl/sharedStrings.xml><?xml version="1.0" encoding="utf-8"?>
<sst xmlns="http://schemas.openxmlformats.org/spreadsheetml/2006/main" count="1132" uniqueCount="634">
  <si>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</si>
  <si>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</si>
  <si>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</si>
  <si>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</si>
  <si>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</si>
  <si>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</si>
  <si>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</si>
  <si>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</si>
  <si>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</si>
  <si>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</si>
  <si>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</si>
  <si>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</si>
  <si>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</si>
  <si>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</si>
  <si>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</si>
  <si>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</si>
  <si>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</si>
  <si>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</si>
  <si>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</si>
  <si>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</si>
  <si>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</si>
  <si>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</si>
  <si>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</si>
  <si>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</si>
  <si>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</si>
  <si>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</si>
  <si>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</si>
  <si>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</si>
  <si>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</si>
  <si>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</si>
  <si>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</si>
  <si>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</si>
  <si>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</si>
  <si>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</si>
  <si>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</si>
  <si>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</si>
  <si>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</si>
  <si>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</si>
  <si>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</si>
  <si>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</si>
  <si>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</si>
  <si>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</si>
  <si>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</si>
  <si>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</si>
  <si>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</si>
  <si>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</si>
  <si>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</si>
  <si>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</si>
  <si>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</si>
  <si>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</si>
  <si>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</si>
  <si>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</si>
  <si>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</si>
  <si>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</si>
  <si>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</si>
  <si>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</si>
  <si>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</si>
  <si>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</si>
  <si>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</si>
  <si>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</si>
  <si>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</si>
  <si>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</si>
  <si>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</si>
  <si>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</si>
  <si>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</si>
  <si>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</si>
  <si>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</si>
  <si>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</si>
  <si>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</si>
  <si>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</si>
  <si>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</si>
  <si>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</si>
  <si>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</si>
  <si>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</si>
  <si>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</si>
  <si>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</si>
  <si>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</si>
  <si>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</si>
  <si>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</si>
  <si>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</si>
  <si>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</si>
  <si>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</si>
  <si>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</si>
  <si>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</si>
  <si>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</si>
  <si>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</si>
  <si>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</si>
  <si>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</si>
  <si>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</si>
  <si>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</si>
  <si>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</si>
  <si>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</si>
  <si>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</si>
  <si>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</si>
  <si>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</si>
  <si>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</si>
  <si>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</si>
  <si>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</si>
  <si>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</si>
  <si>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</si>
  <si>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</si>
  <si>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</si>
  <si>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</si>
  <si>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</si>
  <si>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</si>
  <si>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</si>
  <si>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</si>
  <si>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</si>
  <si>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</si>
  <si>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</si>
  <si>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</si>
  <si>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</si>
  <si>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</si>
  <si>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</si>
  <si>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</si>
  <si>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</si>
  <si>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</si>
  <si>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</si>
  <si>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</si>
  <si>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</si>
  <si>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</si>
  <si>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</si>
  <si>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</si>
  <si>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</si>
  <si>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</si>
  <si>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</si>
  <si>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</si>
  <si>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</si>
  <si>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</si>
  <si>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</si>
  <si>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</si>
  <si>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</si>
  <si>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</si>
  <si>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</si>
  <si>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</si>
  <si>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</si>
  <si>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</si>
  <si>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</si>
  <si>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</si>
  <si>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</si>
  <si>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</si>
  <si>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</si>
  <si>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</si>
  <si>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</si>
  <si>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</si>
  <si>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</si>
  <si>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</si>
  <si>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</si>
  <si>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</si>
  <si>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</si>
  <si>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</si>
  <si>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病院事業会計</t>
    <phoneticPr fontId="5"/>
  </si>
  <si>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</si>
  <si>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</si>
  <si>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</si>
  <si>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</si>
  <si>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</si>
  <si>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自動車運送事業会計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</si>
  <si>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</si>
  <si>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</si>
  <si>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</si>
  <si>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</si>
  <si>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</si>
  <si>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</si>
  <si>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</si>
  <si>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</si>
  <si>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</si>
  <si>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</si>
  <si>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</si>
  <si>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</si>
  <si>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</si>
  <si>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</si>
  <si>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</si>
  <si>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</si>
  <si>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</si>
  <si>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</si>
  <si>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</si>
  <si>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</si>
  <si>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</si>
  <si>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</si>
  <si>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</si>
  <si>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</si>
  <si>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</si>
  <si>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</si>
  <si>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</si>
  <si>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</si>
  <si>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</si>
  <si>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</si>
  <si>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</si>
  <si>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</si>
  <si>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</si>
  <si>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</si>
  <si>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</si>
  <si>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</si>
  <si>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</si>
  <si>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</si>
  <si>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</si>
  <si>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</si>
  <si>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</si>
  <si>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</si>
  <si>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</si>
  <si>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</si>
  <si>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</si>
  <si>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</si>
  <si>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</si>
  <si>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</si>
  <si>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</si>
  <si>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</si>
  <si>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</si>
  <si>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</si>
  <si>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</si>
  <si>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</si>
  <si>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青森県青森市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</si>
  <si>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</si>
  <si>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</si>
  <si>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</si>
  <si>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</si>
  <si>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</si>
  <si>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</si>
  <si>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</si>
  <si>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</si>
  <si>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</si>
  <si>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</si>
  <si>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</si>
  <si>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</si>
  <si>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</si>
  <si>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</si>
  <si>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</si>
  <si>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</si>
  <si>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</si>
  <si>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</si>
  <si>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</si>
  <si>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</si>
  <si>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</si>
  <si>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</si>
  <si>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</si>
  <si>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</si>
  <si>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</si>
  <si>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</si>
  <si>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</si>
  <si>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</si>
  <si>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</si>
  <si>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</si>
  <si>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</si>
  <si>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</si>
  <si>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</si>
  <si>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</si>
  <si>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</si>
  <si>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</si>
  <si>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</si>
  <si>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</si>
  <si>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</si>
  <si>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</si>
  <si>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</si>
  <si>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</si>
  <si>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</si>
  <si>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</si>
  <si>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</si>
  <si>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</si>
  <si>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</si>
  <si>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</si>
  <si>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</si>
  <si>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</si>
  <si>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</si>
  <si>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</si>
  <si>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</si>
  <si>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</si>
  <si>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</si>
  <si>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</si>
  <si>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</si>
  <si>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</si>
  <si>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</si>
  <si>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</si>
  <si>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</si>
  <si>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</si>
  <si>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</si>
  <si>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</si>
  <si>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</si>
  <si>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</si>
  <si>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</si>
  <si>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</si>
  <si>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</si>
  <si>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</si>
  <si>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</si>
  <si>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</si>
  <si>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</si>
  <si>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</si>
  <si>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</si>
  <si>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</si>
  <si>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</si>
  <si>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</si>
  <si>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</si>
  <si>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</si>
  <si>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</si>
  <si>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</si>
  <si>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</si>
  <si>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</si>
  <si>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</si>
  <si>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</si>
  <si>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</si>
  <si>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</si>
  <si>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</si>
  <si>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</si>
  <si>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</si>
  <si>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</si>
  <si>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</si>
  <si>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</si>
  <si>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</si>
  <si>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</si>
  <si>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</si>
  <si>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</si>
  <si>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</si>
  <si>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</si>
  <si>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</si>
  <si>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</si>
  <si>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</si>
  <si>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</si>
  <si>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</si>
  <si>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</si>
  <si>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</si>
  <si>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</si>
  <si>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</si>
  <si>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</si>
  <si>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</si>
  <si>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</si>
  <si>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</si>
  <si>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</si>
  <si>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</si>
  <si>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</si>
  <si>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</si>
  <si>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</si>
  <si>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</si>
  <si>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</si>
  <si>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</si>
  <si>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</si>
  <si>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</si>
  <si>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</si>
  <si>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</si>
  <si>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</si>
  <si>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</si>
  <si>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</si>
  <si>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</si>
  <si>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</si>
  <si>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</si>
  <si>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</si>
  <si>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</si>
  <si>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</si>
  <si>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</si>
  <si>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</si>
  <si>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</si>
  <si>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</si>
  <si>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</si>
  <si>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</si>
  <si>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</si>
  <si>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</si>
  <si>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</si>
  <si>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</si>
  <si>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</si>
  <si>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</si>
  <si>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</si>
  <si>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</si>
  <si>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</si>
  <si>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青森県青森市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</si>
  <si>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</si>
  <si>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</si>
  <si>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</si>
  <si>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</si>
  <si>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</si>
  <si>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</si>
  <si>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</si>
  <si>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</si>
  <si>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</si>
  <si>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</si>
  <si>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</si>
  <si>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</si>
  <si>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</si>
  <si>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</si>
  <si>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</si>
  <si>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</si>
  <si>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</si>
  <si>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</si>
  <si>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</si>
  <si>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</si>
  <si>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</si>
  <si>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</si>
  <si>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</si>
  <si>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</si>
  <si>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</si>
  <si>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</si>
  <si>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</si>
  <si>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</si>
  <si>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</si>
  <si>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</si>
  <si>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</si>
  <si>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</si>
  <si>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</si>
  <si>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</si>
  <si>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</si>
  <si>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</si>
  <si>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</si>
  <si>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</si>
  <si>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</si>
  <si>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</si>
  <si>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</si>
  <si>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</si>
  <si>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</si>
  <si>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</si>
  <si>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</si>
  <si>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</si>
  <si>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</si>
  <si>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</si>
  <si>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</si>
  <si>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</si>
  <si>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</si>
  <si>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</si>
  <si>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</si>
  <si>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</si>
  <si>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</si>
  <si>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</si>
  <si>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</si>
  <si>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</si>
  <si>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</si>
  <si>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</si>
  <si>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</si>
  <si>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</si>
  <si>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</si>
  <si>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</si>
  <si>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</si>
  <si>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</si>
  <si>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</si>
  <si>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</si>
  <si>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</si>
  <si>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</si>
  <si>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</si>
  <si>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</si>
  <si>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</si>
  <si>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</si>
  <si>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</si>
  <si>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</si>
  <si>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</si>
  <si>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</si>
  <si>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</si>
  <si>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</si>
  <si>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</si>
  <si>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</si>
  <si>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</si>
  <si>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</si>
  <si>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</si>
  <si>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</si>
  <si>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</si>
  <si>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</si>
  <si>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</si>
  <si>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</si>
  <si>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</si>
  <si>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</si>
  <si>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</si>
  <si>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</si>
  <si>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卸売市場事業特別会計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</si>
  <si>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</si>
  <si>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</si>
  <si>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</si>
  <si>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</si>
  <si>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</si>
  <si>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</si>
  <si>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</si>
  <si>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</si>
  <si>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</si>
  <si>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</si>
  <si>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</si>
  <si>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</si>
  <si>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</si>
  <si>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</si>
  <si>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</si>
  <si>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</si>
  <si>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</si>
  <si>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</si>
  <si>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</si>
  <si>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</si>
  <si>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</si>
  <si>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</si>
  <si>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</si>
  <si>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</si>
  <si>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</si>
  <si>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</si>
  <si>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</si>
  <si>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</si>
  <si>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</si>
  <si>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</si>
  <si>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</si>
  <si>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</si>
  <si>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</si>
  <si>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</si>
  <si>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</si>
  <si>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</si>
  <si>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</si>
  <si>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</si>
  <si>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</si>
  <si>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</si>
  <si>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</si>
  <si>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</si>
  <si>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</si>
  <si>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</si>
  <si>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</si>
  <si>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</si>
  <si>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</si>
  <si>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</si>
  <si>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</si>
  <si>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</si>
  <si>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</si>
  <si>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</si>
  <si>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</si>
  <si>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</si>
  <si>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</si>
  <si>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</si>
  <si>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</si>
  <si>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</si>
  <si>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</si>
  <si>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</si>
  <si>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</si>
  <si>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</si>
  <si>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</si>
  <si>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</si>
  <si>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</si>
  <si>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</si>
  <si>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</si>
  <si>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</si>
  <si>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</si>
  <si>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</si>
  <si>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</si>
  <si>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</si>
  <si>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</si>
  <si>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</si>
  <si>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</si>
  <si>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</si>
  <si>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</si>
  <si>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</si>
  <si>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</si>
  <si>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</si>
  <si>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</si>
  <si>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</si>
  <si>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</si>
  <si>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</si>
  <si>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</si>
  <si>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4.37</t>
  </si>
  <si>
    <t>▲ 2.16</t>
  </si>
  <si>
    <t>▲ 5.09</t>
  </si>
  <si>
    <t>▲ 3.18</t>
  </si>
  <si>
    <t>病院事業会計</t>
  </si>
  <si>
    <t>▲ 0.49</t>
  </si>
  <si>
    <t>▲ 0.69</t>
  </si>
  <si>
    <t>▲ 1.18</t>
  </si>
  <si>
    <t>▲ 2.28</t>
  </si>
  <si>
    <t>▲ 2.72</t>
  </si>
  <si>
    <t>自動車運送事業会計</t>
  </si>
  <si>
    <t>▲ 0.36</t>
  </si>
  <si>
    <t>▲ 0.23</t>
  </si>
  <si>
    <t>▲ 0.10</t>
  </si>
  <si>
    <t>▲ 0.07</t>
  </si>
  <si>
    <t>母子父子寡婦福祉資金貸付金特別会計</t>
  </si>
  <si>
    <t>▲ 0.02</t>
  </si>
  <si>
    <t>▲ 0.09</t>
  </si>
  <si>
    <t>水道事業会計</t>
  </si>
  <si>
    <t>一般会計</t>
  </si>
  <si>
    <t>介護保険事業特別会計</t>
  </si>
  <si>
    <t>競輪事業特別会計</t>
  </si>
  <si>
    <t>国民健康保険事業特別会計</t>
  </si>
  <si>
    <t>▲ 0.29</t>
  </si>
  <si>
    <t>その他会計（赤字）</t>
  </si>
  <si>
    <t>その他会計（黒字）</t>
  </si>
  <si>
    <t>H25末</t>
    <phoneticPr fontId="5"/>
  </si>
  <si>
    <t>H26末</t>
    <phoneticPr fontId="5"/>
  </si>
  <si>
    <t>H27末</t>
    <phoneticPr fontId="5"/>
  </si>
  <si>
    <t>H28末</t>
    <phoneticPr fontId="5"/>
  </si>
  <si>
    <t>H29末</t>
    <phoneticPr fontId="5"/>
  </si>
  <si>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</si>
  <si>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</si>
  <si>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</si>
  <si>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南黒地方福祉事務組合</t>
    <rPh sb="0" eb="2">
      <t>ナンコク</t>
    </rPh>
    <rPh sb="2" eb="4">
      <t>チホウ</t>
    </rPh>
    <rPh sb="4" eb="6">
      <t>フクシ</t>
    </rPh>
    <rPh sb="6" eb="8">
      <t>ジム</t>
    </rPh>
    <rPh sb="8" eb="10">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</si>
  <si>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</si>
  <si>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</si>
  <si>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</si>
  <si>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</si>
  <si>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</si>
  <si>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t>
    <phoneticPr fontId="2"/>
  </si>
  <si>
    <t>青森市土地開発公社</t>
    <rPh sb="0" eb="3">
      <t>アオモリシ</t>
    </rPh>
    <rPh sb="3" eb="5">
      <t>トチ</t>
    </rPh>
    <rPh sb="5" eb="7">
      <t>カイハツ</t>
    </rPh>
    <rPh sb="7" eb="9">
      <t>コウシャ</t>
    </rPh>
    <phoneticPr fontId="2"/>
  </si>
  <si>
    <t>青森市観光レクリエーション振興財団</t>
    <rPh sb="0" eb="3">
      <t>アオモリシ</t>
    </rPh>
    <rPh sb="3" eb="5">
      <t>カンコウ</t>
    </rPh>
    <rPh sb="13" eb="15">
      <t>シンコウ</t>
    </rPh>
    <rPh sb="15" eb="17">
      <t>ザイダン</t>
    </rPh>
    <phoneticPr fontId="2"/>
  </si>
  <si>
    <t>青森市シルバー人材センター</t>
    <rPh sb="0" eb="3">
      <t>アオモリシ</t>
    </rPh>
    <rPh sb="7" eb="9">
      <t>ジンザイ</t>
    </rPh>
    <phoneticPr fontId="2"/>
  </si>
  <si>
    <t>青森市文化スポーツ振興公社</t>
    <rPh sb="0" eb="3">
      <t>アオモリシ</t>
    </rPh>
    <rPh sb="3" eb="5">
      <t>ブンカ</t>
    </rPh>
    <rPh sb="9" eb="11">
      <t>シンコウ</t>
    </rPh>
    <rPh sb="11" eb="13">
      <t>コウシャ</t>
    </rPh>
    <phoneticPr fontId="2"/>
  </si>
  <si>
    <t>青森学術文化振興財団</t>
    <rPh sb="0" eb="2">
      <t>アオモリ</t>
    </rPh>
    <rPh sb="2" eb="4">
      <t>ガクジュツ</t>
    </rPh>
    <rPh sb="4" eb="6">
      <t>ブンカ</t>
    </rPh>
    <rPh sb="6" eb="8">
      <t>シンコウ</t>
    </rPh>
    <rPh sb="8" eb="10">
      <t>ザイダン</t>
    </rPh>
    <phoneticPr fontId="2"/>
  </si>
  <si>
    <t>公立大学法人青森公立大学</t>
    <rPh sb="0" eb="2">
      <t>コウリツ</t>
    </rPh>
    <rPh sb="2" eb="4">
      <t>ダイガク</t>
    </rPh>
    <rPh sb="4" eb="6">
      <t>ホウジン</t>
    </rPh>
    <rPh sb="6" eb="8">
      <t>アオモリ</t>
    </rPh>
    <rPh sb="8" eb="10">
      <t>コウリツ</t>
    </rPh>
    <rPh sb="10" eb="12">
      <t>ダイガク</t>
    </rPh>
    <phoneticPr fontId="2"/>
  </si>
  <si>
    <t>-</t>
    <phoneticPr fontId="2"/>
  </si>
  <si>
    <t>青森市地域振興基金</t>
    <rPh sb="0" eb="3">
      <t>アオモリシ</t>
    </rPh>
    <rPh sb="3" eb="5">
      <t>チイキ</t>
    </rPh>
    <rPh sb="5" eb="7">
      <t>シンコウ</t>
    </rPh>
    <rPh sb="7" eb="9">
      <t>キキン</t>
    </rPh>
    <phoneticPr fontId="2"/>
  </si>
  <si>
    <t>青森市次世代健康・スポーツ振興基金</t>
    <rPh sb="0" eb="3">
      <t>アオモリシ</t>
    </rPh>
    <phoneticPr fontId="2"/>
  </si>
  <si>
    <t>青森市公共施設整備基金</t>
    <rPh sb="0" eb="3">
      <t>アオモリシ</t>
    </rPh>
    <rPh sb="3" eb="5">
      <t>コウキョウ</t>
    </rPh>
    <rPh sb="5" eb="7">
      <t>シセツ</t>
    </rPh>
    <rPh sb="7" eb="9">
      <t>セイビ</t>
    </rPh>
    <rPh sb="9" eb="11">
      <t>キキン</t>
    </rPh>
    <phoneticPr fontId="2"/>
  </si>
  <si>
    <t>青森市元気都市あおもり応援基金</t>
    <rPh sb="0" eb="3">
      <t>アオモリシ</t>
    </rPh>
    <phoneticPr fontId="2"/>
  </si>
  <si>
    <t>青森市社会福祉事業基金</t>
    <rPh sb="0" eb="3">
      <t>アオモリシ</t>
    </rPh>
    <phoneticPr fontId="2"/>
  </si>
  <si>
    <t>-</t>
    <phoneticPr fontId="2"/>
  </si>
  <si>
    <t>-</t>
    <phoneticPr fontId="2"/>
  </si>
  <si>
    <t>一般会計</t>
    <phoneticPr fontId="5"/>
  </si>
  <si>
    <t>母子父子寡婦福祉資金貸付金特別会計</t>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</si>
  <si>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</si>
  <si>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</si>
  <si>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</si>
  <si>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</si>
  <si>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</si>
  <si>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法適用企業</t>
    <phoneticPr fontId="5"/>
  </si>
  <si>
    <t>法適用企業</t>
    <phoneticPr fontId="5"/>
  </si>
  <si>
    <t>水道事業会計</t>
    <phoneticPr fontId="5"/>
  </si>
  <si>
    <t>法適用企業</t>
    <phoneticPr fontId="5"/>
  </si>
  <si>
    <t>卸売市場事業特別会計</t>
    <phoneticPr fontId="5"/>
  </si>
  <si>
    <t>法非適用企業</t>
    <phoneticPr fontId="5"/>
  </si>
  <si>
    <t>下水道事業特別会計</t>
    <phoneticPr fontId="5"/>
  </si>
  <si>
    <t>法非適用企業</t>
    <phoneticPr fontId="5"/>
  </si>
  <si>
    <t>農業集落排水事業特別会計</t>
    <phoneticPr fontId="5"/>
  </si>
  <si>
    <t>宅地造成事業特別会計</t>
    <phoneticPr fontId="5"/>
  </si>
  <si>
    <t>法非適用企業</t>
    <phoneticPr fontId="5"/>
  </si>
  <si>
    <t>-</t>
    <phoneticPr fontId="2"/>
  </si>
  <si>
    <t>-</t>
    <phoneticPr fontId="2"/>
  </si>
  <si>
    <t>-</t>
    <phoneticPr fontId="2"/>
  </si>
  <si>
    <t>アップルヒル</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</si>
  <si>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</si>
  <si>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</si>
  <si>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</si>
  <si>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</si>
  <si>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</si>
  <si>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</si>
  <si>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</si>
  <si>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</si>
  <si>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</si>
  <si>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</si>
  <si>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</si>
  <si>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</si>
  <si>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本市の将来負担比率においては、依然として類似団体内平均値と比較して非常に高いものとなっている。また、有形固定資産減価償却率についても、経年による資産償却が進んだこともあり、大半の資産が償却している状況である。このような状況からも、世代公平感を考慮しつつ、人口減少・公共施設のあり方等を踏まえながら、計画的な更新を検討する必要があるものと考える。</t>
    <phoneticPr fontId="5"/>
  </si>
  <si>
    <t>　実質公債費比率については、国の経済対策に呼応した公共投資の実施や大規模な施設整備事業の実施に際し、交付税措置のある市債の活用や公債費負担の平準化を図ってきたものの、事業費補正により基準財政需要額に算入された公債費も併せて減少したことなどにより増加してきたものである。しかしながら、将来負担比率は、市債発行額の抑制等により減少傾向にあるものの、いずれの率においても類似団体内平均値を上回っていることから、今後も規律ある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</si>
</sst>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B74A-4AFB-B1DB-05C003D1DD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51159</c:v>
                </c:pt>
                <c:pt idx="1">
                  <c:v>25040</c:v>
                </c:pt>
                <c:pt idx="2">
                  <c:v>21419</c:v>
                </c:pt>
                <c:pt idx="3">
                  <c:v>28604</c:v>
                </c:pt>
                <c:pt idx="4">
                  <c:v>25092</c:v>
                </c:pt>
              </c:numCache>
            </c:numRef>
          </c:val>
          <c:smooth val="0"/>
          <c:extLst>
            <c:ext xmlns:c16="http://schemas.microsoft.com/office/drawing/2014/chart" uri="{C3380CC4-5D6E-409C-BE32-E72D297353CC}">
              <c16:uniqueId val="{00000001-B74A-4AFB-B1DB-05C003D1DDCA}"/>
            </c:ext>
          </c:extLst>
        </c:ser>
        <c:dLbls>
          <c:showLegendKey val="0"/>
          <c:showVal val="0"/>
          <c:showCatName val="0"/>
          <c:showSerName val="0"/>
          <c:showPercent val="0"/>
          <c:showBubbleSize val="0"/>
        </c:dLbls>
        <c:marker val="1"/>
        <c:smooth val="0"/>
        <c:axId val="161293472"/>
        <c:axId val="383059856"/>
      </c:lineChart>
      <c:catAx>
        <c:axId val="161293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059856"/>
        <c:crosses val="autoZero"/>
        <c:auto val="1"/>
        <c:lblAlgn val="ctr"/>
        <c:lblOffset val="100"/>
        <c:tickLblSkip val="1"/>
        <c:tickMarkSkip val="1"/>
        <c:noMultiLvlLbl val="0"/>
      </c:catAx>
      <c:valAx>
        <c:axId val="3830598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293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3.64</c:v>
                </c:pt>
                <c:pt idx="1">
                  <c:v>3.77</c:v>
                </c:pt>
                <c:pt idx="2">
                  <c:v>3.34</c:v>
                </c:pt>
                <c:pt idx="3">
                  <c:v>3.06</c:v>
                </c:pt>
                <c:pt idx="4">
                  <c:v>1.84</c:v>
                </c:pt>
              </c:numCache>
            </c:numRef>
          </c:val>
          <c:extLst>
            <c:ext xmlns:c16="http://schemas.microsoft.com/office/drawing/2014/chart" uri="{C3380CC4-5D6E-409C-BE32-E72D297353CC}">
              <c16:uniqueId val="{00000000-D924-454B-AA2D-892C573C0F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4.25</c:v>
                </c:pt>
                <c:pt idx="1">
                  <c:v>6.21</c:v>
                </c:pt>
                <c:pt idx="2">
                  <c:v>6.34</c:v>
                </c:pt>
                <c:pt idx="3">
                  <c:v>3.4</c:v>
                </c:pt>
                <c:pt idx="4">
                  <c:v>3.12</c:v>
                </c:pt>
              </c:numCache>
            </c:numRef>
          </c:val>
          <c:extLst>
            <c:ext xmlns:c16="http://schemas.microsoft.com/office/drawing/2014/chart" uri="{C3380CC4-5D6E-409C-BE32-E72D297353CC}">
              <c16:uniqueId val="{00000001-D924-454B-AA2D-892C573C0FF9}"/>
            </c:ext>
          </c:extLst>
        </c:ser>
        <c:dLbls>
          <c:showLegendKey val="0"/>
          <c:showVal val="0"/>
          <c:showCatName val="0"/>
          <c:showSerName val="0"/>
          <c:showPercent val="0"/>
          <c:showBubbleSize val="0"/>
        </c:dLbls>
        <c:gapWidth val="250"/>
        <c:overlap val="100"/>
        <c:axId val="390053912"/>
        <c:axId val="390186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-4.37</c:v>
                </c:pt>
                <c:pt idx="1">
                  <c:v>0.09</c:v>
                </c:pt>
                <c:pt idx="2">
                  <c:v>-2.16</c:v>
                </c:pt>
                <c:pt idx="3">
                  <c:v>-5.09</c:v>
                </c:pt>
                <c:pt idx="4">
                  <c:v>-3.18</c:v>
                </c:pt>
              </c:numCache>
            </c:numRef>
          </c:val>
          <c:smooth val="0"/>
          <c:extLst>
            <c:ext xmlns:c16="http://schemas.microsoft.com/office/drawing/2014/chart" uri="{C3380CC4-5D6E-409C-BE32-E72D297353CC}">
              <c16:uniqueId val="{00000002-D924-454B-AA2D-892C573C0FF9}"/>
            </c:ext>
          </c:extLst>
        </c:ser>
        <c:dLbls>
          <c:showLegendKey val="0"/>
          <c:showVal val="0"/>
          <c:showCatName val="0"/>
          <c:showSerName val="0"/>
          <c:showPercent val="0"/>
          <c:showBubbleSize val="0"/>
        </c:dLbls>
        <c:marker val="1"/>
        <c:smooth val="0"/>
        <c:axId val="390053912"/>
        <c:axId val="390186104"/>
      </c:lineChart>
      <c:catAx>
        <c:axId val="39005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186104"/>
        <c:crosses val="autoZero"/>
        <c:auto val="1"/>
        <c:lblAlgn val="ctr"/>
        <c:lblOffset val="100"/>
        <c:tickLblSkip val="1"/>
        <c:tickMarkSkip val="1"/>
        <c:noMultiLvlLbl val="0"/>
      </c:catAx>
      <c:valAx>
        <c:axId val="390186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05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0.28999999999999998</c:v>
                </c:pt>
                <c:pt idx="2">
                  <c:v>#N/A</c:v>
                </c:pt>
                <c:pt idx="3">
                  <c:v>1.1599999999999999</c:v>
                </c:pt>
                <c:pt idx="4">
                  <c:v>#N/A</c:v>
                </c:pt>
                <c:pt idx="5">
                  <c:v>0.4</c:v>
                </c:pt>
                <c:pt idx="6">
                  <c:v>#N/A</c:v>
                </c:pt>
                <c:pt idx="7">
                  <c:v>0.42</c:v>
                </c:pt>
                <c:pt idx="8">
                  <c:v>#N/A</c:v>
                </c:pt>
                <c:pt idx="9">
                  <c:v>0.37</c:v>
                </c:pt>
              </c:numCache>
            </c:numRef>
          </c:val>
          <c:extLst>
            <c:ext xmlns:c16="http://schemas.microsoft.com/office/drawing/2014/chart" uri="{C3380CC4-5D6E-409C-BE32-E72D297353CC}">
              <c16:uniqueId val="{00000000-55EE-4D8F-BAB5-FA93DF6121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EE-4D8F-BAB5-FA93DF612119}"/>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0.41</c:v>
                </c:pt>
                <c:pt idx="2">
                  <c:v>0.28999999999999998</c:v>
                </c:pt>
                <c:pt idx="3">
                  <c:v>#N/A</c:v>
                </c:pt>
                <c:pt idx="4">
                  <c:v>#N/A</c:v>
                </c:pt>
                <c:pt idx="5">
                  <c:v>7.0000000000000007E-2</c:v>
                </c:pt>
                <c:pt idx="6">
                  <c:v>#N/A</c:v>
                </c:pt>
                <c:pt idx="7">
                  <c:v>0.89</c:v>
                </c:pt>
                <c:pt idx="8">
                  <c:v>#N/A</c:v>
                </c:pt>
                <c:pt idx="9">
                  <c:v>0.54</c:v>
                </c:pt>
              </c:numCache>
            </c:numRef>
          </c:val>
          <c:extLst>
            <c:ext xmlns:c16="http://schemas.microsoft.com/office/drawing/2014/chart" uri="{C3380CC4-5D6E-409C-BE32-E72D297353CC}">
              <c16:uniqueId val="{00000002-55EE-4D8F-BAB5-FA93DF612119}"/>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0.55000000000000004</c:v>
                </c:pt>
                <c:pt idx="2">
                  <c:v>#N/A</c:v>
                </c:pt>
                <c:pt idx="3">
                  <c:v>0.56000000000000005</c:v>
                </c:pt>
                <c:pt idx="4">
                  <c:v>#N/A</c:v>
                </c:pt>
                <c:pt idx="5">
                  <c:v>0.56999999999999995</c:v>
                </c:pt>
                <c:pt idx="6">
                  <c:v>#N/A</c:v>
                </c:pt>
                <c:pt idx="7">
                  <c:v>0.57999999999999996</c:v>
                </c:pt>
                <c:pt idx="8">
                  <c:v>#N/A</c:v>
                </c:pt>
                <c:pt idx="9">
                  <c:v>0.57999999999999996</c:v>
                </c:pt>
              </c:numCache>
            </c:numRef>
          </c:val>
          <c:extLst>
            <c:ext xmlns:c16="http://schemas.microsoft.com/office/drawing/2014/chart" uri="{C3380CC4-5D6E-409C-BE32-E72D297353CC}">
              <c16:uniqueId val="{00000003-55EE-4D8F-BAB5-FA93DF61211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0.82</c:v>
                </c:pt>
                <c:pt idx="2">
                  <c:v>#N/A</c:v>
                </c:pt>
                <c:pt idx="3">
                  <c:v>0.25</c:v>
                </c:pt>
                <c:pt idx="4">
                  <c:v>#N/A</c:v>
                </c:pt>
                <c:pt idx="5">
                  <c:v>1.07</c:v>
                </c:pt>
                <c:pt idx="6">
                  <c:v>#N/A</c:v>
                </c:pt>
                <c:pt idx="7">
                  <c:v>1.84</c:v>
                </c:pt>
                <c:pt idx="8">
                  <c:v>#N/A</c:v>
                </c:pt>
                <c:pt idx="9">
                  <c:v>0.71</c:v>
                </c:pt>
              </c:numCache>
            </c:numRef>
          </c:val>
          <c:extLst>
            <c:ext xmlns:c16="http://schemas.microsoft.com/office/drawing/2014/chart" uri="{C3380CC4-5D6E-409C-BE32-E72D297353CC}">
              <c16:uniqueId val="{00000004-55EE-4D8F-BAB5-FA93DF61211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3.63</c:v>
                </c:pt>
                <c:pt idx="2">
                  <c:v>#N/A</c:v>
                </c:pt>
                <c:pt idx="3">
                  <c:v>3.8</c:v>
                </c:pt>
                <c:pt idx="4">
                  <c:v>#N/A</c:v>
                </c:pt>
                <c:pt idx="5">
                  <c:v>3.41</c:v>
                </c:pt>
                <c:pt idx="6">
                  <c:v>#N/A</c:v>
                </c:pt>
                <c:pt idx="7">
                  <c:v>3.14</c:v>
                </c:pt>
                <c:pt idx="8">
                  <c:v>#N/A</c:v>
                </c:pt>
                <c:pt idx="9">
                  <c:v>1.85</c:v>
                </c:pt>
              </c:numCache>
            </c:numRef>
          </c:val>
          <c:extLst>
            <c:ext xmlns:c16="http://schemas.microsoft.com/office/drawing/2014/chart" uri="{C3380CC4-5D6E-409C-BE32-E72D297353CC}">
              <c16:uniqueId val="{00000005-55EE-4D8F-BAB5-FA93DF61211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11.59</c:v>
                </c:pt>
                <c:pt idx="2">
                  <c:v>#N/A</c:v>
                </c:pt>
                <c:pt idx="3">
                  <c:v>11.07</c:v>
                </c:pt>
                <c:pt idx="4">
                  <c:v>#N/A</c:v>
                </c:pt>
                <c:pt idx="5">
                  <c:v>11.73</c:v>
                </c:pt>
                <c:pt idx="6">
                  <c:v>#N/A</c:v>
                </c:pt>
                <c:pt idx="7">
                  <c:v>11.65</c:v>
                </c:pt>
                <c:pt idx="8">
                  <c:v>#N/A</c:v>
                </c:pt>
                <c:pt idx="9">
                  <c:v>11.61</c:v>
                </c:pt>
              </c:numCache>
            </c:numRef>
          </c:val>
          <c:extLst>
            <c:ext xmlns:c16="http://schemas.microsoft.com/office/drawing/2014/chart" uri="{C3380CC4-5D6E-409C-BE32-E72D297353CC}">
              <c16:uniqueId val="{00000006-55EE-4D8F-BAB5-FA93DF612119}"/>
            </c:ext>
          </c:extLst>
        </c:ser>
        <c:ser>
          <c:idx val="7"/>
          <c:order val="7"/>
          <c:tx>
            <c:strRef>
              <c:f>データシート!$A$34</c:f>
              <c:strCache>
                <c:ptCount val="1"/>
                <c:pt idx="0">
                  <c:v>母子父子寡婦福祉資金貸付金特別会計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0.02</c:v>
                </c:pt>
                <c:pt idx="3">
                  <c:v>#N/A</c:v>
                </c:pt>
                <c:pt idx="4">
                  <c:v>7.0000000000000007E-2</c:v>
                </c:pt>
                <c:pt idx="5">
                  <c:v>#N/A</c:v>
                </c:pt>
                <c:pt idx="6">
                  <c:v>0.09</c:v>
                </c:pt>
                <c:pt idx="7">
                  <c:v>#N/A</c:v>
                </c:pt>
                <c:pt idx="8">
                  <c:v>0.02</c:v>
                </c:pt>
                <c:pt idx="9">
                  <c:v>#N/A</c:v>
                </c:pt>
              </c:numCache>
            </c:numRef>
          </c:val>
          <c:extLst>
            <c:ext xmlns:c16="http://schemas.microsoft.com/office/drawing/2014/chart" uri="{C3380CC4-5D6E-409C-BE32-E72D297353CC}">
              <c16:uniqueId val="{00000007-55EE-4D8F-BAB5-FA93DF612119}"/>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0.36</c:v>
                </c:pt>
                <c:pt idx="1">
                  <c:v>#N/A</c:v>
                </c:pt>
                <c:pt idx="2">
                  <c:v>0.23</c:v>
                </c:pt>
                <c:pt idx="3">
                  <c:v>#N/A</c:v>
                </c:pt>
                <c:pt idx="4">
                  <c:v>0.1</c:v>
                </c:pt>
                <c:pt idx="5">
                  <c:v>#N/A</c:v>
                </c:pt>
                <c:pt idx="6">
                  <c:v>#N/A</c:v>
                </c:pt>
                <c:pt idx="7">
                  <c:v>0</c:v>
                </c:pt>
                <c:pt idx="8">
                  <c:v>7.0000000000000007E-2</c:v>
                </c:pt>
                <c:pt idx="9">
                  <c:v>#N/A</c:v>
                </c:pt>
              </c:numCache>
            </c:numRef>
          </c:val>
          <c:extLst>
            <c:ext xmlns:c16="http://schemas.microsoft.com/office/drawing/2014/chart" uri="{C3380CC4-5D6E-409C-BE32-E72D297353CC}">
              <c16:uniqueId val="{00000008-55EE-4D8F-BAB5-FA93DF61211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0.49</c:v>
                </c:pt>
                <c:pt idx="1">
                  <c:v>#N/A</c:v>
                </c:pt>
                <c:pt idx="2">
                  <c:v>0.69</c:v>
                </c:pt>
                <c:pt idx="3">
                  <c:v>#N/A</c:v>
                </c:pt>
                <c:pt idx="4">
                  <c:v>1.18</c:v>
                </c:pt>
                <c:pt idx="5">
                  <c:v>#N/A</c:v>
                </c:pt>
                <c:pt idx="6">
                  <c:v>2.2799999999999998</c:v>
                </c:pt>
                <c:pt idx="7">
                  <c:v>#N/A</c:v>
                </c:pt>
                <c:pt idx="8">
                  <c:v>2.72</c:v>
                </c:pt>
                <c:pt idx="9">
                  <c:v>#N/A</c:v>
                </c:pt>
              </c:numCache>
            </c:numRef>
          </c:val>
          <c:extLst>
            <c:ext xmlns:c16="http://schemas.microsoft.com/office/drawing/2014/chart" uri="{C3380CC4-5D6E-409C-BE32-E72D297353CC}">
              <c16:uniqueId val="{00000009-55EE-4D8F-BAB5-FA93DF612119}"/>
            </c:ext>
          </c:extLst>
        </c:ser>
        <c:dLbls>
          <c:showLegendKey val="0"/>
          <c:showVal val="0"/>
          <c:showCatName val="0"/>
          <c:showSerName val="0"/>
          <c:showPercent val="0"/>
          <c:showBubbleSize val="0"/>
        </c:dLbls>
        <c:gapWidth val="150"/>
        <c:overlap val="100"/>
        <c:axId val="383622904"/>
        <c:axId val="392826176"/>
      </c:barChart>
      <c:catAx>
        <c:axId val="38362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826176"/>
        <c:crosses val="autoZero"/>
        <c:auto val="1"/>
        <c:lblAlgn val="ctr"/>
        <c:lblOffset val="100"/>
        <c:tickLblSkip val="1"/>
        <c:tickMarkSkip val="1"/>
        <c:noMultiLvlLbl val="0"/>
      </c:catAx>
      <c:valAx>
        <c:axId val="39282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622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12141</c:v>
                </c:pt>
                <c:pt idx="5">
                  <c:v>11436</c:v>
                </c:pt>
                <c:pt idx="8">
                  <c:v>11245</c:v>
                </c:pt>
                <c:pt idx="11">
                  <c:v>10755</c:v>
                </c:pt>
                <c:pt idx="14">
                  <c:v>10493</c:v>
                </c:pt>
              </c:numCache>
            </c:numRef>
          </c:val>
          <c:extLst>
            <c:ext xmlns:c16="http://schemas.microsoft.com/office/drawing/2014/chart" uri="{C3380CC4-5D6E-409C-BE32-E72D297353CC}">
              <c16:uniqueId val="{00000000-FD1C-4F01-BD74-85C125182E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1C-4F01-BD74-85C125182E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45</c:v>
                </c:pt>
                <c:pt idx="6">
                  <c:v>97</c:v>
                </c:pt>
                <c:pt idx="9">
                  <c:v>62</c:v>
                </c:pt>
                <c:pt idx="12">
                  <c:v>57</c:v>
                </c:pt>
              </c:numCache>
            </c:numRef>
          </c:val>
          <c:extLst>
            <c:ext xmlns:c16="http://schemas.microsoft.com/office/drawing/2014/chart" uri="{C3380CC4-5D6E-409C-BE32-E72D297353CC}">
              <c16:uniqueId val="{00000002-FD1C-4F01-BD74-85C125182E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262</c:v>
                </c:pt>
                <c:pt idx="3">
                  <c:v>149</c:v>
                </c:pt>
                <c:pt idx="6">
                  <c:v>205</c:v>
                </c:pt>
                <c:pt idx="9">
                  <c:v>223</c:v>
                </c:pt>
                <c:pt idx="12">
                  <c:v>213</c:v>
                </c:pt>
              </c:numCache>
            </c:numRef>
          </c:val>
          <c:extLst>
            <c:ext xmlns:c16="http://schemas.microsoft.com/office/drawing/2014/chart" uri="{C3380CC4-5D6E-409C-BE32-E72D297353CC}">
              <c16:uniqueId val="{00000003-FD1C-4F01-BD74-85C125182E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2785</c:v>
                </c:pt>
                <c:pt idx="3">
                  <c:v>3002</c:v>
                </c:pt>
                <c:pt idx="6">
                  <c:v>2768</c:v>
                </c:pt>
                <c:pt idx="9">
                  <c:v>2845</c:v>
                </c:pt>
                <c:pt idx="12">
                  <c:v>2927</c:v>
                </c:pt>
              </c:numCache>
            </c:numRef>
          </c:val>
          <c:extLst>
            <c:ext xmlns:c16="http://schemas.microsoft.com/office/drawing/2014/chart" uri="{C3380CC4-5D6E-409C-BE32-E72D297353CC}">
              <c16:uniqueId val="{00000004-FD1C-4F01-BD74-85C125182E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1C-4F01-BD74-85C125182E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1C-4F01-BD74-85C125182E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16997</c:v>
                </c:pt>
                <c:pt idx="3">
                  <c:v>16876</c:v>
                </c:pt>
                <c:pt idx="6">
                  <c:v>16799</c:v>
                </c:pt>
                <c:pt idx="9">
                  <c:v>16379</c:v>
                </c:pt>
                <c:pt idx="12">
                  <c:v>15823</c:v>
                </c:pt>
              </c:numCache>
            </c:numRef>
          </c:val>
          <c:extLst>
            <c:ext xmlns:c16="http://schemas.microsoft.com/office/drawing/2014/chart" uri="{C3380CC4-5D6E-409C-BE32-E72D297353CC}">
              <c16:uniqueId val="{00000007-FD1C-4F01-BD74-85C125182E9C}"/>
            </c:ext>
          </c:extLst>
        </c:ser>
        <c:dLbls>
          <c:showLegendKey val="0"/>
          <c:showVal val="0"/>
          <c:showCatName val="0"/>
          <c:showSerName val="0"/>
          <c:showPercent val="0"/>
          <c:showBubbleSize val="0"/>
        </c:dLbls>
        <c:gapWidth val="100"/>
        <c:overlap val="100"/>
        <c:axId val="360420792"/>
        <c:axId val="360421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7942</c:v>
                </c:pt>
                <c:pt idx="2">
                  <c:v>#N/A</c:v>
                </c:pt>
                <c:pt idx="3">
                  <c:v>#N/A</c:v>
                </c:pt>
                <c:pt idx="4">
                  <c:v>8636</c:v>
                </c:pt>
                <c:pt idx="5">
                  <c:v>#N/A</c:v>
                </c:pt>
                <c:pt idx="6">
                  <c:v>#N/A</c:v>
                </c:pt>
                <c:pt idx="7">
                  <c:v>8624</c:v>
                </c:pt>
                <c:pt idx="8">
                  <c:v>#N/A</c:v>
                </c:pt>
                <c:pt idx="9">
                  <c:v>#N/A</c:v>
                </c:pt>
                <c:pt idx="10">
                  <c:v>8754</c:v>
                </c:pt>
                <c:pt idx="11">
                  <c:v>#N/A</c:v>
                </c:pt>
                <c:pt idx="12">
                  <c:v>#N/A</c:v>
                </c:pt>
                <c:pt idx="13">
                  <c:v>8527</c:v>
                </c:pt>
                <c:pt idx="14">
                  <c:v>#N/A</c:v>
                </c:pt>
              </c:numCache>
            </c:numRef>
          </c:val>
          <c:smooth val="0"/>
          <c:extLst>
            <c:ext xmlns:c16="http://schemas.microsoft.com/office/drawing/2014/chart" uri="{C3380CC4-5D6E-409C-BE32-E72D297353CC}">
              <c16:uniqueId val="{00000008-FD1C-4F01-BD74-85C125182E9C}"/>
            </c:ext>
          </c:extLst>
        </c:ser>
        <c:dLbls>
          <c:showLegendKey val="0"/>
          <c:showVal val="0"/>
          <c:showCatName val="0"/>
          <c:showSerName val="0"/>
          <c:showPercent val="0"/>
          <c:showBubbleSize val="0"/>
        </c:dLbls>
        <c:marker val="1"/>
        <c:smooth val="0"/>
        <c:axId val="360420792"/>
        <c:axId val="360421176"/>
      </c:lineChart>
      <c:catAx>
        <c:axId val="36042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421176"/>
        <c:crosses val="autoZero"/>
        <c:auto val="1"/>
        <c:lblAlgn val="ctr"/>
        <c:lblOffset val="100"/>
        <c:tickLblSkip val="1"/>
        <c:tickMarkSkip val="1"/>
        <c:noMultiLvlLbl val="0"/>
      </c:catAx>
      <c:valAx>
        <c:axId val="36042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20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130337</c:v>
                </c:pt>
                <c:pt idx="5">
                  <c:v>127464</c:v>
                </c:pt>
                <c:pt idx="8">
                  <c:v>124078</c:v>
                </c:pt>
                <c:pt idx="11">
                  <c:v>120896</c:v>
                </c:pt>
                <c:pt idx="14">
                  <c:v>119288</c:v>
                </c:pt>
              </c:numCache>
            </c:numRef>
          </c:val>
          <c:extLst>
            <c:ext xmlns:c16="http://schemas.microsoft.com/office/drawing/2014/chart" uri="{C3380CC4-5D6E-409C-BE32-E72D297353CC}">
              <c16:uniqueId val="{00000000-7970-46C8-B559-0DFE13F067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3236</c:v>
                </c:pt>
                <c:pt idx="5">
                  <c:v>3662</c:v>
                </c:pt>
                <c:pt idx="8">
                  <c:v>3912</c:v>
                </c:pt>
                <c:pt idx="11">
                  <c:v>4082</c:v>
                </c:pt>
                <c:pt idx="14">
                  <c:v>4370</c:v>
                </c:pt>
              </c:numCache>
            </c:numRef>
          </c:val>
          <c:extLst>
            <c:ext xmlns:c16="http://schemas.microsoft.com/office/drawing/2014/chart" uri="{C3380CC4-5D6E-409C-BE32-E72D297353CC}">
              <c16:uniqueId val="{00000001-7970-46C8-B559-0DFE13F067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8805</c:v>
                </c:pt>
                <c:pt idx="5">
                  <c:v>10866</c:v>
                </c:pt>
                <c:pt idx="8">
                  <c:v>11583</c:v>
                </c:pt>
                <c:pt idx="11">
                  <c:v>11771</c:v>
                </c:pt>
                <c:pt idx="14">
                  <c:v>10793</c:v>
                </c:pt>
              </c:numCache>
            </c:numRef>
          </c:val>
          <c:extLst>
            <c:ext xmlns:c16="http://schemas.microsoft.com/office/drawing/2014/chart" uri="{C3380CC4-5D6E-409C-BE32-E72D297353CC}">
              <c16:uniqueId val="{00000002-7970-46C8-B559-0DFE13F067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70-46C8-B559-0DFE13F067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70-46C8-B559-0DFE13F067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70-46C8-B559-0DFE13F067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14678</c:v>
                </c:pt>
                <c:pt idx="3">
                  <c:v>14427</c:v>
                </c:pt>
                <c:pt idx="6">
                  <c:v>13511</c:v>
                </c:pt>
                <c:pt idx="9">
                  <c:v>12976</c:v>
                </c:pt>
                <c:pt idx="12">
                  <c:v>12670</c:v>
                </c:pt>
              </c:numCache>
            </c:numRef>
          </c:val>
          <c:extLst>
            <c:ext xmlns:c16="http://schemas.microsoft.com/office/drawing/2014/chart" uri="{C3380CC4-5D6E-409C-BE32-E72D297353CC}">
              <c16:uniqueId val="{00000006-7970-46C8-B559-0DFE13F067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1897</c:v>
                </c:pt>
                <c:pt idx="3">
                  <c:v>1891</c:v>
                </c:pt>
                <c:pt idx="6">
                  <c:v>1883</c:v>
                </c:pt>
                <c:pt idx="9">
                  <c:v>1822</c:v>
                </c:pt>
                <c:pt idx="12">
                  <c:v>2236</c:v>
                </c:pt>
              </c:numCache>
            </c:numRef>
          </c:val>
          <c:extLst>
            <c:ext xmlns:c16="http://schemas.microsoft.com/office/drawing/2014/chart" uri="{C3380CC4-5D6E-409C-BE32-E72D297353CC}">
              <c16:uniqueId val="{00000007-7970-46C8-B559-0DFE13F067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30577</c:v>
                </c:pt>
                <c:pt idx="3">
                  <c:v>32109</c:v>
                </c:pt>
                <c:pt idx="6">
                  <c:v>32136</c:v>
                </c:pt>
                <c:pt idx="9">
                  <c:v>32043</c:v>
                </c:pt>
                <c:pt idx="12">
                  <c:v>31698</c:v>
                </c:pt>
              </c:numCache>
            </c:numRef>
          </c:val>
          <c:extLst>
            <c:ext xmlns:c16="http://schemas.microsoft.com/office/drawing/2014/chart" uri="{C3380CC4-5D6E-409C-BE32-E72D297353CC}">
              <c16:uniqueId val="{00000008-7970-46C8-B559-0DFE13F067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3731</c:v>
                </c:pt>
                <c:pt idx="3">
                  <c:v>3681</c:v>
                </c:pt>
                <c:pt idx="6">
                  <c:v>3744</c:v>
                </c:pt>
                <c:pt idx="9">
                  <c:v>3808</c:v>
                </c:pt>
                <c:pt idx="12">
                  <c:v>3683</c:v>
                </c:pt>
              </c:numCache>
            </c:numRef>
          </c:val>
          <c:extLst>
            <c:ext xmlns:c16="http://schemas.microsoft.com/office/drawing/2014/chart" uri="{C3380CC4-5D6E-409C-BE32-E72D297353CC}">
              <c16:uniqueId val="{00000009-7970-46C8-B559-0DFE13F067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164826</c:v>
                </c:pt>
                <c:pt idx="3">
                  <c:v>158849</c:v>
                </c:pt>
                <c:pt idx="6">
                  <c:v>151191</c:v>
                </c:pt>
                <c:pt idx="9">
                  <c:v>145147</c:v>
                </c:pt>
                <c:pt idx="12">
                  <c:v>139382</c:v>
                </c:pt>
              </c:numCache>
            </c:numRef>
          </c:val>
          <c:extLst>
            <c:ext xmlns:c16="http://schemas.microsoft.com/office/drawing/2014/chart" uri="{C3380CC4-5D6E-409C-BE32-E72D297353CC}">
              <c16:uniqueId val="{0000000A-7970-46C8-B559-0DFE13F06727}"/>
            </c:ext>
          </c:extLst>
        </c:ser>
        <c:dLbls>
          <c:showLegendKey val="0"/>
          <c:showVal val="0"/>
          <c:showCatName val="0"/>
          <c:showSerName val="0"/>
          <c:showPercent val="0"/>
          <c:showBubbleSize val="0"/>
        </c:dLbls>
        <c:gapWidth val="100"/>
        <c:overlap val="100"/>
        <c:axId val="383564488"/>
        <c:axId val="39437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73332</c:v>
                </c:pt>
                <c:pt idx="2">
                  <c:v>#N/A</c:v>
                </c:pt>
                <c:pt idx="3">
                  <c:v>#N/A</c:v>
                </c:pt>
                <c:pt idx="4">
                  <c:v>68966</c:v>
                </c:pt>
                <c:pt idx="5">
                  <c:v>#N/A</c:v>
                </c:pt>
                <c:pt idx="6">
                  <c:v>#N/A</c:v>
                </c:pt>
                <c:pt idx="7">
                  <c:v>62893</c:v>
                </c:pt>
                <c:pt idx="8">
                  <c:v>#N/A</c:v>
                </c:pt>
                <c:pt idx="9">
                  <c:v>#N/A</c:v>
                </c:pt>
                <c:pt idx="10">
                  <c:v>59047</c:v>
                </c:pt>
                <c:pt idx="11">
                  <c:v>#N/A</c:v>
                </c:pt>
                <c:pt idx="12">
                  <c:v>#N/A</c:v>
                </c:pt>
                <c:pt idx="13">
                  <c:v>55217</c:v>
                </c:pt>
                <c:pt idx="14">
                  <c:v>#N/A</c:v>
                </c:pt>
              </c:numCache>
            </c:numRef>
          </c:val>
          <c:smooth val="0"/>
          <c:extLst>
            <c:ext xmlns:c16="http://schemas.microsoft.com/office/drawing/2014/chart" uri="{C3380CC4-5D6E-409C-BE32-E72D297353CC}">
              <c16:uniqueId val="{0000000B-7970-46C8-B559-0DFE13F06727}"/>
            </c:ext>
          </c:extLst>
        </c:ser>
        <c:dLbls>
          <c:showLegendKey val="0"/>
          <c:showVal val="0"/>
          <c:showCatName val="0"/>
          <c:showSerName val="0"/>
          <c:showPercent val="0"/>
          <c:showBubbleSize val="0"/>
        </c:dLbls>
        <c:marker val="1"/>
        <c:smooth val="0"/>
        <c:axId val="383564488"/>
        <c:axId val="394371984"/>
      </c:lineChart>
      <c:catAx>
        <c:axId val="38356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371984"/>
        <c:crosses val="autoZero"/>
        <c:auto val="1"/>
        <c:lblAlgn val="ctr"/>
        <c:lblOffset val="100"/>
        <c:tickLblSkip val="1"/>
        <c:tickMarkSkip val="1"/>
        <c:noMultiLvlLbl val="0"/>
      </c:catAx>
      <c:valAx>
        <c:axId val="39437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56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4274</c:v>
                </c:pt>
                <c:pt idx="1">
                  <c:v>2276</c:v>
                </c:pt>
                <c:pt idx="2">
                  <c:v>2076</c:v>
                </c:pt>
              </c:numCache>
            </c:numRef>
          </c:val>
          <c:extLst>
            <c:ext xmlns:c16="http://schemas.microsoft.com/office/drawing/2014/chart" uri="{C3380CC4-5D6E-409C-BE32-E72D297353CC}">
              <c16:uniqueId val="{00000000-EDCB-4CD2-94AB-227BFB7427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3017</c:v>
                </c:pt>
                <c:pt idx="1">
                  <c:v>3017</c:v>
                </c:pt>
                <c:pt idx="2">
                  <c:v>2017</c:v>
                </c:pt>
              </c:numCache>
            </c:numRef>
          </c:val>
          <c:extLst>
            <c:ext xmlns:c16="http://schemas.microsoft.com/office/drawing/2014/chart" uri="{C3380CC4-5D6E-409C-BE32-E72D297353CC}">
              <c16:uniqueId val="{00000001-EDCB-4CD2-94AB-227BFB7427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6299</c:v>
                </c:pt>
                <c:pt idx="1">
                  <c:v>8068</c:v>
                </c:pt>
                <c:pt idx="2">
                  <c:v>7632</c:v>
                </c:pt>
              </c:numCache>
            </c:numRef>
          </c:val>
          <c:extLst>
            <c:ext xmlns:c16="http://schemas.microsoft.com/office/drawing/2014/chart" uri="{C3380CC4-5D6E-409C-BE32-E72D297353CC}">
              <c16:uniqueId val="{00000002-EDCB-4CD2-94AB-227BFB74270E}"/>
            </c:ext>
          </c:extLst>
        </c:ser>
        <c:dLbls>
          <c:showLegendKey val="0"/>
          <c:showVal val="0"/>
          <c:showCatName val="0"/>
          <c:showSerName val="0"/>
          <c:showPercent val="0"/>
          <c:showBubbleSize val="0"/>
        </c:dLbls>
        <c:gapWidth val="120"/>
        <c:overlap val="100"/>
        <c:axId val="394240560"/>
        <c:axId val="394240944"/>
      </c:barChart>
      <c:catAx>
        <c:axId val="39424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240944"/>
        <c:crosses val="autoZero"/>
        <c:auto val="1"/>
        <c:lblAlgn val="ctr"/>
        <c:lblOffset val="100"/>
        <c:tickLblSkip val="1"/>
        <c:tickMarkSkip val="1"/>
        <c:noMultiLvlLbl val="0"/>
      </c:catAx>
      <c:valAx>
        <c:axId val="394240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24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{CFE76CE7-0602-4146-B263-DF32523451A0}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A5D-4DC6-A2D6-8AE0536A05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{86513F24-AAC0-4BE9-BD64-D3FC5260B853}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5D-4DC6-A2D6-8AE0536A05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{91DC2316-79EF-4985-ABB0-3A91C4E1554D}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5D-4DC6-A2D6-8AE0536A05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{8585343E-0FBA-43D4-9B7B-0223019C1048}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5D-4DC6-A2D6-8AE0536A05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{8B65FD6A-F00A-49E9-89E7-D262B941A299}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5D-4DC6-A2D6-8AE0536A05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{73072474-B74B-49E9-B6D2-A0F1937227F7}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A5D-4DC6-A2D6-8AE0536A057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{53342A1E-7073-416C-A5DE-A187AD59D4CB}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A5D-4DC6-A2D6-8AE0536A05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{9913F2BC-90E2-4ED0-B22A-13246636187F}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A5D-4DC6-A2D6-8AE0536A05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{FBEA6356-6FD6-4FA8-BFF1-8A77028FB0C9}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A5D-4DC6-A2D6-8AE0536A05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54.1</c:v>
                </c:pt>
                <c:pt idx="24">
                  <c:v>55.8</c:v>
                </c:pt>
              </c:numCache>
            </c:numRef>
          </c:xVal>
          <c:yVal>
            <c:numRef>
              <c:f>公会計指標分析・財政指標組合せ分析表!$BP$51:$DC$51</c:f>
              <c:numCache>
                <c:formatCode>#,##0.0;"▲ "#,##0.0</c:formatCode>
                <c:ptCount val="40"/>
                <c:pt idx="16">
                  <c:v>110.7</c:v>
                </c:pt>
                <c:pt idx="24">
                  <c:v>104.3</c:v>
                </c:pt>
              </c:numCache>
            </c:numRef>
          </c:yVal>
          <c:smooth val="0"/>
          <c:extLst>
            <c:ext xmlns:c16="http://schemas.microsoft.com/office/drawing/2014/chart" uri="{C3380CC4-5D6E-409C-BE32-E72D297353CC}">
              <c16:uniqueId val="{00000009-1A5D-4DC6-A2D6-8AE0536A05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{9575645C-4803-49CE-8EA1-68540810CEFC}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A5D-4DC6-A2D6-8AE0536A05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{1F438A96-F2FA-4E23-A568-4125554F96E5}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5D-4DC6-A2D6-8AE0536A05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{FF412793-4334-4B0F-A016-67F5C9A77EA5}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5D-4DC6-A2D6-8AE0536A05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{78D9D9C3-9D4B-4953-B7B7-EF489A4E66D6}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5D-4DC6-A2D6-8AE0536A05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{BADC21EF-E078-49DD-8938-646150EB4E1C}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5D-4DC6-A2D6-8AE0536A05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{47FD4777-4539-452A-966C-C9A1C6FABBBC}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A5D-4DC6-A2D6-8AE0536A057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{6A941306-3A2C-4AE0-948E-B03B432038AF}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A5D-4DC6-A2D6-8AE0536A05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{B1317D8B-B4C7-4C78-BD28-DC2211484F53}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A5D-4DC6-A2D6-8AE0536A05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{1644CD3D-3982-42E1-9DC4-BA114050DB5F}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A5D-4DC6-A2D6-8AE0536A05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numCache>
            </c:numRef>
          </c:xVal>
          <c:yVal>
            <c:numRef>
              <c:f>公会計指標分析・財政指標組合せ分析表!$BP$55:$DC$55</c:f>
              <c:numCache>
                <c:formatCode>#,##0.0;"▲ "#,##0.0</c:formatCode>
                <c:ptCount val="40"/>
                <c:pt idx="16">
                  <c:v>38.9</c:v>
                </c:pt>
                <c:pt idx="24">
                  <c:v>37.6</c:v>
                </c:pt>
              </c:numCache>
            </c:numRef>
          </c:yVal>
          <c:smooth val="0"/>
          <c:extLst>
            <c:ext xmlns:c16="http://schemas.microsoft.com/office/drawing/2014/chart" uri="{C3380CC4-5D6E-409C-BE32-E72D297353CC}">
              <c16:uniqueId val="{00000013-1A5D-4DC6-A2D6-8AE0536A057A}"/>
            </c:ext>
          </c:extLst>
        </c:ser>
        <c:dLbls>
          <c:showLegendKey val="0"/>
          <c:showVal val="1"/>
          <c:showCatName val="0"/>
          <c:showSerName val="0"/>
          <c:showPercent val="0"/>
          <c:showBubbleSize val="0"/>
        </c:dLbls>
        <c:axId val="34034072"/>
        <c:axId val="394521032"/>
      </c:scatterChart>
      <c:valAx>
        <c:axId val="34034072"/>
        <c:scaling>
          <c:orientation val="minMax"/>
          <c:max val="60.5"/>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521032"/>
        <c:crosses val="autoZero"/>
        <c:crossBetween val="midCat"/>
      </c:valAx>
      <c:valAx>
        <c:axId val="394521032"/>
        <c:scaling>
          <c:orientation val="minMax"/>
          <c:max val="12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34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{8C735854-8B1D-4A30-AE65-FB1178A9CB35}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324-4027-AEA9-8C9C731CF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{3AC3D032-C0BF-4896-B2C0-62116E943ED0}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24-4027-AEA9-8C9C731CF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{7A8E118B-8834-4282-B77D-8B71EDC44C1D}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24-4027-AEA9-8C9C731CF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{A1C827A7-CD8F-4E1A-A296-DD3CF1FC945E}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24-4027-AEA9-8C9C731CF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{C2DE2B8E-040B-43CB-BDF7-E6F9299F0727}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24-4027-AEA9-8C9C731CF24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{D8E3B57B-C4C9-4792-863B-5A331E949029}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324-4027-AEA9-8C9C731CF24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{47655BC6-AC5B-4009-ACB2-BAFEFDC8CC24}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324-4027-AEA9-8C9C731CF24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{196599BD-D50E-44E8-A2C9-B25E8E942822}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324-4027-AEA9-8C9C731CF24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{01E03580-2BF2-4979-82E9-16B23F108DAD}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324-4027-AEA9-8C9C731CF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14.2</c:v>
                </c:pt>
                <c:pt idx="16">
                  <c:v>14.6</c:v>
                </c:pt>
                <c:pt idx="24">
                  <c:v>15.2</c:v>
                </c:pt>
                <c:pt idx="32">
                  <c:v>15.2</c:v>
                </c:pt>
              </c:numCache>
            </c:numRef>
          </c:xVal>
          <c:yVal>
            <c:numRef>
              <c:f>公会計指標分析・財政指標組合せ分析表!$BP$73:$DC$73</c:f>
              <c:numCache>
                <c:formatCode>#,##0.0;"▲ "#,##0.0</c:formatCode>
                <c:ptCount val="40"/>
                <c:pt idx="0">
                  <c:v>126.2</c:v>
                </c:pt>
                <c:pt idx="8">
                  <c:v>119.3</c:v>
                </c:pt>
                <c:pt idx="16">
                  <c:v>110.7</c:v>
                </c:pt>
                <c:pt idx="24">
                  <c:v>104.3</c:v>
                </c:pt>
                <c:pt idx="32">
                  <c:v>97.5</c:v>
                </c:pt>
              </c:numCache>
            </c:numRef>
          </c:yVal>
          <c:smooth val="0"/>
          <c:extLst>
            <c:ext xmlns:c16="http://schemas.microsoft.com/office/drawing/2014/chart" uri="{C3380CC4-5D6E-409C-BE32-E72D297353CC}">
              <c16:uniqueId val="{00000009-9324-4027-AEA9-8C9C731CF2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{60B34AEA-B094-4CD6-A7D5-BB87251B14CE}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324-4027-AEA9-8C9C731CF2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{242CF24E-FC95-4457-8C20-ACB42970785E}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24-4027-AEA9-8C9C731CF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{FA244448-557E-4CCD-894B-B0CFCA7B5EB5}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24-4027-AEA9-8C9C731CF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{73CED884-3EC1-4977-9CF5-2D08B6C47B3E}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24-4027-AEA9-8C9C731CF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{E5F857EF-9A4F-45A1-971D-C05CD847DF61}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24-4027-AEA9-8C9C731CF243}"/>
                </c:ext>
              </c:extLst>
            </c:dLbl>
            <c:dLbl>
              <c:idx val="8"/>
              <c:layout>
                <c:manualLayout>
                  <c:x val="-3.0116954529999389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{3C92481C-B523-4C20-BC92-3FF7ADA85676}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324-4027-AEA9-8C9C731CF243}"/>
                </c:ext>
              </c:extLst>
            </c:dLbl>
            <c:dLbl>
              <c:idx val="16"/>
              <c:layout>
                <c:manualLayout>
                  <c:x val="-3.3279028708221907E-2"/>
                  <c:y val="-8.431530227610396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{4472D98F-0F2C-4D38-AD60-5309B6526A79}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324-4027-AEA9-8C9C731CF243}"/>
                </c:ext>
              </c:extLst>
            </c:dLbl>
            <c:dLbl>
              <c:idx val="24"/>
              <c:layout>
                <c:manualLayout>
                  <c:x val="-3.1697991619110633E-2"/>
                  <c:y val="-5.860270551480326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{5BEDA200-3C6B-43D9-8847-98FC5687EE14}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324-4027-AEA9-8C9C731CF243}"/>
                </c:ext>
              </c:extLst>
            </c:dLbl>
            <c:dLbl>
              <c:idx val="32"/>
              <c:layout>
                <c:manualLayout>
                  <c:x val="-3.1697991619110633E-2"/>
                  <c:y val="-4.433159098490520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{7E4F145E-7B7D-4EE7-B27E-C1F79AEE81C5}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324-4027-AEA9-8C9C731CF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9324-4027-AEA9-8C9C731CF243}"/>
            </c:ext>
          </c:extLst>
        </c:ser>
        <c:dLbls>
          <c:showLegendKey val="0"/>
          <c:showVal val="1"/>
          <c:showCatName val="0"/>
          <c:showSerName val="0"/>
          <c:showPercent val="0"/>
          <c:showBubbleSize val="0"/>
        </c:dLbls>
        <c:axId val="393895416"/>
        <c:axId val="393893848"/>
      </c:scatterChart>
      <c:valAx>
        <c:axId val="393895416"/>
        <c:scaling>
          <c:orientation val="minMax"/>
          <c:max val="16"/>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893848"/>
        <c:crosses val="autoZero"/>
        <c:crossBetween val="midCat"/>
      </c:valAx>
      <c:valAx>
        <c:axId val="393893848"/>
        <c:scaling>
          <c:orientation val="minMax"/>
          <c:max val="14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895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元利償還金等は特殊要因であった平成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年度の土地開発公社経営健全化対策事業の一括償還分を除くと、国の経済対策に呼応した公共投資の実施等により概ね増加傾向にあったが、市債発行の抑制等により、近年は減少傾向にある。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今後も、臨時財政対策債や合併特例債など交付税措置のある比較的有利な市債の活用や、公債費負担の平準化を図り、実質公債費比率の抑制に努めていく。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充当可能財源等のうち、充当可能基金</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たが、財源調整のための財政調整基金や減債基金などの取り崩し額の抑制</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など、今後も行財政改革プランに基づき、基金残高の確保に努めていくこととしている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将来負担比率においては、減少傾向にあることから、今後においても将来負担に配慮した市債発行や公債費償還の適正化に努めていく。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・豪雪による除排雪対策経費の増や病院事業の経営基盤安定化のための病院事業会計への基準外繰出の増などに伴い、財政調整積立金（財政調整基金）が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億円の減となったことや長期債元金償還金に充当するため減債基金を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億円取崩したこと等により、基金全体として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１・２・３♪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全額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・青森市地域振興基金：本市における地域住民の連帯の強化又は地域振興等に資するため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市民の平均寿命の延伸が重要であることに鑑み、次代の社会を担う子どもの健康の増進に資する食育に関する事業を実施し、並びにスポーツの振興及び市民の交流を促進するための施設を整備す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・青森市公共施設整備基金：公共施設の計画的な整備充実に資するため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・元気都市あおもり応援基金：本市を応援しようとする個人又は団体から受ける寄附金を財源として事業を実施することにより、市民と共に進める市政を推進し、元気都市あおもりを実現するため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・青森市社会福祉事業基金：市民の社会奉仕活動を推進し、併せて社会福祉事業の充実を図るため</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・青森市地域振興基金：地域振興に資する事業に充当するための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・元気都市あおもり応援基金：寄附金の使途先に合致する事業に充当するための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千万の取崩しによる減</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１・２・３♪事業」及び「小学生のための食育チャレンジ・プログラム事業」並びに、スポーツの振興及び市民の交流を促進するための施設整備に係る「青森市操車場跡地周辺整備推進事業」及び「青森市アリーナプロジェクト推進事業」の実施に基金を全額充当す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・豪雪による除排雪対策経費の増</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・病院事業の経営基盤安定化のための病院事業会計への基準外繰出の増</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・長期債元金償還金に充当するための取崩しによる減</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・財政調整積立金（財政調整基金）、市債管理基金（減債基金）及び公共施設整備基金（その他特定目的金）は、財源調整のための基金として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284,531
283,530
824.61
119,224,658
117,700,566
1,225,069
66,644,875
139,381,587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本市の有形固定資産減価償却率については、経年により前年度から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％となったが、類似団体内平均値は下回っている。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しかしながら、資産の大半が償却している状況からも、今後は人口減少・公共施設のあり方等を踏まえながら、計画的な更新を検討する必要があるものと考える。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121031</xdr:rowOff>
    </xdr:from>
    <xdr:to>
      <xdr:col>19</xdr:col>
      <xdr:colOff>187325</xdr:colOff>
      <xdr:row>33</xdr:row>
      <xdr:rowOff>51181</xdr:rowOff>
    </xdr:to>
    <xdr:sp macro="" textlink="">
      <xdr:nvSpPr>
        <xdr:cNvPr id="77" name="楕円 76"/>
        <xdr:cNvSpPr/>
      </xdr:nvSpPr>
      <xdr:spPr>
        <a:xfrm>
          <a:off x="4000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22987</xdr:rowOff>
    </xdr:from>
    <xdr:to>
      <xdr:col>15</xdr:col>
      <xdr:colOff>187325</xdr:colOff>
      <xdr:row>33</xdr:row>
      <xdr:rowOff>124587</xdr:rowOff>
    </xdr:to>
    <xdr:sp macro="" textlink="">
      <xdr:nvSpPr>
        <xdr:cNvPr id="78" name="楕円 77"/>
        <xdr:cNvSpPr/>
      </xdr:nvSpPr>
      <xdr:spPr>
        <a:xfrm>
          <a:off x="3238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381</xdr:rowOff>
    </xdr:from>
    <xdr:to>
      <xdr:col>19</xdr:col>
      <xdr:colOff>136525</xdr:colOff>
      <xdr:row>33</xdr:row>
      <xdr:rowOff>73787</xdr:rowOff>
    </xdr:to>
    <xdr:cxnSp macro="">
      <xdr:nvCxnSpPr>
        <xdr:cNvPr id="79" name="直線コネクタ 78"/>
        <xdr:cNvCxnSpPr/>
      </xdr:nvCxnSpPr>
      <xdr:spPr>
        <a:xfrm flipV="1">
          <a:off x="3289300" y="642975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0"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1"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2"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42308</xdr:rowOff>
    </xdr:from>
    <xdr:ext cx="405111" cy="259045"/>
    <xdr:sp macro="" textlink="">
      <xdr:nvSpPr>
        <xdr:cNvPr id="83" name="n_1mainValue有形固定資産減価償却率"/>
        <xdr:cNvSpPr txBox="1"/>
      </xdr:nvSpPr>
      <xdr:spPr>
        <a:xfrm>
          <a:off x="3836044"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115714</xdr:rowOff>
    </xdr:from>
    <xdr:ext cx="405111" cy="259045"/>
    <xdr:sp macro="" textlink="">
      <xdr:nvSpPr>
        <xdr:cNvPr id="84" name="n_2mainValue有形固定資産減価償却率"/>
        <xdr:cNvSpPr txBox="1"/>
      </xdr:nvSpPr>
      <xdr:spPr>
        <a:xfrm>
          <a:off x="3086744" y="654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本市の債務償還費率については、地方債の発行の抑制に伴う地方債残高の減少が進んでいるものの、市税等の経常収入の減少や充当可能基金残高減少により、前年度から</a:t>
          </a:r>
          <a:r>
            <a:rPr kumimoji="1" lang="en-US" altLang="ja-JP" sz="1100">
              <a:latin typeface="ＭＳ Ｐゴシック" panose="020B0600070205080204" pitchFamily="50" charset="-128"/>
              <a:ea typeface="ＭＳ Ｐゴシック" panose="020B0600070205080204" pitchFamily="50" charset="-128"/>
            </a:rPr>
            <a:t>14.8</a:t>
          </a:r>
          <a:r>
            <a:rPr kumimoji="1" lang="ja-JP" altLang="en-US" sz="1100">
              <a:latin typeface="ＭＳ Ｐゴシック" panose="020B0600070205080204" pitchFamily="50" charset="-128"/>
              <a:ea typeface="ＭＳ Ｐゴシック" panose="020B0600070205080204" pitchFamily="50" charset="-128"/>
            </a:rPr>
            <a:t>％増となり、依然として類似団体平均値を上回っている現状にある。</a:t>
          </a:r>
        </a:p>
        <a:p>
          <a:r>
            <a:rPr kumimoji="1" lang="ja-JP" altLang="en-US" sz="1100">
              <a:latin typeface="ＭＳ Ｐゴシック" panose="020B0600070205080204" pitchFamily="50" charset="-128"/>
              <a:ea typeface="ＭＳ Ｐゴシック" panose="020B0600070205080204" pitchFamily="50" charset="-128"/>
            </a:rPr>
            <a:t>　今後、社会保障費の増加や施設更新等の普通建設事業による財政需要が見込まれることから、市債発行額や償還額を考慮しながら、将来負担の適正化に努める必要がある。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3" name="テキスト ボックス 10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5" name="テキスト ボックス 10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7" name="テキスト ボックス 10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3" name="直線コネクタ 112"/>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6"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17" name="直線コネクタ 116"/>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18"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19" name="フローチャート: 判断 118"/>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0" name="フローチャート: 判断 119"/>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138621</xdr:rowOff>
    </xdr:from>
    <xdr:to>
      <xdr:col>76</xdr:col>
      <xdr:colOff>73025</xdr:colOff>
      <xdr:row>29</xdr:row>
      <xdr:rowOff>68771</xdr:rowOff>
    </xdr:to>
    <xdr:sp macro="" textlink="">
      <xdr:nvSpPr>
        <xdr:cNvPr id="126" name="楕円 125"/>
        <xdr:cNvSpPr/>
      </xdr:nvSpPr>
      <xdr:spPr>
        <a:xfrm>
          <a:off x="14744700" y="57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161498</xdr:rowOff>
    </xdr:from>
    <xdr:ext cx="469744" cy="259045"/>
    <xdr:sp macro="" textlink="">
      <xdr:nvSpPr>
        <xdr:cNvPr id="127" name="債務償還比率該当値テキスト"/>
        <xdr:cNvSpPr txBox="1"/>
      </xdr:nvSpPr>
      <xdr:spPr>
        <a:xfrm>
          <a:off x="14846300" y="556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156372</xdr:rowOff>
    </xdr:from>
    <xdr:to>
      <xdr:col>72</xdr:col>
      <xdr:colOff>123825</xdr:colOff>
      <xdr:row>29</xdr:row>
      <xdr:rowOff>86522</xdr:rowOff>
    </xdr:to>
    <xdr:sp macro="" textlink="">
      <xdr:nvSpPr>
        <xdr:cNvPr id="128" name="楕円 127"/>
        <xdr:cNvSpPr/>
      </xdr:nvSpPr>
      <xdr:spPr>
        <a:xfrm>
          <a:off x="14033500" y="57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17971</xdr:rowOff>
    </xdr:from>
    <xdr:to>
      <xdr:col>76</xdr:col>
      <xdr:colOff>22225</xdr:colOff>
      <xdr:row>29</xdr:row>
      <xdr:rowOff>35722</xdr:rowOff>
    </xdr:to>
    <xdr:cxnSp macro="">
      <xdr:nvCxnSpPr>
        <xdr:cNvPr id="129" name="直線コネクタ 128"/>
        <xdr:cNvCxnSpPr/>
      </xdr:nvCxnSpPr>
      <xdr:spPr>
        <a:xfrm flipV="1">
          <a:off x="14084300" y="5761546"/>
          <a:ext cx="7112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0"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103049</xdr:rowOff>
    </xdr:from>
    <xdr:ext cx="469744" cy="259045"/>
    <xdr:sp macro="" textlink="">
      <xdr:nvSpPr>
        <xdr:cNvPr id="131" name="n_1mainValue債務償還比率"/>
        <xdr:cNvSpPr txBox="1"/>
      </xdr:nvSpPr>
      <xdr:spPr>
        <a:xfrm>
          <a:off x="13836727" y="55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284,531
283,530
824.61
119,224,658
117,700,566
1,225,069
66,644,875
139,381,587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1" name="楕円 70"/>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72" name="楕円 71"/>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72390</xdr:rowOff>
    </xdr:to>
    <xdr:cxnSp macro="">
      <xdr:nvCxnSpPr>
        <xdr:cNvPr id="73" name="直線コネクタ 72"/>
        <xdr:cNvCxnSpPr/>
      </xdr:nvCxnSpPr>
      <xdr:spPr>
        <a:xfrm flipV="1">
          <a:off x="2908300" y="6555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4"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5"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6"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77" name="n_1mainValue【道路】&#10;有形固定資産減価償却率"/>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8"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0" name="直線コネクタ 99"/>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1"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2" name="直線コネクタ 101"/>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3"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4" name="直線コネクタ 103"/>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5"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6" name="フローチャート: 判断 105"/>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07" name="フローチャート: 判断 106"/>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08" name="フローチャート: 判断 107"/>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09" name="フローチャート: 判断 108"/>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67759</xdr:rowOff>
    </xdr:from>
    <xdr:to>
      <xdr:col>50</xdr:col>
      <xdr:colOff>165100</xdr:colOff>
      <xdr:row>40</xdr:row>
      <xdr:rowOff>169359</xdr:rowOff>
    </xdr:to>
    <xdr:sp macro="" textlink="">
      <xdr:nvSpPr>
        <xdr:cNvPr id="115" name="楕円 114"/>
        <xdr:cNvSpPr/>
      </xdr:nvSpPr>
      <xdr:spPr>
        <a:xfrm>
          <a:off x="9588500" y="69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69543</xdr:rowOff>
    </xdr:from>
    <xdr:to>
      <xdr:col>46</xdr:col>
      <xdr:colOff>38100</xdr:colOff>
      <xdr:row>40</xdr:row>
      <xdr:rowOff>171143</xdr:rowOff>
    </xdr:to>
    <xdr:sp macro="" textlink="">
      <xdr:nvSpPr>
        <xdr:cNvPr id="116" name="楕円 115"/>
        <xdr:cNvSpPr/>
      </xdr:nvSpPr>
      <xdr:spPr>
        <a:xfrm>
          <a:off x="8699500" y="69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118559</xdr:rowOff>
    </xdr:from>
    <xdr:to>
      <xdr:col>50</xdr:col>
      <xdr:colOff>114300</xdr:colOff>
      <xdr:row>40</xdr:row>
      <xdr:rowOff>120343</xdr:rowOff>
    </xdr:to>
    <xdr:cxnSp macro="">
      <xdr:nvCxnSpPr>
        <xdr:cNvPr id="117" name="直線コネクタ 116"/>
        <xdr:cNvCxnSpPr/>
      </xdr:nvCxnSpPr>
      <xdr:spPr>
        <a:xfrm flipV="1">
          <a:off x="8750300" y="6976559"/>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18"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19"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0"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14436</xdr:rowOff>
    </xdr:from>
    <xdr:ext cx="469744" cy="259045"/>
    <xdr:sp macro="" textlink="">
      <xdr:nvSpPr>
        <xdr:cNvPr id="121" name="n_1mainValue【道路】&#10;一人当たり延長"/>
        <xdr:cNvSpPr txBox="1"/>
      </xdr:nvSpPr>
      <xdr:spPr>
        <a:xfrm>
          <a:off x="9391727" y="670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16220</xdr:rowOff>
    </xdr:from>
    <xdr:ext cx="469744" cy="259045"/>
    <xdr:sp macro="" textlink="">
      <xdr:nvSpPr>
        <xdr:cNvPr id="122" name="n_2mainValue【道路】&#10;一人当たり延長"/>
        <xdr:cNvSpPr txBox="1"/>
      </xdr:nvSpPr>
      <xdr:spPr>
        <a:xfrm>
          <a:off x="8515427" y="670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46" name="直線コネクタ 145"/>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47"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48" name="直線コネクタ 147"/>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49"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0" name="直線コネクタ 149"/>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1"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2" name="フローチャート: 判断 151"/>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3" name="フローチャート: 判断 152"/>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54" name="フローチャート: 判断 153"/>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55" name="フローチャート: 判断 154"/>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61" name="楕円 160"/>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xdr:rowOff>
    </xdr:from>
    <xdr:to>
      <xdr:col>15</xdr:col>
      <xdr:colOff>101600</xdr:colOff>
      <xdr:row>59</xdr:row>
      <xdr:rowOff>102235</xdr:rowOff>
    </xdr:to>
    <xdr:sp macro="" textlink="">
      <xdr:nvSpPr>
        <xdr:cNvPr id="162" name="楕円 161"/>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51435</xdr:rowOff>
    </xdr:to>
    <xdr:cxnSp macro="">
      <xdr:nvCxnSpPr>
        <xdr:cNvPr id="163" name="直線コネクタ 162"/>
        <xdr:cNvCxnSpPr/>
      </xdr:nvCxnSpPr>
      <xdr:spPr>
        <a:xfrm flipV="1">
          <a:off x="2908300" y="101555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64"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65"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66"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81932</xdr:rowOff>
    </xdr:from>
    <xdr:ext cx="405111" cy="259045"/>
    <xdr:sp macro="" textlink="">
      <xdr:nvSpPr>
        <xdr:cNvPr id="167" name="n_1mainValue【橋りょう・トンネル】&#10;有形固定資産減価償却率"/>
        <xdr:cNvSpPr txBox="1"/>
      </xdr:nvSpPr>
      <xdr:spPr>
        <a:xfrm>
          <a:off x="35820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93362</xdr:rowOff>
    </xdr:from>
    <xdr:ext cx="405111" cy="259045"/>
    <xdr:sp macro="" textlink="">
      <xdr:nvSpPr>
        <xdr:cNvPr id="168" name="n_2mainValue【橋りょう・トンネル】&#10;有形固定資産減価償却率"/>
        <xdr:cNvSpPr txBox="1"/>
      </xdr:nvSpPr>
      <xdr:spPr>
        <a:xfrm>
          <a:off x="27057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2" name="テキスト ボックス 18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4" name="テキスト ボックス 18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6" name="テキスト ボックス 18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8" name="テキスト ボックス 18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0" name="直線コネクタ 189"/>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191"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192" name="直線コネクタ 191"/>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193"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194" name="直線コネクタ 193"/>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195"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196" name="フローチャート: 判断 195"/>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197" name="フローチャート: 判断 196"/>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198" name="フローチャート: 判断 197"/>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199" name="フローチャート: 判断 198"/>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8718</xdr:rowOff>
    </xdr:from>
    <xdr:to>
      <xdr:col>50</xdr:col>
      <xdr:colOff>165100</xdr:colOff>
      <xdr:row>60</xdr:row>
      <xdr:rowOff>110318</xdr:rowOff>
    </xdr:to>
    <xdr:sp macro="" textlink="">
      <xdr:nvSpPr>
        <xdr:cNvPr id="205" name="楕円 204"/>
        <xdr:cNvSpPr/>
      </xdr:nvSpPr>
      <xdr:spPr>
        <a:xfrm>
          <a:off x="9588500" y="102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29183</xdr:rowOff>
    </xdr:from>
    <xdr:to>
      <xdr:col>46</xdr:col>
      <xdr:colOff>38100</xdr:colOff>
      <xdr:row>60</xdr:row>
      <xdr:rowOff>130783</xdr:rowOff>
    </xdr:to>
    <xdr:sp macro="" textlink="">
      <xdr:nvSpPr>
        <xdr:cNvPr id="206" name="楕円 205"/>
        <xdr:cNvSpPr/>
      </xdr:nvSpPr>
      <xdr:spPr>
        <a:xfrm>
          <a:off x="8699500" y="103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59518</xdr:rowOff>
    </xdr:from>
    <xdr:to>
      <xdr:col>50</xdr:col>
      <xdr:colOff>114300</xdr:colOff>
      <xdr:row>60</xdr:row>
      <xdr:rowOff>79983</xdr:rowOff>
    </xdr:to>
    <xdr:cxnSp macro="">
      <xdr:nvCxnSpPr>
        <xdr:cNvPr id="207" name="直線コネクタ 206"/>
        <xdr:cNvCxnSpPr/>
      </xdr:nvCxnSpPr>
      <xdr:spPr>
        <a:xfrm flipV="1">
          <a:off x="8750300" y="10346518"/>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08"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09"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10"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126845</xdr:rowOff>
    </xdr:from>
    <xdr:ext cx="599010" cy="259045"/>
    <xdr:sp macro="" textlink="">
      <xdr:nvSpPr>
        <xdr:cNvPr id="211" name="n_1mainValue【橋りょう・トンネル】&#10;一人当たり有形固定資産（償却資産）額"/>
        <xdr:cNvSpPr txBox="1"/>
      </xdr:nvSpPr>
      <xdr:spPr>
        <a:xfrm>
          <a:off x="9327095" y="1007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147310</xdr:rowOff>
    </xdr:from>
    <xdr:ext cx="599010" cy="259045"/>
    <xdr:sp macro="" textlink="">
      <xdr:nvSpPr>
        <xdr:cNvPr id="212" name="n_2mainValue【橋りょう・トンネル】&#10;一人当たり有形固定資産（償却資産）額"/>
        <xdr:cNvSpPr txBox="1"/>
      </xdr:nvSpPr>
      <xdr:spPr>
        <a:xfrm>
          <a:off x="8450795" y="100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3" name="テキスト ボックス 23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5" name="テキスト ボックス 23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37" name="直線コネクタ 236"/>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38"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39" name="直線コネクタ 238"/>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40"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41" name="直線コネクタ 240"/>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42"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43" name="フローチャート: 判断 242"/>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44" name="フローチャート: 判断 243"/>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45" name="フローチャート: 判断 244"/>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46" name="フローチャート: 判断 245"/>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52" name="楕円 251"/>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53" name="楕円 252"/>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81</xdr:row>
      <xdr:rowOff>80011</xdr:rowOff>
    </xdr:to>
    <xdr:cxnSp macro="">
      <xdr:nvCxnSpPr>
        <xdr:cNvPr id="254" name="直線コネクタ 253"/>
        <xdr:cNvCxnSpPr/>
      </xdr:nvCxnSpPr>
      <xdr:spPr>
        <a:xfrm flipV="1">
          <a:off x="2908300" y="137769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55"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56"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57"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58" name="n_1mainValue【公営住宅】&#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59" name="n_2main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83" name="直線コネクタ 28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8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285" name="直線コネクタ 28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28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287" name="直線コネクタ 28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28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289" name="フローチャート: 判断 28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290" name="フローチャート: 判断 28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91" name="フローチャート: 判断 29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292" name="フローチャート: 判断 29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81787</xdr:rowOff>
    </xdr:from>
    <xdr:to>
      <xdr:col>50</xdr:col>
      <xdr:colOff>165100</xdr:colOff>
      <xdr:row>84</xdr:row>
      <xdr:rowOff>11937</xdr:rowOff>
    </xdr:to>
    <xdr:sp macro="" textlink="">
      <xdr:nvSpPr>
        <xdr:cNvPr id="298" name="楕円 297"/>
        <xdr:cNvSpPr/>
      </xdr:nvSpPr>
      <xdr:spPr>
        <a:xfrm>
          <a:off x="9588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99" name="楕円 298"/>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132587</xdr:rowOff>
    </xdr:from>
    <xdr:to>
      <xdr:col>50</xdr:col>
      <xdr:colOff>114300</xdr:colOff>
      <xdr:row>84</xdr:row>
      <xdr:rowOff>140970</xdr:rowOff>
    </xdr:to>
    <xdr:cxnSp macro="">
      <xdr:nvCxnSpPr>
        <xdr:cNvPr id="300" name="直線コネクタ 299"/>
        <xdr:cNvCxnSpPr/>
      </xdr:nvCxnSpPr>
      <xdr:spPr>
        <a:xfrm flipV="1">
          <a:off x="8750300" y="14362937"/>
          <a:ext cx="8890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01"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02"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03"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3064</xdr:rowOff>
    </xdr:from>
    <xdr:ext cx="469744" cy="259045"/>
    <xdr:sp macro="" textlink="">
      <xdr:nvSpPr>
        <xdr:cNvPr id="304" name="n_1mainValue【公営住宅】&#10;一人当たり面積"/>
        <xdr:cNvSpPr txBox="1"/>
      </xdr:nvSpPr>
      <xdr:spPr>
        <a:xfrm>
          <a:off x="93917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05" name="n_2mainValue【公営住宅】&#10;一人当たり面積"/>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8" name="正方形/長方形 3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9" name="正方形/長方形 3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0" name="正方形/長方形 3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1" name="正方形/長方形 3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2" name="正方形/長方形 3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3" name="正方形/長方形 3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4" name="正方形/長方形 3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5" name="正方形/長方形 3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6" name="テキスト ボックス 3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7" name="直線コネクタ 3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8" name="テキスト ボックス 34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9" name="直線コネクタ 3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0" name="テキスト ボックス 3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1" name="直線コネクタ 3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2" name="テキスト ボックス 3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3" name="直線コネクタ 3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4" name="テキスト ボックス 3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5" name="直線コネクタ 3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6" name="テキスト ボックス 3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7" name="直線コネクタ 3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8" name="テキスト ボックス 35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0" name="テキスト ボックス 3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362" name="直線コネクタ 361"/>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363"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364" name="直線コネクタ 363"/>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365"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366" name="直線コネクタ 365"/>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367"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368" name="フローチャート: 判断 367"/>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369" name="フローチャート: 判断 368"/>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370" name="フローチャート: 判断 369"/>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371" name="フローチャート: 判断 370"/>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377" name="楕円 376"/>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378" name="楕円 377"/>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110490</xdr:rowOff>
    </xdr:to>
    <xdr:cxnSp macro="">
      <xdr:nvCxnSpPr>
        <xdr:cNvPr id="379" name="直線コネクタ 378"/>
        <xdr:cNvCxnSpPr/>
      </xdr:nvCxnSpPr>
      <xdr:spPr>
        <a:xfrm flipV="1">
          <a:off x="14592300" y="103174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380"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381"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382"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383" name="n_1main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384" name="n_2main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409" name="直線コネクタ 40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41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411" name="直線コネクタ 41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41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413" name="直線コネクタ 41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414"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15" name="フローチャート: 判断 41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416" name="フローチャート: 判断 415"/>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417" name="フローチャート: 判断 416"/>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418" name="フローチャート: 判断 417"/>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9" name="テキスト ボックス 4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0" name="テキスト ボックス 4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1" name="テキスト ボックス 4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2" name="テキスト ボックス 4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3" name="テキスト ボックス 4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68453</xdr:rowOff>
    </xdr:from>
    <xdr:to>
      <xdr:col>112</xdr:col>
      <xdr:colOff>38100</xdr:colOff>
      <xdr:row>63</xdr:row>
      <xdr:rowOff>170053</xdr:rowOff>
    </xdr:to>
    <xdr:sp macro="" textlink="">
      <xdr:nvSpPr>
        <xdr:cNvPr id="424" name="楕円 423"/>
        <xdr:cNvSpPr/>
      </xdr:nvSpPr>
      <xdr:spPr>
        <a:xfrm>
          <a:off x="21272500" y="108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135128</xdr:rowOff>
    </xdr:from>
    <xdr:to>
      <xdr:col>107</xdr:col>
      <xdr:colOff>101600</xdr:colOff>
      <xdr:row>63</xdr:row>
      <xdr:rowOff>65278</xdr:rowOff>
    </xdr:to>
    <xdr:sp macro="" textlink="">
      <xdr:nvSpPr>
        <xdr:cNvPr id="425" name="楕円 424"/>
        <xdr:cNvSpPr/>
      </xdr:nvSpPr>
      <xdr:spPr>
        <a:xfrm>
          <a:off x="20383500" y="10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xdr:rowOff>
    </xdr:from>
    <xdr:to>
      <xdr:col>111</xdr:col>
      <xdr:colOff>177800</xdr:colOff>
      <xdr:row>63</xdr:row>
      <xdr:rowOff>119253</xdr:rowOff>
    </xdr:to>
    <xdr:cxnSp macro="">
      <xdr:nvCxnSpPr>
        <xdr:cNvPr id="426" name="直線コネクタ 425"/>
        <xdr:cNvCxnSpPr/>
      </xdr:nvCxnSpPr>
      <xdr:spPr>
        <a:xfrm>
          <a:off x="20434300" y="10815828"/>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427"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428"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42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161180</xdr:rowOff>
    </xdr:from>
    <xdr:ext cx="469744" cy="259045"/>
    <xdr:sp macro="" textlink="">
      <xdr:nvSpPr>
        <xdr:cNvPr id="430" name="n_1mainValue【学校施設】&#10;一人当たり面積"/>
        <xdr:cNvSpPr txBox="1"/>
      </xdr:nvSpPr>
      <xdr:spPr>
        <a:xfrm>
          <a:off x="21075727" y="1096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81805</xdr:rowOff>
    </xdr:from>
    <xdr:ext cx="469744" cy="259045"/>
    <xdr:sp macro="" textlink="">
      <xdr:nvSpPr>
        <xdr:cNvPr id="431" name="n_2mainValue【学校施設】&#10;一人当たり面積"/>
        <xdr:cNvSpPr txBox="1"/>
      </xdr:nvSpPr>
      <xdr:spPr>
        <a:xfrm>
          <a:off x="20199427" y="105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456" name="直線コネクタ 45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45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458" name="直線コネクタ 45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45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460" name="直線コネクタ 45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46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462" name="フローチャート: 判断 46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463" name="フローチャート: 判断 46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464" name="フローチャート: 判断 46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465" name="フローチャート: 判断 46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21589</xdr:rowOff>
    </xdr:from>
    <xdr:to>
      <xdr:col>81</xdr:col>
      <xdr:colOff>101600</xdr:colOff>
      <xdr:row>86</xdr:row>
      <xdr:rowOff>123189</xdr:rowOff>
    </xdr:to>
    <xdr:sp macro="" textlink="">
      <xdr:nvSpPr>
        <xdr:cNvPr id="471" name="楕円 470"/>
        <xdr:cNvSpPr/>
      </xdr:nvSpPr>
      <xdr:spPr>
        <a:xfrm>
          <a:off x="15430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99695</xdr:rowOff>
    </xdr:from>
    <xdr:to>
      <xdr:col>76</xdr:col>
      <xdr:colOff>165100</xdr:colOff>
      <xdr:row>87</xdr:row>
      <xdr:rowOff>29845</xdr:rowOff>
    </xdr:to>
    <xdr:sp macro="" textlink="">
      <xdr:nvSpPr>
        <xdr:cNvPr id="472" name="楕円 471"/>
        <xdr:cNvSpPr/>
      </xdr:nvSpPr>
      <xdr:spPr>
        <a:xfrm>
          <a:off x="145415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72389</xdr:rowOff>
    </xdr:from>
    <xdr:to>
      <xdr:col>81</xdr:col>
      <xdr:colOff>50800</xdr:colOff>
      <xdr:row>86</xdr:row>
      <xdr:rowOff>150495</xdr:rowOff>
    </xdr:to>
    <xdr:cxnSp macro="">
      <xdr:nvCxnSpPr>
        <xdr:cNvPr id="473" name="直線コネクタ 472"/>
        <xdr:cNvCxnSpPr/>
      </xdr:nvCxnSpPr>
      <xdr:spPr>
        <a:xfrm flipV="1">
          <a:off x="14592300" y="1481708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474"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475"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476"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114316</xdr:rowOff>
    </xdr:from>
    <xdr:ext cx="405111" cy="259045"/>
    <xdr:sp macro="" textlink="">
      <xdr:nvSpPr>
        <xdr:cNvPr id="477" name="n_1mainValue【児童館】&#10;有形固定資産減価償却率"/>
        <xdr:cNvSpPr txBox="1"/>
      </xdr:nvSpPr>
      <xdr:spPr>
        <a:xfrm>
          <a:off x="15266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20972</xdr:rowOff>
    </xdr:from>
    <xdr:ext cx="405111" cy="259045"/>
    <xdr:sp macro="" textlink="">
      <xdr:nvSpPr>
        <xdr:cNvPr id="478" name="n_2mainValue【児童館】&#10;有形固定資産減価償却率"/>
        <xdr:cNvSpPr txBox="1"/>
      </xdr:nvSpPr>
      <xdr:spPr>
        <a:xfrm>
          <a:off x="14389744"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502" name="直線コネクタ 501"/>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03"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04" name="直線コネクタ 50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505"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506" name="直線コネクタ 505"/>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507"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508" name="フローチャート: 判断 507"/>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509" name="フローチャート: 判断 508"/>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10" name="フローチャート: 判断 509"/>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511" name="フローチャート: 判断 510"/>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517" name="楕円 516"/>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518" name="楕円 517"/>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519" name="直線コネクタ 518"/>
        <xdr:cNvCxnSpPr/>
      </xdr:nvCxnSpPr>
      <xdr:spPr>
        <a:xfrm>
          <a:off x="20434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520"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21"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522"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523"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524" name="n_2main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6" name="直線コネクタ 5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7" name="テキスト ボックス 5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8" name="直線コネクタ 5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9" name="テキスト ボックス 5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0" name="直線コネクタ 5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1" name="テキスト ボックス 5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2" name="直線コネクタ 5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3" name="テキスト ボックス 5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547" name="直線コネクタ 546"/>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548"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549" name="直線コネクタ 548"/>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50"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51" name="直線コネクタ 550"/>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552"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553" name="フローチャート: 判断 552"/>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554" name="フローチャート: 判断 553"/>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555" name="フローチャート: 判断 554"/>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556" name="フローチャート: 判断 555"/>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100837</xdr:rowOff>
    </xdr:from>
    <xdr:to>
      <xdr:col>81</xdr:col>
      <xdr:colOff>101600</xdr:colOff>
      <xdr:row>108</xdr:row>
      <xdr:rowOff>30987</xdr:rowOff>
    </xdr:to>
    <xdr:sp macro="" textlink="">
      <xdr:nvSpPr>
        <xdr:cNvPr id="562" name="楕円 561"/>
        <xdr:cNvSpPr/>
      </xdr:nvSpPr>
      <xdr:spPr>
        <a:xfrm>
          <a:off x="15430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146558</xdr:rowOff>
    </xdr:from>
    <xdr:to>
      <xdr:col>76</xdr:col>
      <xdr:colOff>165100</xdr:colOff>
      <xdr:row>108</xdr:row>
      <xdr:rowOff>76708</xdr:rowOff>
    </xdr:to>
    <xdr:sp macro="" textlink="">
      <xdr:nvSpPr>
        <xdr:cNvPr id="563" name="楕円 562"/>
        <xdr:cNvSpPr/>
      </xdr:nvSpPr>
      <xdr:spPr>
        <a:xfrm>
          <a:off x="14541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151637</xdr:rowOff>
    </xdr:from>
    <xdr:to>
      <xdr:col>81</xdr:col>
      <xdr:colOff>50800</xdr:colOff>
      <xdr:row>108</xdr:row>
      <xdr:rowOff>25908</xdr:rowOff>
    </xdr:to>
    <xdr:cxnSp macro="">
      <xdr:nvCxnSpPr>
        <xdr:cNvPr id="564" name="直線コネクタ 563"/>
        <xdr:cNvCxnSpPr/>
      </xdr:nvCxnSpPr>
      <xdr:spPr>
        <a:xfrm flipV="1">
          <a:off x="14592300" y="18496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565"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566"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567"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22114</xdr:rowOff>
    </xdr:from>
    <xdr:ext cx="405111" cy="259045"/>
    <xdr:sp macro="" textlink="">
      <xdr:nvSpPr>
        <xdr:cNvPr id="568" name="n_1mainValue【公民館】&#10;有形固定資産減価償却率"/>
        <xdr:cNvSpPr txBox="1"/>
      </xdr:nvSpPr>
      <xdr:spPr>
        <a:xfrm>
          <a:off x="15266044" y="1853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67835</xdr:rowOff>
    </xdr:from>
    <xdr:ext cx="405111" cy="259045"/>
    <xdr:sp macro="" textlink="">
      <xdr:nvSpPr>
        <xdr:cNvPr id="569" name="n_2mainValue【公民館】&#10;有形固定資産減価償却率"/>
        <xdr:cNvSpPr txBox="1"/>
      </xdr:nvSpPr>
      <xdr:spPr>
        <a:xfrm>
          <a:off x="14389744" y="185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593" name="直線コネクタ 592"/>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9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95" name="直線コネクタ 59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596"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597" name="直線コネクタ 596"/>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598"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599" name="フローチャート: 判断 59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00" name="フローチャート: 判断 599"/>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01" name="フローチャート: 判断 600"/>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02" name="フローチャート: 判断 601"/>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608" name="楕円 607"/>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124461</xdr:rowOff>
    </xdr:from>
    <xdr:to>
      <xdr:col>107</xdr:col>
      <xdr:colOff>101600</xdr:colOff>
      <xdr:row>103</xdr:row>
      <xdr:rowOff>54611</xdr:rowOff>
    </xdr:to>
    <xdr:sp macro="" textlink="">
      <xdr:nvSpPr>
        <xdr:cNvPr id="609" name="楕円 608"/>
        <xdr:cNvSpPr/>
      </xdr:nvSpPr>
      <xdr:spPr>
        <a:xfrm>
          <a:off x="20383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3811</xdr:rowOff>
    </xdr:to>
    <xdr:cxnSp macro="">
      <xdr:nvCxnSpPr>
        <xdr:cNvPr id="610" name="直線コネクタ 609"/>
        <xdr:cNvCxnSpPr/>
      </xdr:nvCxnSpPr>
      <xdr:spPr>
        <a:xfrm flipV="1">
          <a:off x="20434300" y="17655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611"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612"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613"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614" name="n_1mainValue【公民館】&#10;一人当たり面積"/>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71138</xdr:rowOff>
    </xdr:from>
    <xdr:ext cx="469744" cy="259045"/>
    <xdr:sp macro="" textlink="">
      <xdr:nvSpPr>
        <xdr:cNvPr id="615" name="n_2mainValue【公民館】&#10;一人当たり面積"/>
        <xdr:cNvSpPr txBox="1"/>
      </xdr:nvSpPr>
      <xdr:spPr>
        <a:xfrm>
          <a:off x="20199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梁、学校施設については、計画的な更新を進めていることからも類似団体内平均と比較しても下回っている状況である。また、公営住宅については平均値を上回っている状況にあるが、現在は老朽化が進んでいる小柳団地の建替えを進めているところである。しかしながら、いずれの施設においても老朽化が進んでいることや、学校施設や市営住宅などの旧耐震基準による施設が多いことから、今後、人口減少等を踏まえながら、施設のあり方や複合化を検討するなど計画的な更新を進める必要があるもの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284,531
283,530
824.61
119,224,658
117,700,566
1,225,069
66,644,875
139,381,587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161488</xdr:rowOff>
    </xdr:from>
    <xdr:ext cx="405111" cy="259045"/>
    <xdr:sp macro="" textlink="">
      <xdr:nvSpPr>
        <xdr:cNvPr id="65"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66" name="フローチャート: 判断 65"/>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118127</xdr:rowOff>
    </xdr:from>
    <xdr:ext cx="405111" cy="259045"/>
    <xdr:sp macro="" textlink="">
      <xdr:nvSpPr>
        <xdr:cNvPr id="67"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170724</xdr:rowOff>
    </xdr:from>
    <xdr:to>
      <xdr:col>10</xdr:col>
      <xdr:colOff>165100</xdr:colOff>
      <xdr:row>38</xdr:row>
      <xdr:rowOff>100874</xdr:rowOff>
    </xdr:to>
    <xdr:sp macro="" textlink="">
      <xdr:nvSpPr>
        <xdr:cNvPr id="68" name="フローチャート: 判断 67"/>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117401</xdr:rowOff>
    </xdr:from>
    <xdr:ext cx="405111" cy="259045"/>
    <xdr:sp macro="" textlink="">
      <xdr:nvSpPr>
        <xdr:cNvPr id="69"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144599</xdr:rowOff>
    </xdr:from>
    <xdr:to>
      <xdr:col>15</xdr:col>
      <xdr:colOff>101600</xdr:colOff>
      <xdr:row>34</xdr:row>
      <xdr:rowOff>74749</xdr:rowOff>
    </xdr:to>
    <xdr:sp macro="" textlink="">
      <xdr:nvSpPr>
        <xdr:cNvPr id="75" name="楕円 74"/>
        <xdr:cNvSpPr/>
      </xdr:nvSpPr>
      <xdr:spPr>
        <a:xfrm>
          <a:off x="2857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32</xdr:row>
      <xdr:rowOff>91276</xdr:rowOff>
    </xdr:from>
    <xdr:ext cx="405111" cy="259045"/>
    <xdr:sp macro="" textlink="">
      <xdr:nvSpPr>
        <xdr:cNvPr id="76" name="n_2mainValue【図書館】&#10;有形固定資産減価償却率"/>
        <xdr:cNvSpPr txBox="1"/>
      </xdr:nvSpPr>
      <xdr:spPr>
        <a:xfrm>
          <a:off x="2705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0" name="直線コネクタ 99"/>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1"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2" name="直線コネクタ 101"/>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3"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04" name="直線コネクタ 103"/>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05"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06" name="フローチャート: 判断 105"/>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07" name="フローチャート: 判断 106"/>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0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109" name="フローチャート: 判断 108"/>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143527</xdr:rowOff>
    </xdr:from>
    <xdr:ext cx="469744" cy="259045"/>
    <xdr:sp macro="" textlink="">
      <xdr:nvSpPr>
        <xdr:cNvPr id="110"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25400</xdr:rowOff>
    </xdr:from>
    <xdr:to>
      <xdr:col>41</xdr:col>
      <xdr:colOff>101600</xdr:colOff>
      <xdr:row>40</xdr:row>
      <xdr:rowOff>127000</xdr:rowOff>
    </xdr:to>
    <xdr:sp macro="" textlink="">
      <xdr:nvSpPr>
        <xdr:cNvPr id="111" name="フローチャート: 判断 110"/>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143527</xdr:rowOff>
    </xdr:from>
    <xdr:ext cx="469744" cy="259045"/>
    <xdr:sp macro="" textlink="">
      <xdr:nvSpPr>
        <xdr:cNvPr id="112"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57150</xdr:rowOff>
    </xdr:from>
    <xdr:to>
      <xdr:col>46</xdr:col>
      <xdr:colOff>38100</xdr:colOff>
      <xdr:row>41</xdr:row>
      <xdr:rowOff>158750</xdr:rowOff>
    </xdr:to>
    <xdr:sp macro="" textlink="">
      <xdr:nvSpPr>
        <xdr:cNvPr id="118" name="楕円 117"/>
        <xdr:cNvSpPr/>
      </xdr:nvSpPr>
      <xdr:spPr>
        <a:xfrm>
          <a:off x="8699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149877</xdr:rowOff>
    </xdr:from>
    <xdr:ext cx="469744" cy="259045"/>
    <xdr:sp macro="" textlink="">
      <xdr:nvSpPr>
        <xdr:cNvPr id="119" name="n_2mainValue【図書館】&#10;一人当たり面積"/>
        <xdr:cNvSpPr txBox="1"/>
      </xdr:nvSpPr>
      <xdr:spPr>
        <a:xfrm>
          <a:off x="8515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42" name="直線コネクタ 141"/>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43"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44" name="直線コネクタ 143"/>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45"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46" name="直線コネクタ 145"/>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47"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48" name="フローチャート: 判断 147"/>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49" name="フローチャート: 判断 148"/>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41927</xdr:rowOff>
    </xdr:from>
    <xdr:ext cx="405111" cy="259045"/>
    <xdr:sp macro="" textlink="">
      <xdr:nvSpPr>
        <xdr:cNvPr id="150"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118364</xdr:rowOff>
    </xdr:from>
    <xdr:to>
      <xdr:col>15</xdr:col>
      <xdr:colOff>101600</xdr:colOff>
      <xdr:row>60</xdr:row>
      <xdr:rowOff>48514</xdr:rowOff>
    </xdr:to>
    <xdr:sp macro="" textlink="">
      <xdr:nvSpPr>
        <xdr:cNvPr id="151" name="フローチャート: 判断 150"/>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39641</xdr:rowOff>
    </xdr:from>
    <xdr:ext cx="405111" cy="259045"/>
    <xdr:sp macro="" textlink="">
      <xdr:nvSpPr>
        <xdr:cNvPr id="152"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72644</xdr:rowOff>
    </xdr:from>
    <xdr:to>
      <xdr:col>10</xdr:col>
      <xdr:colOff>165100</xdr:colOff>
      <xdr:row>60</xdr:row>
      <xdr:rowOff>2794</xdr:rowOff>
    </xdr:to>
    <xdr:sp macro="" textlink="">
      <xdr:nvSpPr>
        <xdr:cNvPr id="153" name="フローチャート: 判断 15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19321</xdr:rowOff>
    </xdr:from>
    <xdr:ext cx="405111" cy="259045"/>
    <xdr:sp macro="" textlink="">
      <xdr:nvSpPr>
        <xdr:cNvPr id="154"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60" name="楕円 159"/>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136652</xdr:rowOff>
    </xdr:from>
    <xdr:to>
      <xdr:col>15</xdr:col>
      <xdr:colOff>101600</xdr:colOff>
      <xdr:row>59</xdr:row>
      <xdr:rowOff>66802</xdr:rowOff>
    </xdr:to>
    <xdr:sp macro="" textlink="">
      <xdr:nvSpPr>
        <xdr:cNvPr id="161" name="楕円 160"/>
        <xdr:cNvSpPr/>
      </xdr:nvSpPr>
      <xdr:spPr>
        <a:xfrm>
          <a:off x="2857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16002</xdr:rowOff>
    </xdr:to>
    <xdr:cxnSp macro="">
      <xdr:nvCxnSpPr>
        <xdr:cNvPr id="162" name="直線コネクタ 161"/>
        <xdr:cNvCxnSpPr/>
      </xdr:nvCxnSpPr>
      <xdr:spPr>
        <a:xfrm flipV="1">
          <a:off x="2908300" y="101041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55897</xdr:rowOff>
    </xdr:from>
    <xdr:ext cx="405111" cy="259045"/>
    <xdr:sp macro="" textlink="">
      <xdr:nvSpPr>
        <xdr:cNvPr id="163" name="n_1mainValue【体育館・プー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83329</xdr:rowOff>
    </xdr:from>
    <xdr:ext cx="405111" cy="259045"/>
    <xdr:sp macro="" textlink="">
      <xdr:nvSpPr>
        <xdr:cNvPr id="164" name="n_2mainValue【体育館・プール】&#10;有形固定資産減価償却率"/>
        <xdr:cNvSpPr txBox="1"/>
      </xdr:nvSpPr>
      <xdr:spPr>
        <a:xfrm>
          <a:off x="2705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188" name="直線コネクタ 187"/>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189"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190" name="直線コネクタ 189"/>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191"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192" name="直線コネクタ 191"/>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193"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194" name="フローチャート: 判断 193"/>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195" name="フローチャート: 判断 194"/>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127017</xdr:rowOff>
    </xdr:from>
    <xdr:ext cx="469744" cy="259045"/>
    <xdr:sp macro="" textlink="">
      <xdr:nvSpPr>
        <xdr:cNvPr id="196" name="n_1aveValue【体育館・プール】&#10;一人当たり面積"/>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68580</xdr:rowOff>
    </xdr:from>
    <xdr:to>
      <xdr:col>46</xdr:col>
      <xdr:colOff>38100</xdr:colOff>
      <xdr:row>63</xdr:row>
      <xdr:rowOff>170180</xdr:rowOff>
    </xdr:to>
    <xdr:sp macro="" textlink="">
      <xdr:nvSpPr>
        <xdr:cNvPr id="197" name="フローチャート: 判断 196"/>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161307</xdr:rowOff>
    </xdr:from>
    <xdr:ext cx="469744" cy="259045"/>
    <xdr:sp macro="" textlink="">
      <xdr:nvSpPr>
        <xdr:cNvPr id="198"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87630</xdr:rowOff>
    </xdr:from>
    <xdr:to>
      <xdr:col>41</xdr:col>
      <xdr:colOff>101600</xdr:colOff>
      <xdr:row>64</xdr:row>
      <xdr:rowOff>17780</xdr:rowOff>
    </xdr:to>
    <xdr:sp macro="" textlink="">
      <xdr:nvSpPr>
        <xdr:cNvPr id="199" name="フローチャート: 判断 198"/>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34307</xdr:rowOff>
    </xdr:from>
    <xdr:ext cx="469744" cy="259045"/>
    <xdr:sp macro="" textlink="">
      <xdr:nvSpPr>
        <xdr:cNvPr id="200"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38100</xdr:rowOff>
    </xdr:from>
    <xdr:to>
      <xdr:col>50</xdr:col>
      <xdr:colOff>165100</xdr:colOff>
      <xdr:row>61</xdr:row>
      <xdr:rowOff>139700</xdr:rowOff>
    </xdr:to>
    <xdr:sp macro="" textlink="">
      <xdr:nvSpPr>
        <xdr:cNvPr id="206" name="楕円 205"/>
        <xdr:cNvSpPr/>
      </xdr:nvSpPr>
      <xdr:spPr>
        <a:xfrm>
          <a:off x="9588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39370</xdr:rowOff>
    </xdr:from>
    <xdr:to>
      <xdr:col>46</xdr:col>
      <xdr:colOff>38100</xdr:colOff>
      <xdr:row>63</xdr:row>
      <xdr:rowOff>140970</xdr:rowOff>
    </xdr:to>
    <xdr:sp macro="" textlink="">
      <xdr:nvSpPr>
        <xdr:cNvPr id="207" name="楕円 206"/>
        <xdr:cNvSpPr/>
      </xdr:nvSpPr>
      <xdr:spPr>
        <a:xfrm>
          <a:off x="86995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88900</xdr:rowOff>
    </xdr:from>
    <xdr:to>
      <xdr:col>50</xdr:col>
      <xdr:colOff>114300</xdr:colOff>
      <xdr:row>63</xdr:row>
      <xdr:rowOff>90170</xdr:rowOff>
    </xdr:to>
    <xdr:cxnSp macro="">
      <xdr:nvCxnSpPr>
        <xdr:cNvPr id="208" name="直線コネクタ 207"/>
        <xdr:cNvCxnSpPr/>
      </xdr:nvCxnSpPr>
      <xdr:spPr>
        <a:xfrm flipV="1">
          <a:off x="8750300" y="10547350"/>
          <a:ext cx="889000" cy="3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156227</xdr:rowOff>
    </xdr:from>
    <xdr:ext cx="469744" cy="259045"/>
    <xdr:sp macro="" textlink="">
      <xdr:nvSpPr>
        <xdr:cNvPr id="209" name="n_1mainValue【体育館・プール】&#10;一人当たり面積"/>
        <xdr:cNvSpPr txBox="1"/>
      </xdr:nvSpPr>
      <xdr:spPr>
        <a:xfrm>
          <a:off x="93917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157497</xdr:rowOff>
    </xdr:from>
    <xdr:ext cx="469744" cy="259045"/>
    <xdr:sp macro="" textlink="">
      <xdr:nvSpPr>
        <xdr:cNvPr id="210" name="n_2mainValue【体育館・プール】&#10;一人当たり面積"/>
        <xdr:cNvSpPr txBox="1"/>
      </xdr:nvSpPr>
      <xdr:spPr>
        <a:xfrm>
          <a:off x="8515427"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35" name="直線コネクタ 23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7" name="直線コネクタ 23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3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39" name="直線コネクタ 23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4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41" name="フローチャート: 判断 24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42" name="フローチャート: 判断 24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118763</xdr:rowOff>
    </xdr:from>
    <xdr:ext cx="405111" cy="259045"/>
    <xdr:sp macro="" textlink="">
      <xdr:nvSpPr>
        <xdr:cNvPr id="243"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2539</xdr:rowOff>
    </xdr:from>
    <xdr:to>
      <xdr:col>15</xdr:col>
      <xdr:colOff>101600</xdr:colOff>
      <xdr:row>83</xdr:row>
      <xdr:rowOff>104139</xdr:rowOff>
    </xdr:to>
    <xdr:sp macro="" textlink="">
      <xdr:nvSpPr>
        <xdr:cNvPr id="244" name="フローチャート: 判断 243"/>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120666</xdr:rowOff>
    </xdr:from>
    <xdr:ext cx="405111" cy="259045"/>
    <xdr:sp macro="" textlink="">
      <xdr:nvSpPr>
        <xdr:cNvPr id="245"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246" name="フローチャート: 判断 245"/>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137813</xdr:rowOff>
    </xdr:from>
    <xdr:ext cx="405111" cy="259045"/>
    <xdr:sp macro="" textlink="">
      <xdr:nvSpPr>
        <xdr:cNvPr id="247"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253" name="楕円 252"/>
        <xdr:cNvSpPr/>
      </xdr:nvSpPr>
      <xdr:spPr>
        <a:xfrm>
          <a:off x="3746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50164</xdr:rowOff>
    </xdr:from>
    <xdr:to>
      <xdr:col>15</xdr:col>
      <xdr:colOff>101600</xdr:colOff>
      <xdr:row>83</xdr:row>
      <xdr:rowOff>151764</xdr:rowOff>
    </xdr:to>
    <xdr:sp macro="" textlink="">
      <xdr:nvSpPr>
        <xdr:cNvPr id="254" name="楕円 253"/>
        <xdr:cNvSpPr/>
      </xdr:nvSpPr>
      <xdr:spPr>
        <a:xfrm>
          <a:off x="2857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84</xdr:row>
      <xdr:rowOff>11430</xdr:rowOff>
    </xdr:to>
    <xdr:cxnSp macro="">
      <xdr:nvCxnSpPr>
        <xdr:cNvPr id="255" name="直線コネクタ 254"/>
        <xdr:cNvCxnSpPr/>
      </xdr:nvCxnSpPr>
      <xdr:spPr>
        <a:xfrm>
          <a:off x="2908300" y="1433131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53357</xdr:rowOff>
    </xdr:from>
    <xdr:ext cx="405111" cy="259045"/>
    <xdr:sp macro="" textlink="">
      <xdr:nvSpPr>
        <xdr:cNvPr id="256" name="n_1mainValue【福祉施設】&#10;有形固定資産減価償却率"/>
        <xdr:cNvSpPr txBox="1"/>
      </xdr:nvSpPr>
      <xdr:spPr>
        <a:xfrm>
          <a:off x="3582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142891</xdr:rowOff>
    </xdr:from>
    <xdr:ext cx="405111" cy="259045"/>
    <xdr:sp macro="" textlink="">
      <xdr:nvSpPr>
        <xdr:cNvPr id="257" name="n_2mainValue【福祉施設】&#10;有形固定資産減価償却率"/>
        <xdr:cNvSpPr txBox="1"/>
      </xdr:nvSpPr>
      <xdr:spPr>
        <a:xfrm>
          <a:off x="2705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281" name="直線コネクタ 280"/>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82"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83" name="直線コネクタ 282"/>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284"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85" name="直線コネクタ 284"/>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286"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87" name="フローチャート: 判断 286"/>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288" name="フローチャート: 判断 287"/>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87647</xdr:rowOff>
    </xdr:from>
    <xdr:ext cx="469744" cy="259045"/>
    <xdr:sp macro="" textlink="">
      <xdr:nvSpPr>
        <xdr:cNvPr id="289"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33020</xdr:rowOff>
    </xdr:from>
    <xdr:to>
      <xdr:col>46</xdr:col>
      <xdr:colOff>38100</xdr:colOff>
      <xdr:row>84</xdr:row>
      <xdr:rowOff>134620</xdr:rowOff>
    </xdr:to>
    <xdr:sp macro="" textlink="">
      <xdr:nvSpPr>
        <xdr:cNvPr id="290" name="フローチャート: 判断 28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151147</xdr:rowOff>
    </xdr:from>
    <xdr:ext cx="469744" cy="259045"/>
    <xdr:sp macro="" textlink="">
      <xdr:nvSpPr>
        <xdr:cNvPr id="29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55880</xdr:rowOff>
    </xdr:from>
    <xdr:to>
      <xdr:col>41</xdr:col>
      <xdr:colOff>101600</xdr:colOff>
      <xdr:row>84</xdr:row>
      <xdr:rowOff>157480</xdr:rowOff>
    </xdr:to>
    <xdr:sp macro="" textlink="">
      <xdr:nvSpPr>
        <xdr:cNvPr id="292" name="フローチャート: 判断 291"/>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2557</xdr:rowOff>
    </xdr:from>
    <xdr:ext cx="469744" cy="259045"/>
    <xdr:sp macro="" textlink="">
      <xdr:nvSpPr>
        <xdr:cNvPr id="293"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162561</xdr:rowOff>
    </xdr:from>
    <xdr:to>
      <xdr:col>50</xdr:col>
      <xdr:colOff>165100</xdr:colOff>
      <xdr:row>83</xdr:row>
      <xdr:rowOff>92711</xdr:rowOff>
    </xdr:to>
    <xdr:sp macro="" textlink="">
      <xdr:nvSpPr>
        <xdr:cNvPr id="299" name="楕円 298"/>
        <xdr:cNvSpPr/>
      </xdr:nvSpPr>
      <xdr:spPr>
        <a:xfrm>
          <a:off x="958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00" name="楕円 299"/>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41911</xdr:rowOff>
    </xdr:from>
    <xdr:to>
      <xdr:col>50</xdr:col>
      <xdr:colOff>114300</xdr:colOff>
      <xdr:row>85</xdr:row>
      <xdr:rowOff>95250</xdr:rowOff>
    </xdr:to>
    <xdr:cxnSp macro="">
      <xdr:nvCxnSpPr>
        <xdr:cNvPr id="301" name="直線コネクタ 300"/>
        <xdr:cNvCxnSpPr/>
      </xdr:nvCxnSpPr>
      <xdr:spPr>
        <a:xfrm flipV="1">
          <a:off x="8750300" y="14272261"/>
          <a:ext cx="8890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109238</xdr:rowOff>
    </xdr:from>
    <xdr:ext cx="469744" cy="259045"/>
    <xdr:sp macro="" textlink="">
      <xdr:nvSpPr>
        <xdr:cNvPr id="302" name="n_1mainValue【福祉施設】&#10;一人当たり面積"/>
        <xdr:cNvSpPr txBox="1"/>
      </xdr:nvSpPr>
      <xdr:spPr>
        <a:xfrm>
          <a:off x="93917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03"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5" name="テキスト ボックス 31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5" name="テキスト ボックス 32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29" name="直線コネクタ 328"/>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30"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31" name="直線コネクタ 330"/>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32"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33" name="直線コネクタ 332"/>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34"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35" name="フローチャート: 判断 334"/>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36" name="フローチャート: 判断 335"/>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116495</xdr:rowOff>
    </xdr:from>
    <xdr:ext cx="405111" cy="259045"/>
    <xdr:sp macro="" textlink="">
      <xdr:nvSpPr>
        <xdr:cNvPr id="337"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54792</xdr:rowOff>
    </xdr:from>
    <xdr:to>
      <xdr:col>15</xdr:col>
      <xdr:colOff>101600</xdr:colOff>
      <xdr:row>104</xdr:row>
      <xdr:rowOff>156392</xdr:rowOff>
    </xdr:to>
    <xdr:sp macro="" textlink="">
      <xdr:nvSpPr>
        <xdr:cNvPr id="338" name="フローチャート: 判断 337"/>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147519</xdr:rowOff>
    </xdr:from>
    <xdr:ext cx="405111" cy="259045"/>
    <xdr:sp macro="" textlink="">
      <xdr:nvSpPr>
        <xdr:cNvPr id="339"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160927</xdr:rowOff>
    </xdr:from>
    <xdr:to>
      <xdr:col>10</xdr:col>
      <xdr:colOff>165100</xdr:colOff>
      <xdr:row>104</xdr:row>
      <xdr:rowOff>91077</xdr:rowOff>
    </xdr:to>
    <xdr:sp macro="" textlink="">
      <xdr:nvSpPr>
        <xdr:cNvPr id="340" name="フローチャート: 判断 33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107604</xdr:rowOff>
    </xdr:from>
    <xdr:ext cx="405111" cy="259045"/>
    <xdr:sp macro="" textlink="">
      <xdr:nvSpPr>
        <xdr:cNvPr id="341"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159294</xdr:rowOff>
    </xdr:from>
    <xdr:to>
      <xdr:col>20</xdr:col>
      <xdr:colOff>38100</xdr:colOff>
      <xdr:row>102</xdr:row>
      <xdr:rowOff>89444</xdr:rowOff>
    </xdr:to>
    <xdr:sp macro="" textlink="">
      <xdr:nvSpPr>
        <xdr:cNvPr id="347" name="楕円 346"/>
        <xdr:cNvSpPr/>
      </xdr:nvSpPr>
      <xdr:spPr>
        <a:xfrm>
          <a:off x="3746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348" name="楕円 347"/>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38644</xdr:rowOff>
    </xdr:from>
    <xdr:to>
      <xdr:col>19</xdr:col>
      <xdr:colOff>177800</xdr:colOff>
      <xdr:row>104</xdr:row>
      <xdr:rowOff>99061</xdr:rowOff>
    </xdr:to>
    <xdr:cxnSp macro="">
      <xdr:nvCxnSpPr>
        <xdr:cNvPr id="349" name="直線コネクタ 348"/>
        <xdr:cNvCxnSpPr/>
      </xdr:nvCxnSpPr>
      <xdr:spPr>
        <a:xfrm flipV="1">
          <a:off x="2908300" y="17526544"/>
          <a:ext cx="889000" cy="40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105971</xdr:rowOff>
    </xdr:from>
    <xdr:ext cx="405111" cy="259045"/>
    <xdr:sp macro="" textlink="">
      <xdr:nvSpPr>
        <xdr:cNvPr id="350" name="n_1mainValue【市民会館】&#10;有形固定資産減価償却率"/>
        <xdr:cNvSpPr txBox="1"/>
      </xdr:nvSpPr>
      <xdr:spPr>
        <a:xfrm>
          <a:off x="35820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351" name="n_2main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2" name="直線コネクタ 36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63" name="テキスト ボックス 36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5" name="テキスト ボックス 3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6" name="直線コネクタ 36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67" name="テキスト ボックス 36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71" name="直線コネクタ 370"/>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7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73" name="直線コネクタ 37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374"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375" name="直線コネクタ 374"/>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376"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77" name="フローチャート: 判断 376"/>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78" name="フローチャート: 判断 377"/>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126382</xdr:rowOff>
    </xdr:from>
    <xdr:ext cx="469744" cy="259045"/>
    <xdr:sp macro="" textlink="">
      <xdr:nvSpPr>
        <xdr:cNvPr id="37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xdr:rowOff>
    </xdr:from>
    <xdr:to>
      <xdr:col>46</xdr:col>
      <xdr:colOff>38100</xdr:colOff>
      <xdr:row>105</xdr:row>
      <xdr:rowOff>109855</xdr:rowOff>
    </xdr:to>
    <xdr:sp macro="" textlink="">
      <xdr:nvSpPr>
        <xdr:cNvPr id="380" name="フローチャート: 判断 37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100982</xdr:rowOff>
    </xdr:from>
    <xdr:ext cx="469744" cy="259045"/>
    <xdr:sp macro="" textlink="">
      <xdr:nvSpPr>
        <xdr:cNvPr id="381"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19686</xdr:rowOff>
    </xdr:from>
    <xdr:to>
      <xdr:col>41</xdr:col>
      <xdr:colOff>101600</xdr:colOff>
      <xdr:row>105</xdr:row>
      <xdr:rowOff>121286</xdr:rowOff>
    </xdr:to>
    <xdr:sp macro="" textlink="">
      <xdr:nvSpPr>
        <xdr:cNvPr id="382" name="フローチャート: 判断 381"/>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137813</xdr:rowOff>
    </xdr:from>
    <xdr:ext cx="469744" cy="259045"/>
    <xdr:sp macro="" textlink="">
      <xdr:nvSpPr>
        <xdr:cNvPr id="383"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4" name="テキスト ボックス 3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389" name="楕円 388"/>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82550</xdr:rowOff>
    </xdr:from>
    <xdr:to>
      <xdr:col>46</xdr:col>
      <xdr:colOff>38100</xdr:colOff>
      <xdr:row>103</xdr:row>
      <xdr:rowOff>12700</xdr:rowOff>
    </xdr:to>
    <xdr:sp macro="" textlink="">
      <xdr:nvSpPr>
        <xdr:cNvPr id="390" name="楕円 389"/>
        <xdr:cNvSpPr/>
      </xdr:nvSpPr>
      <xdr:spPr>
        <a:xfrm>
          <a:off x="8699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133350</xdr:rowOff>
    </xdr:from>
    <xdr:to>
      <xdr:col>50</xdr:col>
      <xdr:colOff>114300</xdr:colOff>
      <xdr:row>107</xdr:row>
      <xdr:rowOff>7620</xdr:rowOff>
    </xdr:to>
    <xdr:cxnSp macro="">
      <xdr:nvCxnSpPr>
        <xdr:cNvPr id="391" name="直線コネクタ 390"/>
        <xdr:cNvCxnSpPr/>
      </xdr:nvCxnSpPr>
      <xdr:spPr>
        <a:xfrm>
          <a:off x="8750300" y="1762125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49547</xdr:rowOff>
    </xdr:from>
    <xdr:ext cx="469744" cy="259045"/>
    <xdr:sp macro="" textlink="">
      <xdr:nvSpPr>
        <xdr:cNvPr id="392" name="n_1mainValue【市民会館】&#10;一人当たり面積"/>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29227</xdr:rowOff>
    </xdr:from>
    <xdr:ext cx="469744" cy="259045"/>
    <xdr:sp macro="" textlink="">
      <xdr:nvSpPr>
        <xdr:cNvPr id="393" name="n_2mainValue【市民会館】&#10;一人当たり面積"/>
        <xdr:cNvSpPr txBox="1"/>
      </xdr:nvSpPr>
      <xdr:spPr>
        <a:xfrm>
          <a:off x="8515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4" name="テキスト ボックス 4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6" name="テキスト ボックス 4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4" name="テキスト ボックス 4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6" name="テキスト ボックス 4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18" name="直線コネクタ 41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1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20" name="直線コネクタ 41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2" name="直線コネクタ 42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4" name="フローチャート: 判断 42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25" name="フローチャート: 判断 42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426"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109237</xdr:rowOff>
    </xdr:from>
    <xdr:ext cx="405111" cy="259045"/>
    <xdr:sp macro="" textlink="">
      <xdr:nvSpPr>
        <xdr:cNvPr id="428"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97790</xdr:rowOff>
    </xdr:from>
    <xdr:to>
      <xdr:col>72</xdr:col>
      <xdr:colOff>38100</xdr:colOff>
      <xdr:row>38</xdr:row>
      <xdr:rowOff>27940</xdr:rowOff>
    </xdr:to>
    <xdr:sp macro="" textlink="">
      <xdr:nvSpPr>
        <xdr:cNvPr id="429" name="フローチャート: 判断 428"/>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44467</xdr:rowOff>
    </xdr:from>
    <xdr:ext cx="405111" cy="259045"/>
    <xdr:sp macro="" textlink="">
      <xdr:nvSpPr>
        <xdr:cNvPr id="430"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113030</xdr:rowOff>
    </xdr:from>
    <xdr:to>
      <xdr:col>81</xdr:col>
      <xdr:colOff>101600</xdr:colOff>
      <xdr:row>41</xdr:row>
      <xdr:rowOff>43180</xdr:rowOff>
    </xdr:to>
    <xdr:sp macro="" textlink="">
      <xdr:nvSpPr>
        <xdr:cNvPr id="436" name="楕円 435"/>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44450</xdr:rowOff>
    </xdr:from>
    <xdr:to>
      <xdr:col>76</xdr:col>
      <xdr:colOff>165100</xdr:colOff>
      <xdr:row>41</xdr:row>
      <xdr:rowOff>146050</xdr:rowOff>
    </xdr:to>
    <xdr:sp macro="" textlink="">
      <xdr:nvSpPr>
        <xdr:cNvPr id="437" name="楕円 436"/>
        <xdr:cNvSpPr/>
      </xdr:nvSpPr>
      <xdr:spPr>
        <a:xfrm>
          <a:off x="1454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163830</xdr:rowOff>
    </xdr:from>
    <xdr:to>
      <xdr:col>81</xdr:col>
      <xdr:colOff>50800</xdr:colOff>
      <xdr:row>41</xdr:row>
      <xdr:rowOff>95250</xdr:rowOff>
    </xdr:to>
    <xdr:cxnSp macro="">
      <xdr:nvCxnSpPr>
        <xdr:cNvPr id="438" name="直線コネクタ 437"/>
        <xdr:cNvCxnSpPr/>
      </xdr:nvCxnSpPr>
      <xdr:spPr>
        <a:xfrm flipV="1">
          <a:off x="14592300" y="70218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34307</xdr:rowOff>
    </xdr:from>
    <xdr:ext cx="405111" cy="259045"/>
    <xdr:sp macro="" textlink="">
      <xdr:nvSpPr>
        <xdr:cNvPr id="439" name="n_1mainValue【一般廃棄物処理施設】&#10;有形固定資産減価償却率"/>
        <xdr:cNvSpPr txBox="1"/>
      </xdr:nvSpPr>
      <xdr:spPr>
        <a:xfrm>
          <a:off x="152660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137177</xdr:rowOff>
    </xdr:from>
    <xdr:ext cx="405111" cy="259045"/>
    <xdr:sp macro="" textlink="">
      <xdr:nvSpPr>
        <xdr:cNvPr id="440" name="n_2mainValue【一般廃棄物処理施設】&#10;有形固定資産減価償却率"/>
        <xdr:cNvSpPr txBox="1"/>
      </xdr:nvSpPr>
      <xdr:spPr>
        <a:xfrm>
          <a:off x="14389744"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1" name="直線コネクタ 4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2" name="テキスト ボックス 4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3" name="直線コネクタ 4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4" name="テキスト ボックス 45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5" name="直線コネクタ 4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6" name="テキスト ボックス 45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7" name="直線コネクタ 4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8" name="テキスト ボックス 45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9" name="直線コネクタ 4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0" name="テキスト ボックス 45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1" name="直線コネクタ 4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2" name="テキスト ボックス 46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66" name="直線コネクタ 46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46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468" name="直線コネクタ 46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46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470" name="直線コネクタ 46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47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472" name="フローチャート: 判断 47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473" name="フローチャート: 判断 47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134807</xdr:rowOff>
    </xdr:from>
    <xdr:ext cx="534377" cy="259045"/>
    <xdr:sp macro="" textlink="">
      <xdr:nvSpPr>
        <xdr:cNvPr id="474"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72437</xdr:rowOff>
    </xdr:from>
    <xdr:to>
      <xdr:col>107</xdr:col>
      <xdr:colOff>101600</xdr:colOff>
      <xdr:row>39</xdr:row>
      <xdr:rowOff>2587</xdr:rowOff>
    </xdr:to>
    <xdr:sp macro="" textlink="">
      <xdr:nvSpPr>
        <xdr:cNvPr id="475" name="フローチャート: 判断 474"/>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19114</xdr:rowOff>
    </xdr:from>
    <xdr:ext cx="534377" cy="259045"/>
    <xdr:sp macro="" textlink="">
      <xdr:nvSpPr>
        <xdr:cNvPr id="476"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14068</xdr:rowOff>
    </xdr:from>
    <xdr:to>
      <xdr:col>102</xdr:col>
      <xdr:colOff>165100</xdr:colOff>
      <xdr:row>38</xdr:row>
      <xdr:rowOff>115668</xdr:rowOff>
    </xdr:to>
    <xdr:sp macro="" textlink="">
      <xdr:nvSpPr>
        <xdr:cNvPr id="477" name="フローチャート: 判断 476"/>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132195</xdr:rowOff>
    </xdr:from>
    <xdr:ext cx="534377" cy="259045"/>
    <xdr:sp macro="" textlink="">
      <xdr:nvSpPr>
        <xdr:cNvPr id="478"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164737</xdr:rowOff>
    </xdr:from>
    <xdr:to>
      <xdr:col>112</xdr:col>
      <xdr:colOff>38100</xdr:colOff>
      <xdr:row>39</xdr:row>
      <xdr:rowOff>94887</xdr:rowOff>
    </xdr:to>
    <xdr:sp macro="" textlink="">
      <xdr:nvSpPr>
        <xdr:cNvPr id="484" name="楕円 483"/>
        <xdr:cNvSpPr/>
      </xdr:nvSpPr>
      <xdr:spPr>
        <a:xfrm>
          <a:off x="21272500" y="66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6448</xdr:rowOff>
    </xdr:from>
    <xdr:to>
      <xdr:col>107</xdr:col>
      <xdr:colOff>101600</xdr:colOff>
      <xdr:row>39</xdr:row>
      <xdr:rowOff>108048</xdr:rowOff>
    </xdr:to>
    <xdr:sp macro="" textlink="">
      <xdr:nvSpPr>
        <xdr:cNvPr id="485" name="楕円 484"/>
        <xdr:cNvSpPr/>
      </xdr:nvSpPr>
      <xdr:spPr>
        <a:xfrm>
          <a:off x="20383500" y="66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44087</xdr:rowOff>
    </xdr:from>
    <xdr:to>
      <xdr:col>111</xdr:col>
      <xdr:colOff>177800</xdr:colOff>
      <xdr:row>39</xdr:row>
      <xdr:rowOff>57248</xdr:rowOff>
    </xdr:to>
    <xdr:cxnSp macro="">
      <xdr:nvCxnSpPr>
        <xdr:cNvPr id="486" name="直線コネクタ 485"/>
        <xdr:cNvCxnSpPr/>
      </xdr:nvCxnSpPr>
      <xdr:spPr>
        <a:xfrm flipV="1">
          <a:off x="20434300" y="6730637"/>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86014</xdr:rowOff>
    </xdr:from>
    <xdr:ext cx="534377" cy="259045"/>
    <xdr:sp macro="" textlink="">
      <xdr:nvSpPr>
        <xdr:cNvPr id="487" name="n_1mainValue【一般廃棄物処理施設】&#10;一人当たり有形固定資産（償却資産）額"/>
        <xdr:cNvSpPr txBox="1"/>
      </xdr:nvSpPr>
      <xdr:spPr>
        <a:xfrm>
          <a:off x="21043411" y="67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99175</xdr:rowOff>
    </xdr:from>
    <xdr:ext cx="534377" cy="259045"/>
    <xdr:sp macro="" textlink="">
      <xdr:nvSpPr>
        <xdr:cNvPr id="488" name="n_2mainValue【一般廃棄物処理施設】&#10;一人当たり有形固定資産（償却資産）額"/>
        <xdr:cNvSpPr txBox="1"/>
      </xdr:nvSpPr>
      <xdr:spPr>
        <a:xfrm>
          <a:off x="20167111" y="678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0" name="テキスト ボックス 49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0" name="テキスト ボックス 5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12" name="直線コネクタ 511"/>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13"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14" name="直線コネクタ 513"/>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15"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16" name="直線コネクタ 515"/>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17"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18" name="フローチャート: 判断 517"/>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19" name="フローチャート: 判断 518"/>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89552</xdr:rowOff>
    </xdr:from>
    <xdr:ext cx="405111" cy="259045"/>
    <xdr:sp macro="" textlink="">
      <xdr:nvSpPr>
        <xdr:cNvPr id="520"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23495</xdr:rowOff>
    </xdr:from>
    <xdr:to>
      <xdr:col>76</xdr:col>
      <xdr:colOff>165100</xdr:colOff>
      <xdr:row>60</xdr:row>
      <xdr:rowOff>125095</xdr:rowOff>
    </xdr:to>
    <xdr:sp macro="" textlink="">
      <xdr:nvSpPr>
        <xdr:cNvPr id="521" name="フローチャート: 判断 520"/>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116222</xdr:rowOff>
    </xdr:from>
    <xdr:ext cx="405111" cy="259045"/>
    <xdr:sp macro="" textlink="">
      <xdr:nvSpPr>
        <xdr:cNvPr id="522"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120650</xdr:rowOff>
    </xdr:from>
    <xdr:to>
      <xdr:col>72</xdr:col>
      <xdr:colOff>38100</xdr:colOff>
      <xdr:row>61</xdr:row>
      <xdr:rowOff>50800</xdr:rowOff>
    </xdr:to>
    <xdr:sp macro="" textlink="">
      <xdr:nvSpPr>
        <xdr:cNvPr id="523" name="フローチャート: 判断 522"/>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67327</xdr:rowOff>
    </xdr:from>
    <xdr:ext cx="405111" cy="259045"/>
    <xdr:sp macro="" textlink="">
      <xdr:nvSpPr>
        <xdr:cNvPr id="524"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530" name="楕円 529"/>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31" name="楕円 530"/>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60</xdr:row>
      <xdr:rowOff>70485</xdr:rowOff>
    </xdr:to>
    <xdr:cxnSp macro="">
      <xdr:nvCxnSpPr>
        <xdr:cNvPr id="532" name="直線コネクタ 531"/>
        <xdr:cNvCxnSpPr/>
      </xdr:nvCxnSpPr>
      <xdr:spPr>
        <a:xfrm flipV="1">
          <a:off x="14592300" y="1022032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652</xdr:rowOff>
    </xdr:from>
    <xdr:ext cx="405111" cy="259045"/>
    <xdr:sp macro="" textlink="">
      <xdr:nvSpPr>
        <xdr:cNvPr id="533" name="n_1mainValue【保健センター・保健所】&#10;有形固定資産減価償却率"/>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34" name="n_2mainValue【保健センター・保健所】&#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2" name="テキスト ボックス 5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4" name="テキスト ボックス 5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58" name="直線コネクタ 557"/>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60" name="直線コネクタ 55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61"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62" name="直線コネクタ 561"/>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63"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64" name="フローチャート: 判断 56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5" name="フローチャート: 判断 56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118127</xdr:rowOff>
    </xdr:from>
    <xdr:ext cx="469744" cy="259045"/>
    <xdr:sp macro="" textlink="">
      <xdr:nvSpPr>
        <xdr:cNvPr id="566"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82550</xdr:rowOff>
    </xdr:from>
    <xdr:to>
      <xdr:col>107</xdr:col>
      <xdr:colOff>101600</xdr:colOff>
      <xdr:row>62</xdr:row>
      <xdr:rowOff>12700</xdr:rowOff>
    </xdr:to>
    <xdr:sp macro="" textlink="">
      <xdr:nvSpPr>
        <xdr:cNvPr id="567" name="フローチャート: 判断 566"/>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3827</xdr:rowOff>
    </xdr:from>
    <xdr:ext cx="469744" cy="259045"/>
    <xdr:sp macro="" textlink="">
      <xdr:nvSpPr>
        <xdr:cNvPr id="568"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158750</xdr:rowOff>
    </xdr:from>
    <xdr:to>
      <xdr:col>102</xdr:col>
      <xdr:colOff>165100</xdr:colOff>
      <xdr:row>61</xdr:row>
      <xdr:rowOff>88900</xdr:rowOff>
    </xdr:to>
    <xdr:sp macro="" textlink="">
      <xdr:nvSpPr>
        <xdr:cNvPr id="569" name="フローチャート: 判断 56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105427</xdr:rowOff>
    </xdr:from>
    <xdr:ext cx="469744" cy="259045"/>
    <xdr:sp macro="" textlink="">
      <xdr:nvSpPr>
        <xdr:cNvPr id="57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576" name="楕円 575"/>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77" name="楕円 576"/>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61</xdr:row>
      <xdr:rowOff>19050</xdr:rowOff>
    </xdr:to>
    <xdr:cxnSp macro="">
      <xdr:nvCxnSpPr>
        <xdr:cNvPr id="578" name="直線コネクタ 577"/>
        <xdr:cNvCxnSpPr/>
      </xdr:nvCxnSpPr>
      <xdr:spPr>
        <a:xfrm flipV="1">
          <a:off x="20434300" y="10344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124477</xdr:rowOff>
    </xdr:from>
    <xdr:ext cx="469744" cy="259045"/>
    <xdr:sp macro="" textlink="">
      <xdr:nvSpPr>
        <xdr:cNvPr id="579" name="n_1mainValue【保健センター・保健所】&#10;一人当たり面積"/>
        <xdr:cNvSpPr txBox="1"/>
      </xdr:nvSpPr>
      <xdr:spPr>
        <a:xfrm>
          <a:off x="21075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80" name="n_2main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1" name="テキスト ボックス 59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2" name="直線コネクタ 5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3" name="テキスト ボックス 59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4" name="直線コネクタ 5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5" name="テキスト ボックス 5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6" name="直線コネクタ 5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7" name="テキスト ボックス 5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8" name="直線コネクタ 5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9" name="テキスト ボックス 5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0" name="直線コネクタ 5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1" name="テキスト ボックス 60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3" name="テキスト ボックス 6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30480</xdr:rowOff>
    </xdr:from>
    <xdr:to>
      <xdr:col>85</xdr:col>
      <xdr:colOff>126364</xdr:colOff>
      <xdr:row>86</xdr:row>
      <xdr:rowOff>118111</xdr:rowOff>
    </xdr:to>
    <xdr:cxnSp macro="">
      <xdr:nvCxnSpPr>
        <xdr:cNvPr id="605" name="直線コネクタ 604"/>
        <xdr:cNvCxnSpPr/>
      </xdr:nvCxnSpPr>
      <xdr:spPr>
        <a:xfrm flipV="1">
          <a:off x="16318864" y="13746480"/>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06"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07" name="直線コネクタ 606"/>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148607</xdr:rowOff>
    </xdr:from>
    <xdr:ext cx="405111" cy="259045"/>
    <xdr:sp macro="" textlink="">
      <xdr:nvSpPr>
        <xdr:cNvPr id="608" name="【消防施設】&#10;有形固定資産減価償却率最大値テキスト"/>
        <xdr:cNvSpPr txBox="1"/>
      </xdr:nvSpPr>
      <xdr:spPr>
        <a:xfrm>
          <a:off x="16357600"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30480</xdr:rowOff>
    </xdr:from>
    <xdr:to>
      <xdr:col>86</xdr:col>
      <xdr:colOff>25400</xdr:colOff>
      <xdr:row>80</xdr:row>
      <xdr:rowOff>30480</xdr:rowOff>
    </xdr:to>
    <xdr:cxnSp macro="">
      <xdr:nvCxnSpPr>
        <xdr:cNvPr id="609" name="直線コネクタ 608"/>
        <xdr:cNvCxnSpPr/>
      </xdr:nvCxnSpPr>
      <xdr:spPr>
        <a:xfrm>
          <a:off x="16230600" y="1374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68597</xdr:rowOff>
    </xdr:from>
    <xdr:ext cx="405111" cy="259045"/>
    <xdr:sp macro="" textlink="">
      <xdr:nvSpPr>
        <xdr:cNvPr id="610" name="【消防施設】&#10;有形固定資産減価償却率平均値テキスト"/>
        <xdr:cNvSpPr txBox="1"/>
      </xdr:nvSpPr>
      <xdr:spPr>
        <a:xfrm>
          <a:off x="16357600" y="1412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611" name="フローチャート: 判断 610"/>
        <xdr:cNvSpPr/>
      </xdr:nvSpPr>
      <xdr:spPr>
        <a:xfrm>
          <a:off x="16268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12" name="フローチャート: 判断 611"/>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43832</xdr:rowOff>
    </xdr:from>
    <xdr:ext cx="405111" cy="259045"/>
    <xdr:sp macro="" textlink="">
      <xdr:nvSpPr>
        <xdr:cNvPr id="613"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139700</xdr:rowOff>
    </xdr:from>
    <xdr:to>
      <xdr:col>76</xdr:col>
      <xdr:colOff>165100</xdr:colOff>
      <xdr:row>83</xdr:row>
      <xdr:rowOff>69850</xdr:rowOff>
    </xdr:to>
    <xdr:sp macro="" textlink="">
      <xdr:nvSpPr>
        <xdr:cNvPr id="614" name="フローチャート: 判断 613"/>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60977</xdr:rowOff>
    </xdr:from>
    <xdr:ext cx="405111" cy="259045"/>
    <xdr:sp macro="" textlink="">
      <xdr:nvSpPr>
        <xdr:cNvPr id="615" name="n_2aveValue【消防施設】&#10;有形固定資産減価償却率"/>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53975</xdr:rowOff>
    </xdr:from>
    <xdr:to>
      <xdr:col>72</xdr:col>
      <xdr:colOff>38100</xdr:colOff>
      <xdr:row>82</xdr:row>
      <xdr:rowOff>155575</xdr:rowOff>
    </xdr:to>
    <xdr:sp macro="" textlink="">
      <xdr:nvSpPr>
        <xdr:cNvPr id="616" name="フローチャート: 判断 615"/>
        <xdr:cNvSpPr/>
      </xdr:nvSpPr>
      <xdr:spPr>
        <a:xfrm>
          <a:off x="13652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652</xdr:rowOff>
    </xdr:from>
    <xdr:ext cx="405111" cy="259045"/>
    <xdr:sp macro="" textlink="">
      <xdr:nvSpPr>
        <xdr:cNvPr id="617" name="n_3aveValue【消防施設】&#10;有形固定資産減価償却率"/>
        <xdr:cNvSpPr txBox="1"/>
      </xdr:nvSpPr>
      <xdr:spPr>
        <a:xfrm>
          <a:off x="13500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29211</xdr:rowOff>
    </xdr:from>
    <xdr:to>
      <xdr:col>81</xdr:col>
      <xdr:colOff>101600</xdr:colOff>
      <xdr:row>78</xdr:row>
      <xdr:rowOff>130811</xdr:rowOff>
    </xdr:to>
    <xdr:sp macro="" textlink="">
      <xdr:nvSpPr>
        <xdr:cNvPr id="623" name="楕円 622"/>
        <xdr:cNvSpPr/>
      </xdr:nvSpPr>
      <xdr:spPr>
        <a:xfrm>
          <a:off x="15430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50164</xdr:rowOff>
    </xdr:from>
    <xdr:to>
      <xdr:col>76</xdr:col>
      <xdr:colOff>165100</xdr:colOff>
      <xdr:row>78</xdr:row>
      <xdr:rowOff>151764</xdr:rowOff>
    </xdr:to>
    <xdr:sp macro="" textlink="">
      <xdr:nvSpPr>
        <xdr:cNvPr id="624" name="楕円 623"/>
        <xdr:cNvSpPr/>
      </xdr:nvSpPr>
      <xdr:spPr>
        <a:xfrm>
          <a:off x="14541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80011</xdr:rowOff>
    </xdr:from>
    <xdr:to>
      <xdr:col>81</xdr:col>
      <xdr:colOff>50800</xdr:colOff>
      <xdr:row>78</xdr:row>
      <xdr:rowOff>100964</xdr:rowOff>
    </xdr:to>
    <xdr:cxnSp macro="">
      <xdr:nvCxnSpPr>
        <xdr:cNvPr id="625" name="直線コネクタ 624"/>
        <xdr:cNvCxnSpPr/>
      </xdr:nvCxnSpPr>
      <xdr:spPr>
        <a:xfrm flipV="1">
          <a:off x="14592300" y="134531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147338</xdr:rowOff>
    </xdr:from>
    <xdr:ext cx="405111" cy="259045"/>
    <xdr:sp macro="" textlink="">
      <xdr:nvSpPr>
        <xdr:cNvPr id="626" name="n_1mainValue【消防施設】&#10;有形固定資産減価償却率"/>
        <xdr:cNvSpPr txBox="1"/>
      </xdr:nvSpPr>
      <xdr:spPr>
        <a:xfrm>
          <a:off x="152660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168291</xdr:rowOff>
    </xdr:from>
    <xdr:ext cx="405111" cy="259045"/>
    <xdr:sp macro="" textlink="">
      <xdr:nvSpPr>
        <xdr:cNvPr id="627" name="n_2mainValue【消防施設】&#10;有形固定資産減価償却率"/>
        <xdr:cNvSpPr txBox="1"/>
      </xdr:nvSpPr>
      <xdr:spPr>
        <a:xfrm>
          <a:off x="14389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49" name="直線コネクタ 648"/>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50"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51" name="直線コネクタ 650"/>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2"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3" name="直線コネクタ 652"/>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54"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55" name="フローチャート: 判断 654"/>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56" name="フローチャート: 判断 655"/>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153433</xdr:rowOff>
    </xdr:from>
    <xdr:ext cx="469744" cy="259045"/>
    <xdr:sp macro="" textlink="">
      <xdr:nvSpPr>
        <xdr:cNvPr id="657"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81026</xdr:rowOff>
    </xdr:from>
    <xdr:to>
      <xdr:col>107</xdr:col>
      <xdr:colOff>101600</xdr:colOff>
      <xdr:row>84</xdr:row>
      <xdr:rowOff>11176</xdr:rowOff>
    </xdr:to>
    <xdr:sp macro="" textlink="">
      <xdr:nvSpPr>
        <xdr:cNvPr id="658" name="フローチャート: 判断 657"/>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27703</xdr:rowOff>
    </xdr:from>
    <xdr:ext cx="469744" cy="259045"/>
    <xdr:sp macro="" textlink="">
      <xdr:nvSpPr>
        <xdr:cNvPr id="659"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117602</xdr:rowOff>
    </xdr:from>
    <xdr:to>
      <xdr:col>102</xdr:col>
      <xdr:colOff>165100</xdr:colOff>
      <xdr:row>84</xdr:row>
      <xdr:rowOff>47752</xdr:rowOff>
    </xdr:to>
    <xdr:sp macro="" textlink="">
      <xdr:nvSpPr>
        <xdr:cNvPr id="660" name="フローチャート: 判断 65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64279</xdr:rowOff>
    </xdr:from>
    <xdr:ext cx="469744" cy="259045"/>
    <xdr:sp macro="" textlink="">
      <xdr:nvSpPr>
        <xdr:cNvPr id="661"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667" name="楕円 666"/>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68" name="楕円 667"/>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8382</xdr:rowOff>
    </xdr:to>
    <xdr:cxnSp macro="">
      <xdr:nvCxnSpPr>
        <xdr:cNvPr id="669" name="直線コネクタ 668"/>
        <xdr:cNvCxnSpPr/>
      </xdr:nvCxnSpPr>
      <xdr:spPr>
        <a:xfrm flipV="1">
          <a:off x="20434300" y="14572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670" name="n_1main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71"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2" name="テキスト ボックス 6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696" name="直線コネクタ 695"/>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97"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98" name="直線コネクタ 697"/>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699"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00" name="直線コネクタ 699"/>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01"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02" name="フローチャート: 判断 701"/>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03" name="フローチャート: 判断 702"/>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83838</xdr:rowOff>
    </xdr:from>
    <xdr:ext cx="405111" cy="259045"/>
    <xdr:sp macro="" textlink="">
      <xdr:nvSpPr>
        <xdr:cNvPr id="704"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158750</xdr:rowOff>
    </xdr:from>
    <xdr:to>
      <xdr:col>76</xdr:col>
      <xdr:colOff>165100</xdr:colOff>
      <xdr:row>105</xdr:row>
      <xdr:rowOff>88900</xdr:rowOff>
    </xdr:to>
    <xdr:sp macro="" textlink="">
      <xdr:nvSpPr>
        <xdr:cNvPr id="705" name="フローチャート: 判断 704"/>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80027</xdr:rowOff>
    </xdr:from>
    <xdr:ext cx="405111" cy="259045"/>
    <xdr:sp macro="" textlink="">
      <xdr:nvSpPr>
        <xdr:cNvPr id="706"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135889</xdr:rowOff>
    </xdr:from>
    <xdr:to>
      <xdr:col>72</xdr:col>
      <xdr:colOff>38100</xdr:colOff>
      <xdr:row>105</xdr:row>
      <xdr:rowOff>66039</xdr:rowOff>
    </xdr:to>
    <xdr:sp macro="" textlink="">
      <xdr:nvSpPr>
        <xdr:cNvPr id="707" name="フローチャート: 判断 706"/>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82566</xdr:rowOff>
    </xdr:from>
    <xdr:ext cx="405111" cy="259045"/>
    <xdr:sp macro="" textlink="">
      <xdr:nvSpPr>
        <xdr:cNvPr id="708"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714" name="楕円 713"/>
        <xdr:cNvSpPr/>
      </xdr:nvSpPr>
      <xdr:spPr>
        <a:xfrm>
          <a:off x="15430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103505</xdr:rowOff>
    </xdr:from>
    <xdr:to>
      <xdr:col>76</xdr:col>
      <xdr:colOff>165100</xdr:colOff>
      <xdr:row>102</xdr:row>
      <xdr:rowOff>33655</xdr:rowOff>
    </xdr:to>
    <xdr:sp macro="" textlink="">
      <xdr:nvSpPr>
        <xdr:cNvPr id="715" name="楕円 714"/>
        <xdr:cNvSpPr/>
      </xdr:nvSpPr>
      <xdr:spPr>
        <a:xfrm>
          <a:off x="14541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154305</xdr:rowOff>
    </xdr:from>
    <xdr:to>
      <xdr:col>81</xdr:col>
      <xdr:colOff>50800</xdr:colOff>
      <xdr:row>104</xdr:row>
      <xdr:rowOff>85725</xdr:rowOff>
    </xdr:to>
    <xdr:cxnSp macro="">
      <xdr:nvCxnSpPr>
        <xdr:cNvPr id="716" name="直線コネクタ 715"/>
        <xdr:cNvCxnSpPr/>
      </xdr:nvCxnSpPr>
      <xdr:spPr>
        <a:xfrm>
          <a:off x="14592300" y="1747075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17" name="n_1mainValue【庁舎】&#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50182</xdr:rowOff>
    </xdr:from>
    <xdr:ext cx="405111" cy="259045"/>
    <xdr:sp macro="" textlink="">
      <xdr:nvSpPr>
        <xdr:cNvPr id="718" name="n_2mainValue【庁舎】&#10;有形固定資産減価償却率"/>
        <xdr:cNvSpPr txBox="1"/>
      </xdr:nvSpPr>
      <xdr:spPr>
        <a:xfrm>
          <a:off x="143897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4" name="テキスト ボックス 7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6" name="テキスト ボックス 7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8" name="テキスト ボックス 7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42" name="直線コネクタ 741"/>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43"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44" name="直線コネクタ 743"/>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45"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46" name="直線コネクタ 745"/>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47"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48" name="フローチャート: 判断 747"/>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49" name="フローチャート: 判断 748"/>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163847</xdr:rowOff>
    </xdr:from>
    <xdr:ext cx="469744" cy="259045"/>
    <xdr:sp macro="" textlink="">
      <xdr:nvSpPr>
        <xdr:cNvPr id="750"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93980</xdr:rowOff>
    </xdr:from>
    <xdr:to>
      <xdr:col>107</xdr:col>
      <xdr:colOff>101600</xdr:colOff>
      <xdr:row>106</xdr:row>
      <xdr:rowOff>24130</xdr:rowOff>
    </xdr:to>
    <xdr:sp macro="" textlink="">
      <xdr:nvSpPr>
        <xdr:cNvPr id="751" name="フローチャート: 判断 750"/>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40657</xdr:rowOff>
    </xdr:from>
    <xdr:ext cx="469744" cy="259045"/>
    <xdr:sp macro="" textlink="">
      <xdr:nvSpPr>
        <xdr:cNvPr id="752"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116839</xdr:rowOff>
    </xdr:from>
    <xdr:to>
      <xdr:col>102</xdr:col>
      <xdr:colOff>165100</xdr:colOff>
      <xdr:row>106</xdr:row>
      <xdr:rowOff>46989</xdr:rowOff>
    </xdr:to>
    <xdr:sp macro="" textlink="">
      <xdr:nvSpPr>
        <xdr:cNvPr id="753" name="フローチャート: 判断 752"/>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63516</xdr:rowOff>
    </xdr:from>
    <xdr:ext cx="469744" cy="259045"/>
    <xdr:sp macro="" textlink="">
      <xdr:nvSpPr>
        <xdr:cNvPr id="75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71120</xdr:rowOff>
    </xdr:from>
    <xdr:to>
      <xdr:col>112</xdr:col>
      <xdr:colOff>38100</xdr:colOff>
      <xdr:row>104</xdr:row>
      <xdr:rowOff>1270</xdr:rowOff>
    </xdr:to>
    <xdr:sp macro="" textlink="">
      <xdr:nvSpPr>
        <xdr:cNvPr id="760" name="楕円 759"/>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162561</xdr:rowOff>
    </xdr:from>
    <xdr:to>
      <xdr:col>107</xdr:col>
      <xdr:colOff>101600</xdr:colOff>
      <xdr:row>106</xdr:row>
      <xdr:rowOff>92711</xdr:rowOff>
    </xdr:to>
    <xdr:sp macro="" textlink="">
      <xdr:nvSpPr>
        <xdr:cNvPr id="761" name="楕円 760"/>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121920</xdr:rowOff>
    </xdr:from>
    <xdr:to>
      <xdr:col>111</xdr:col>
      <xdr:colOff>177800</xdr:colOff>
      <xdr:row>106</xdr:row>
      <xdr:rowOff>41911</xdr:rowOff>
    </xdr:to>
    <xdr:cxnSp macro="">
      <xdr:nvCxnSpPr>
        <xdr:cNvPr id="762" name="直線コネクタ 761"/>
        <xdr:cNvCxnSpPr/>
      </xdr:nvCxnSpPr>
      <xdr:spPr>
        <a:xfrm flipV="1">
          <a:off x="20434300" y="17781270"/>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17797</xdr:rowOff>
    </xdr:from>
    <xdr:ext cx="469744" cy="259045"/>
    <xdr:sp macro="" textlink="">
      <xdr:nvSpPr>
        <xdr:cNvPr id="763" name="n_1mainValue【庁舎】&#10;一人当たり面積"/>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764" name="n_2mainValue【庁舎】&#10;一人当たり面積"/>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及び消防施設において、類似団体内平均値を大きく上回っている状況にあるが、現在は市役所庁舎の建替を進めているところであることからも、庁舎における有形固定資産減価償却率は改善する見込みではある。ただ、消防施設においては、分署等施設の大半が旧耐震基準による施設であり、また、償却が完了しているように老朽化が著しい状況であることから、今後は地区別配置状況等を把握しながら計画的な更新を進める必要があるものと考え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庁舎及び市民会館の減価償却率の大幅な増減については、固定資産台帳中における区分整理によるもの。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284,531
283,530
824.61
119,224,658
117,700,566
1,225,069
66,644,875
139,381,587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市債の償還終了等による公債費の減少や雇用・所得環境の改善による個人市民税の増加等により、財政力指数は横ばいの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であったものの、今後も人口減少や少子高齢化等に伴う市税の減収や義務的経費である扶助費の増加が見込まれ、依然として厳しい状況にあり、類似団体内順位においても下位に位置している。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84966</xdr:rowOff>
    </xdr:from>
    <xdr:ext cx="762000" cy="259045"/>
    <xdr:sp macro="" textlink="">
      <xdr:nvSpPr>
        <xdr:cNvPr id="89" name="財政力該当値テキスト"/>
        <xdr:cNvSpPr txBox="1"/>
      </xdr:nvSpPr>
      <xdr:spPr>
        <a:xfrm>
          <a:off x="5041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面では地方消費税交付金の増、支出面では、市債の発行抑制による公債費の減少や障がい者福祉及び児童福祉関連の扶助費の減といった低下要因があったものの、普通交付税の大幅な減額や給与費削減の解除や人勧に伴う給与改定等による人件費の増、駅前庁舎の開設に伴う経費及び燃料費高騰等に伴う物件費の増といった上昇要因が上回ったため、経常収支比率は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ポイント上昇している。</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114046</xdr:rowOff>
    </xdr:to>
    <xdr:cxnSp macro="">
      <xdr:nvCxnSpPr>
        <xdr:cNvPr id="130" name="直線コネクタ 129"/>
        <xdr:cNvCxnSpPr/>
      </xdr:nvCxnSpPr>
      <xdr:spPr>
        <a:xfrm>
          <a:off x="4114800" y="1120521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60960</xdr:rowOff>
    </xdr:to>
    <xdr:cxnSp macro="">
      <xdr:nvCxnSpPr>
        <xdr:cNvPr id="133" name="直線コネクタ 132"/>
        <xdr:cNvCxnSpPr/>
      </xdr:nvCxnSpPr>
      <xdr:spPr>
        <a:xfrm>
          <a:off x="3225800" y="112003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65</xdr:row>
      <xdr:rowOff>56134</xdr:rowOff>
    </xdr:to>
    <xdr:cxnSp macro="">
      <xdr:nvCxnSpPr>
        <xdr:cNvPr id="136" name="直線コネクタ 135"/>
        <xdr:cNvCxnSpPr/>
      </xdr:nvCxnSpPr>
      <xdr:spPr>
        <a:xfrm>
          <a:off x="2336800" y="110314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116586</xdr:rowOff>
    </xdr:to>
    <xdr:cxnSp macro="">
      <xdr:nvCxnSpPr>
        <xdr:cNvPr id="139" name="直線コネクタ 138"/>
        <xdr:cNvCxnSpPr/>
      </xdr:nvCxnSpPr>
      <xdr:spPr>
        <a:xfrm flipV="1">
          <a:off x="1447800" y="110314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9" name="楕円 148"/>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0"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3" name="楕円 152"/>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4" name="テキスト ボックス 153"/>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8" name="テキスト ボックス 157"/>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給与費削減の解除や人勧に伴う給与改定等による人件費の増や、駅前庁舎開設等に伴う物件費の増加といった要因もあり、人口</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の人件費・物件費等の決算額については、前年度よりも増となったものの、定員管理計画による人件費の抑制等に努めていることもあり、前年度と同様に類似団体平均としては下回っている状況にある。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64337</xdr:rowOff>
    </xdr:from>
    <xdr:to>
      <xdr:col>23</xdr:col>
      <xdr:colOff>133350</xdr:colOff>
      <xdr:row>81</xdr:row>
      <xdr:rowOff>102865</xdr:rowOff>
    </xdr:to>
    <xdr:cxnSp macro="">
      <xdr:nvCxnSpPr>
        <xdr:cNvPr id="193" name="直線コネクタ 192"/>
        <xdr:cNvCxnSpPr/>
      </xdr:nvCxnSpPr>
      <xdr:spPr>
        <a:xfrm>
          <a:off x="4114800" y="13951787"/>
          <a:ext cx="838200" cy="3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167968</xdr:rowOff>
    </xdr:from>
    <xdr:to>
      <xdr:col>19</xdr:col>
      <xdr:colOff>133350</xdr:colOff>
      <xdr:row>81</xdr:row>
      <xdr:rowOff>64337</xdr:rowOff>
    </xdr:to>
    <xdr:cxnSp macro="">
      <xdr:nvCxnSpPr>
        <xdr:cNvPr id="196" name="直線コネクタ 195"/>
        <xdr:cNvCxnSpPr/>
      </xdr:nvCxnSpPr>
      <xdr:spPr>
        <a:xfrm>
          <a:off x="3225800" y="13883968"/>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167968</xdr:rowOff>
    </xdr:from>
    <xdr:to>
      <xdr:col>15</xdr:col>
      <xdr:colOff>82550</xdr:colOff>
      <xdr:row>81</xdr:row>
      <xdr:rowOff>19188</xdr:rowOff>
    </xdr:to>
    <xdr:cxnSp macro="">
      <xdr:nvCxnSpPr>
        <xdr:cNvPr id="199" name="直線コネクタ 198"/>
        <xdr:cNvCxnSpPr/>
      </xdr:nvCxnSpPr>
      <xdr:spPr>
        <a:xfrm flipV="1">
          <a:off x="2336800" y="13883968"/>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19188</xdr:rowOff>
    </xdr:from>
    <xdr:to>
      <xdr:col>11</xdr:col>
      <xdr:colOff>31750</xdr:colOff>
      <xdr:row>81</xdr:row>
      <xdr:rowOff>43546</xdr:rowOff>
    </xdr:to>
    <xdr:cxnSp macro="">
      <xdr:nvCxnSpPr>
        <xdr:cNvPr id="202" name="直線コネクタ 201"/>
        <xdr:cNvCxnSpPr/>
      </xdr:nvCxnSpPr>
      <xdr:spPr>
        <a:xfrm flipV="1">
          <a:off x="1447800" y="13906638"/>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52065</xdr:rowOff>
    </xdr:from>
    <xdr:to>
      <xdr:col>23</xdr:col>
      <xdr:colOff>184150</xdr:colOff>
      <xdr:row>81</xdr:row>
      <xdr:rowOff>153665</xdr:rowOff>
    </xdr:to>
    <xdr:sp macro="" textlink="">
      <xdr:nvSpPr>
        <xdr:cNvPr id="212" name="楕円 211"/>
        <xdr:cNvSpPr/>
      </xdr:nvSpPr>
      <xdr:spPr>
        <a:xfrm>
          <a:off x="4902200" y="139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68592</xdr:rowOff>
    </xdr:from>
    <xdr:ext cx="762000" cy="259045"/>
    <xdr:sp macro="" textlink="">
      <xdr:nvSpPr>
        <xdr:cNvPr id="213" name="人件費・物件費等の状況該当値テキスト"/>
        <xdr:cNvSpPr txBox="1"/>
      </xdr:nvSpPr>
      <xdr:spPr>
        <a:xfrm>
          <a:off x="5041900" y="137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13537</xdr:rowOff>
    </xdr:from>
    <xdr:to>
      <xdr:col>19</xdr:col>
      <xdr:colOff>184150</xdr:colOff>
      <xdr:row>81</xdr:row>
      <xdr:rowOff>115137</xdr:rowOff>
    </xdr:to>
    <xdr:sp macro="" textlink="">
      <xdr:nvSpPr>
        <xdr:cNvPr id="214" name="楕円 213"/>
        <xdr:cNvSpPr/>
      </xdr:nvSpPr>
      <xdr:spPr>
        <a:xfrm>
          <a:off x="4064000" y="139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125314</xdr:rowOff>
    </xdr:from>
    <xdr:ext cx="736600" cy="259045"/>
    <xdr:sp macro="" textlink="">
      <xdr:nvSpPr>
        <xdr:cNvPr id="215" name="テキスト ボックス 214"/>
        <xdr:cNvSpPr txBox="1"/>
      </xdr:nvSpPr>
      <xdr:spPr>
        <a:xfrm>
          <a:off x="3733800" y="13669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117168</xdr:rowOff>
    </xdr:from>
    <xdr:to>
      <xdr:col>15</xdr:col>
      <xdr:colOff>133350</xdr:colOff>
      <xdr:row>81</xdr:row>
      <xdr:rowOff>47318</xdr:rowOff>
    </xdr:to>
    <xdr:sp macro="" textlink="">
      <xdr:nvSpPr>
        <xdr:cNvPr id="216" name="楕円 215"/>
        <xdr:cNvSpPr/>
      </xdr:nvSpPr>
      <xdr:spPr>
        <a:xfrm>
          <a:off x="3175000" y="138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57495</xdr:rowOff>
    </xdr:from>
    <xdr:ext cx="762000" cy="259045"/>
    <xdr:sp macro="" textlink="">
      <xdr:nvSpPr>
        <xdr:cNvPr id="217" name="テキスト ボックス 216"/>
        <xdr:cNvSpPr txBox="1"/>
      </xdr:nvSpPr>
      <xdr:spPr>
        <a:xfrm>
          <a:off x="2844800" y="1360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139838</xdr:rowOff>
    </xdr:from>
    <xdr:to>
      <xdr:col>11</xdr:col>
      <xdr:colOff>82550</xdr:colOff>
      <xdr:row>81</xdr:row>
      <xdr:rowOff>69988</xdr:rowOff>
    </xdr:to>
    <xdr:sp macro="" textlink="">
      <xdr:nvSpPr>
        <xdr:cNvPr id="218" name="楕円 217"/>
        <xdr:cNvSpPr/>
      </xdr:nvSpPr>
      <xdr:spPr>
        <a:xfrm>
          <a:off x="2286000" y="138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80165</xdr:rowOff>
    </xdr:from>
    <xdr:ext cx="762000" cy="259045"/>
    <xdr:sp macro="" textlink="">
      <xdr:nvSpPr>
        <xdr:cNvPr id="219" name="テキスト ボックス 218"/>
        <xdr:cNvSpPr txBox="1"/>
      </xdr:nvSpPr>
      <xdr:spPr>
        <a:xfrm>
          <a:off x="1955800" y="1362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164196</xdr:rowOff>
    </xdr:from>
    <xdr:to>
      <xdr:col>7</xdr:col>
      <xdr:colOff>31750</xdr:colOff>
      <xdr:row>81</xdr:row>
      <xdr:rowOff>94346</xdr:rowOff>
    </xdr:to>
    <xdr:sp macro="" textlink="">
      <xdr:nvSpPr>
        <xdr:cNvPr id="220" name="楕円 219"/>
        <xdr:cNvSpPr/>
      </xdr:nvSpPr>
      <xdr:spPr>
        <a:xfrm>
          <a:off x="1397000" y="138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104523</xdr:rowOff>
    </xdr:from>
    <xdr:ext cx="762000" cy="259045"/>
    <xdr:sp macro="" textlink="">
      <xdr:nvSpPr>
        <xdr:cNvPr id="221" name="テキスト ボックス 220"/>
        <xdr:cNvSpPr txBox="1"/>
      </xdr:nvSpPr>
      <xdr:spPr>
        <a:xfrm>
          <a:off x="1066800" y="1364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給与制度や諸手当については、人事院勧告や青森県人事委員会勧告を勘案し、適時適切に見直すこととしており、本市独自で実施していた一般職の給与減額措置は平成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日で終了したが、ラスパイレス指数は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を下回る状況である。</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今後も、市民理解が得られる給与制度の運営に努めていく。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97971</xdr:rowOff>
    </xdr:from>
    <xdr:to>
      <xdr:col>81</xdr:col>
      <xdr:colOff>44450</xdr:colOff>
      <xdr:row>89</xdr:row>
      <xdr:rowOff>104321</xdr:rowOff>
    </xdr:to>
    <xdr:cxnSp macro="">
      <xdr:nvCxnSpPr>
        <xdr:cNvPr id="252" name="直線コネクタ 251"/>
        <xdr:cNvCxnSpPr/>
      </xdr:nvCxnSpPr>
      <xdr:spPr>
        <a:xfrm flipV="1">
          <a:off x="17018000" y="1415687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12898</xdr:rowOff>
    </xdr:from>
    <xdr:ext cx="762000" cy="259045"/>
    <xdr:sp macro="" textlink="">
      <xdr:nvSpPr>
        <xdr:cNvPr id="255" name="給与水準   （国との比較）最大値テキスト"/>
        <xdr:cNvSpPr txBox="1"/>
      </xdr:nvSpPr>
      <xdr:spPr>
        <a:xfrm>
          <a:off x="17106900" y="1390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97971</xdr:rowOff>
    </xdr:from>
    <xdr:to>
      <xdr:col>81</xdr:col>
      <xdr:colOff>133350</xdr:colOff>
      <xdr:row>82</xdr:row>
      <xdr:rowOff>97971</xdr:rowOff>
    </xdr:to>
    <xdr:cxnSp macro="">
      <xdr:nvCxnSpPr>
        <xdr:cNvPr id="256" name="直線コネクタ 255"/>
        <xdr:cNvCxnSpPr/>
      </xdr:nvCxnSpPr>
      <xdr:spPr>
        <a:xfrm>
          <a:off x="16929100" y="1415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116114</xdr:rowOff>
    </xdr:to>
    <xdr:cxnSp macro="">
      <xdr:nvCxnSpPr>
        <xdr:cNvPr id="257" name="直線コネクタ 256"/>
        <xdr:cNvCxnSpPr/>
      </xdr:nvCxnSpPr>
      <xdr:spPr>
        <a:xfrm>
          <a:off x="16179800" y="1426028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58"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59" name="フローチャート: 判断 258"/>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113393</xdr:rowOff>
    </xdr:from>
    <xdr:to>
      <xdr:col>77</xdr:col>
      <xdr:colOff>44450</xdr:colOff>
      <xdr:row>83</xdr:row>
      <xdr:rowOff>29936</xdr:rowOff>
    </xdr:to>
    <xdr:cxnSp macro="">
      <xdr:nvCxnSpPr>
        <xdr:cNvPr id="260" name="直線コネクタ 259"/>
        <xdr:cNvCxnSpPr/>
      </xdr:nvCxnSpPr>
      <xdr:spPr>
        <a:xfrm>
          <a:off x="15290800" y="1382939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1" name="フローチャート: 判断 260"/>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2" name="テキスト ボックス 261"/>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85</xdr:row>
      <xdr:rowOff>14514</xdr:rowOff>
    </xdr:to>
    <xdr:cxnSp macro="">
      <xdr:nvCxnSpPr>
        <xdr:cNvPr id="263" name="直線コネクタ 262"/>
        <xdr:cNvCxnSpPr/>
      </xdr:nvCxnSpPr>
      <xdr:spPr>
        <a:xfrm flipV="1">
          <a:off x="14401800" y="13829393"/>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4" name="フローチャート: 判断 263"/>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5" name="テキスト ボックス 26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14514</xdr:rowOff>
    </xdr:to>
    <xdr:cxnSp macro="">
      <xdr:nvCxnSpPr>
        <xdr:cNvPr id="266" name="直線コネクタ 265"/>
        <xdr:cNvCxnSpPr/>
      </xdr:nvCxnSpPr>
      <xdr:spPr>
        <a:xfrm>
          <a:off x="13512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0" name="テキスト ボックス 269"/>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6" name="楕円 275"/>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7"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78" name="楕円 277"/>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79" name="テキスト ボックス 278"/>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62593</xdr:rowOff>
    </xdr:from>
    <xdr:to>
      <xdr:col>73</xdr:col>
      <xdr:colOff>44450</xdr:colOff>
      <xdr:row>80</xdr:row>
      <xdr:rowOff>164193</xdr:rowOff>
    </xdr:to>
    <xdr:sp macro="" textlink="">
      <xdr:nvSpPr>
        <xdr:cNvPr id="280" name="楕円 279"/>
        <xdr:cNvSpPr/>
      </xdr:nvSpPr>
      <xdr:spPr>
        <a:xfrm>
          <a:off x="15240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2920</xdr:rowOff>
    </xdr:from>
    <xdr:ext cx="762000" cy="259045"/>
    <xdr:sp macro="" textlink="">
      <xdr:nvSpPr>
        <xdr:cNvPr id="281" name="テキスト ボックス 280"/>
        <xdr:cNvSpPr txBox="1"/>
      </xdr:nvSpPr>
      <xdr:spPr>
        <a:xfrm>
          <a:off x="14909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3" name="テキスト ボックス 282"/>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定員管理計画（計画期間：平成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これまでと同様に業務量が減らない中での人員削減は行わず、必要な退職者補充は行うことを原則としつつも、行財政改革プランの着実な実施、効率的な人員配置の取組を推進するとともに女性活躍の推進等の視点も加えながら、住民サービスを維持し、行財政運営を安定的に進めていくことを前提としたものとなっている。</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今後も引き続き適正な定員管理に努めることにより、これまでどおり類似団体における最低水準が維持されるものと見込んでいる。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7" name="直線コネクタ 316"/>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8"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9" name="直線コネクタ 318"/>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20"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21" name="直線コネクタ 320"/>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134801</xdr:rowOff>
    </xdr:to>
    <xdr:cxnSp macro="">
      <xdr:nvCxnSpPr>
        <xdr:cNvPr id="322" name="直線コネクタ 321"/>
        <xdr:cNvCxnSpPr/>
      </xdr:nvCxnSpPr>
      <xdr:spPr>
        <a:xfrm>
          <a:off x="16179800" y="1024001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3"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4" name="フローチャート: 判断 323"/>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124460</xdr:rowOff>
    </xdr:to>
    <xdr:cxnSp macro="">
      <xdr:nvCxnSpPr>
        <xdr:cNvPr id="325" name="直線コネクタ 324"/>
        <xdr:cNvCxnSpPr/>
      </xdr:nvCxnSpPr>
      <xdr:spPr>
        <a:xfrm>
          <a:off x="15290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6" name="フローチャート: 判断 325"/>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7" name="テキスト ボックス 326"/>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86541</xdr:rowOff>
    </xdr:from>
    <xdr:to>
      <xdr:col>72</xdr:col>
      <xdr:colOff>203200</xdr:colOff>
      <xdr:row>59</xdr:row>
      <xdr:rowOff>121013</xdr:rowOff>
    </xdr:to>
    <xdr:cxnSp macro="">
      <xdr:nvCxnSpPr>
        <xdr:cNvPr id="328" name="直線コネクタ 327"/>
        <xdr:cNvCxnSpPr/>
      </xdr:nvCxnSpPr>
      <xdr:spPr>
        <a:xfrm>
          <a:off x="14401800" y="102020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9" name="フローチャート: 判断 328"/>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30" name="テキスト ボックス 329"/>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86541</xdr:rowOff>
    </xdr:from>
    <xdr:to>
      <xdr:col>68</xdr:col>
      <xdr:colOff>152400</xdr:colOff>
      <xdr:row>59</xdr:row>
      <xdr:rowOff>93435</xdr:rowOff>
    </xdr:to>
    <xdr:cxnSp macro="">
      <xdr:nvCxnSpPr>
        <xdr:cNvPr id="331" name="直線コネクタ 330"/>
        <xdr:cNvCxnSpPr/>
      </xdr:nvCxnSpPr>
      <xdr:spPr>
        <a:xfrm flipV="1">
          <a:off x="13512800" y="102020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4" name="フローチャート: 判断 333"/>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5" name="テキスト ボックス 334"/>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84001</xdr:rowOff>
    </xdr:from>
    <xdr:to>
      <xdr:col>81</xdr:col>
      <xdr:colOff>95250</xdr:colOff>
      <xdr:row>60</xdr:row>
      <xdr:rowOff>14151</xdr:rowOff>
    </xdr:to>
    <xdr:sp macro="" textlink="">
      <xdr:nvSpPr>
        <xdr:cNvPr id="341" name="楕円 340"/>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5278</xdr:rowOff>
    </xdr:from>
    <xdr:ext cx="762000" cy="259045"/>
    <xdr:sp macro="" textlink="">
      <xdr:nvSpPr>
        <xdr:cNvPr id="342" name="定員管理の状況該当値テキスト"/>
        <xdr:cNvSpPr txBox="1"/>
      </xdr:nvSpPr>
      <xdr:spPr>
        <a:xfrm>
          <a:off x="17106900" y="1012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35741</xdr:rowOff>
    </xdr:from>
    <xdr:to>
      <xdr:col>68</xdr:col>
      <xdr:colOff>203200</xdr:colOff>
      <xdr:row>59</xdr:row>
      <xdr:rowOff>137341</xdr:rowOff>
    </xdr:to>
    <xdr:sp macro="" textlink="">
      <xdr:nvSpPr>
        <xdr:cNvPr id="347" name="楕円 346"/>
        <xdr:cNvSpPr/>
      </xdr:nvSpPr>
      <xdr:spPr>
        <a:xfrm>
          <a:off x="14351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147518</xdr:rowOff>
    </xdr:from>
    <xdr:ext cx="762000" cy="259045"/>
    <xdr:sp macro="" textlink="">
      <xdr:nvSpPr>
        <xdr:cNvPr id="348" name="テキスト ボックス 347"/>
        <xdr:cNvSpPr txBox="1"/>
      </xdr:nvSpPr>
      <xdr:spPr>
        <a:xfrm>
          <a:off x="14020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42635</xdr:rowOff>
    </xdr:from>
    <xdr:to>
      <xdr:col>64</xdr:col>
      <xdr:colOff>152400</xdr:colOff>
      <xdr:row>59</xdr:row>
      <xdr:rowOff>144235</xdr:rowOff>
    </xdr:to>
    <xdr:sp macro="" textlink="">
      <xdr:nvSpPr>
        <xdr:cNvPr id="349" name="楕円 348"/>
        <xdr:cNvSpPr/>
      </xdr:nvSpPr>
      <xdr:spPr>
        <a:xfrm>
          <a:off x="13462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154412</xdr:rowOff>
    </xdr:from>
    <xdr:ext cx="762000" cy="259045"/>
    <xdr:sp macro="" textlink="">
      <xdr:nvSpPr>
        <xdr:cNvPr id="350" name="テキスト ボックス 349"/>
        <xdr:cNvSpPr txBox="1"/>
      </xdr:nvSpPr>
      <xdr:spPr>
        <a:xfrm>
          <a:off x="1313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これまで国の経済対策に呼応した公共投資の実施や大規模な施設整備事業の実施に際し、交付税措置のある比較的有利な市債の活用や公債費負担の平準化を図ってきたところ、単年度比でみると対前年度より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）し、前年度の算定値と比較すると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前年度同値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今後においても、公共投資経費に充当する市債発行額を可能な限り抑制することなどを継続的に実施し、比率の抑制を図っていく。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7" name="直線コネクタ 376"/>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8"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9" name="直線コネクタ 378"/>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80"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81" name="直線コネクタ 380"/>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12954</xdr:rowOff>
    </xdr:from>
    <xdr:to>
      <xdr:col>81</xdr:col>
      <xdr:colOff>44450</xdr:colOff>
      <xdr:row>45</xdr:row>
      <xdr:rowOff>12954</xdr:rowOff>
    </xdr:to>
    <xdr:cxnSp macro="">
      <xdr:nvCxnSpPr>
        <xdr:cNvPr id="382" name="直線コネクタ 381"/>
        <xdr:cNvCxnSpPr/>
      </xdr:nvCxnSpPr>
      <xdr:spPr>
        <a:xfrm>
          <a:off x="16179800" y="7728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3"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4" name="フローチャート: 判断 383"/>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126492</xdr:rowOff>
    </xdr:from>
    <xdr:to>
      <xdr:col>77</xdr:col>
      <xdr:colOff>44450</xdr:colOff>
      <xdr:row>45</xdr:row>
      <xdr:rowOff>12954</xdr:rowOff>
    </xdr:to>
    <xdr:cxnSp macro="">
      <xdr:nvCxnSpPr>
        <xdr:cNvPr id="385" name="直線コネクタ 384"/>
        <xdr:cNvCxnSpPr/>
      </xdr:nvCxnSpPr>
      <xdr:spPr>
        <a:xfrm>
          <a:off x="15290800" y="76702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6" name="フローチャート: 判断 385"/>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7" name="テキスト ボックス 386"/>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87884</xdr:rowOff>
    </xdr:from>
    <xdr:to>
      <xdr:col>72</xdr:col>
      <xdr:colOff>203200</xdr:colOff>
      <xdr:row>44</xdr:row>
      <xdr:rowOff>126492</xdr:rowOff>
    </xdr:to>
    <xdr:cxnSp macro="">
      <xdr:nvCxnSpPr>
        <xdr:cNvPr id="388" name="直線コネクタ 387"/>
        <xdr:cNvCxnSpPr/>
      </xdr:nvCxnSpPr>
      <xdr:spPr>
        <a:xfrm>
          <a:off x="14401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9" name="フローチャート: 判断 388"/>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90" name="テキスト ボックス 389"/>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87884</xdr:rowOff>
    </xdr:to>
    <xdr:cxnSp macro="">
      <xdr:nvCxnSpPr>
        <xdr:cNvPr id="391" name="直線コネクタ 390"/>
        <xdr:cNvCxnSpPr/>
      </xdr:nvCxnSpPr>
      <xdr:spPr>
        <a:xfrm>
          <a:off x="13512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2" name="フローチャート: 判断 391"/>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3" name="テキスト ボックス 392"/>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4" name="フローチャート: 判断 393"/>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5" name="テキスト ボックス 394"/>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133604</xdr:rowOff>
    </xdr:from>
    <xdr:to>
      <xdr:col>81</xdr:col>
      <xdr:colOff>95250</xdr:colOff>
      <xdr:row>45</xdr:row>
      <xdr:rowOff>63754</xdr:rowOff>
    </xdr:to>
    <xdr:sp macro="" textlink="">
      <xdr:nvSpPr>
        <xdr:cNvPr id="401" name="楕円 400"/>
        <xdr:cNvSpPr/>
      </xdr:nvSpPr>
      <xdr:spPr>
        <a:xfrm>
          <a:off x="169672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29481</xdr:rowOff>
    </xdr:from>
    <xdr:ext cx="762000" cy="259045"/>
    <xdr:sp macro="" textlink="">
      <xdr:nvSpPr>
        <xdr:cNvPr id="402" name="公債費負担の状況該当値テキスト"/>
        <xdr:cNvSpPr txBox="1"/>
      </xdr:nvSpPr>
      <xdr:spPr>
        <a:xfrm>
          <a:off x="17106900" y="75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133604</xdr:rowOff>
    </xdr:from>
    <xdr:to>
      <xdr:col>77</xdr:col>
      <xdr:colOff>95250</xdr:colOff>
      <xdr:row>45</xdr:row>
      <xdr:rowOff>63754</xdr:rowOff>
    </xdr:to>
    <xdr:sp macro="" textlink="">
      <xdr:nvSpPr>
        <xdr:cNvPr id="403" name="楕円 402"/>
        <xdr:cNvSpPr/>
      </xdr:nvSpPr>
      <xdr:spPr>
        <a:xfrm>
          <a:off x="16129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48531</xdr:rowOff>
    </xdr:from>
    <xdr:ext cx="736600" cy="259045"/>
    <xdr:sp macro="" textlink="">
      <xdr:nvSpPr>
        <xdr:cNvPr id="404" name="テキスト ボックス 403"/>
        <xdr:cNvSpPr txBox="1"/>
      </xdr:nvSpPr>
      <xdr:spPr>
        <a:xfrm>
          <a:off x="15798800" y="776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75692</xdr:rowOff>
    </xdr:from>
    <xdr:to>
      <xdr:col>73</xdr:col>
      <xdr:colOff>44450</xdr:colOff>
      <xdr:row>45</xdr:row>
      <xdr:rowOff>5842</xdr:rowOff>
    </xdr:to>
    <xdr:sp macro="" textlink="">
      <xdr:nvSpPr>
        <xdr:cNvPr id="405" name="楕円 404"/>
        <xdr:cNvSpPr/>
      </xdr:nvSpPr>
      <xdr:spPr>
        <a:xfrm>
          <a:off x="15240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162069</xdr:rowOff>
    </xdr:from>
    <xdr:ext cx="762000" cy="259045"/>
    <xdr:sp macro="" textlink="">
      <xdr:nvSpPr>
        <xdr:cNvPr id="406" name="テキスト ボックス 405"/>
        <xdr:cNvSpPr txBox="1"/>
      </xdr:nvSpPr>
      <xdr:spPr>
        <a:xfrm>
          <a:off x="14909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37084</xdr:rowOff>
    </xdr:from>
    <xdr:to>
      <xdr:col>68</xdr:col>
      <xdr:colOff>203200</xdr:colOff>
      <xdr:row>44</xdr:row>
      <xdr:rowOff>138684</xdr:rowOff>
    </xdr:to>
    <xdr:sp macro="" textlink="">
      <xdr:nvSpPr>
        <xdr:cNvPr id="407" name="楕円 406"/>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123461</xdr:rowOff>
    </xdr:from>
    <xdr:ext cx="762000" cy="259045"/>
    <xdr:sp macro="" textlink="">
      <xdr:nvSpPr>
        <xdr:cNvPr id="408" name="テキスト ボックス 407"/>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9" name="楕円 408"/>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10" name="テキスト ボックス 409"/>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地方債の発行を抑制してきたことに伴う地方債残高の減少や、青森駅西口用地の買取りに伴う青森市土地開発公社に対する債務保証の減少などにより、前年度に比べ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97.5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なった。今後においても、将来負担に配慮した地方債発行と公債費償還の適正化に努め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9" name="直線コネクタ 438"/>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40"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41" name="直線コネクタ 440"/>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68792</xdr:rowOff>
    </xdr:from>
    <xdr:to>
      <xdr:col>81</xdr:col>
      <xdr:colOff>44450</xdr:colOff>
      <xdr:row>18</xdr:row>
      <xdr:rowOff>123486</xdr:rowOff>
    </xdr:to>
    <xdr:cxnSp macro="">
      <xdr:nvCxnSpPr>
        <xdr:cNvPr id="444" name="直線コネクタ 443"/>
        <xdr:cNvCxnSpPr/>
      </xdr:nvCxnSpPr>
      <xdr:spPr>
        <a:xfrm flipV="1">
          <a:off x="16179800" y="3154892"/>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5"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6" name="フローチャート: 判断 445"/>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123486</xdr:rowOff>
    </xdr:from>
    <xdr:to>
      <xdr:col>77</xdr:col>
      <xdr:colOff>44450</xdr:colOff>
      <xdr:row>19</xdr:row>
      <xdr:rowOff>3514</xdr:rowOff>
    </xdr:to>
    <xdr:cxnSp macro="">
      <xdr:nvCxnSpPr>
        <xdr:cNvPr id="447" name="直線コネクタ 446"/>
        <xdr:cNvCxnSpPr/>
      </xdr:nvCxnSpPr>
      <xdr:spPr>
        <a:xfrm flipV="1">
          <a:off x="15290800" y="320958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8" name="フローチャート: 判断 447"/>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9" name="テキスト ボックス 448"/>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3514</xdr:rowOff>
    </xdr:from>
    <xdr:to>
      <xdr:col>72</xdr:col>
      <xdr:colOff>203200</xdr:colOff>
      <xdr:row>19</xdr:row>
      <xdr:rowOff>72686</xdr:rowOff>
    </xdr:to>
    <xdr:cxnSp macro="">
      <xdr:nvCxnSpPr>
        <xdr:cNvPr id="450" name="直線コネクタ 449"/>
        <xdr:cNvCxnSpPr/>
      </xdr:nvCxnSpPr>
      <xdr:spPr>
        <a:xfrm flipV="1">
          <a:off x="14401800" y="3261064"/>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51" name="フローチャート: 判断 450"/>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2" name="テキスト ボックス 451"/>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72686</xdr:rowOff>
    </xdr:from>
    <xdr:to>
      <xdr:col>68</xdr:col>
      <xdr:colOff>152400</xdr:colOff>
      <xdr:row>19</xdr:row>
      <xdr:rowOff>128185</xdr:rowOff>
    </xdr:to>
    <xdr:cxnSp macro="">
      <xdr:nvCxnSpPr>
        <xdr:cNvPr id="453" name="直線コネクタ 452"/>
        <xdr:cNvCxnSpPr/>
      </xdr:nvCxnSpPr>
      <xdr:spPr>
        <a:xfrm flipV="1">
          <a:off x="13512800" y="333023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4" name="フローチャート: 判断 453"/>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5" name="テキスト ボックス 454"/>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6" name="フローチャート: 判断 455"/>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7" name="テキスト ボックス 456"/>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17992</xdr:rowOff>
    </xdr:from>
    <xdr:to>
      <xdr:col>81</xdr:col>
      <xdr:colOff>95250</xdr:colOff>
      <xdr:row>18</xdr:row>
      <xdr:rowOff>119592</xdr:rowOff>
    </xdr:to>
    <xdr:sp macro="" textlink="">
      <xdr:nvSpPr>
        <xdr:cNvPr id="463" name="楕円 462"/>
        <xdr:cNvSpPr/>
      </xdr:nvSpPr>
      <xdr:spPr>
        <a:xfrm>
          <a:off x="169672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161519</xdr:rowOff>
    </xdr:from>
    <xdr:ext cx="762000" cy="259045"/>
    <xdr:sp macro="" textlink="">
      <xdr:nvSpPr>
        <xdr:cNvPr id="464" name="将来負担の状況該当値テキスト"/>
        <xdr:cNvSpPr txBox="1"/>
      </xdr:nvSpPr>
      <xdr:spPr>
        <a:xfrm>
          <a:off x="17106900" y="307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72686</xdr:rowOff>
    </xdr:from>
    <xdr:to>
      <xdr:col>77</xdr:col>
      <xdr:colOff>95250</xdr:colOff>
      <xdr:row>19</xdr:row>
      <xdr:rowOff>2836</xdr:rowOff>
    </xdr:to>
    <xdr:sp macro="" textlink="">
      <xdr:nvSpPr>
        <xdr:cNvPr id="465" name="楕円 464"/>
        <xdr:cNvSpPr/>
      </xdr:nvSpPr>
      <xdr:spPr>
        <a:xfrm>
          <a:off x="161290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159063</xdr:rowOff>
    </xdr:from>
    <xdr:ext cx="736600" cy="259045"/>
    <xdr:sp macro="" textlink="">
      <xdr:nvSpPr>
        <xdr:cNvPr id="466" name="テキスト ボックス 465"/>
        <xdr:cNvSpPr txBox="1"/>
      </xdr:nvSpPr>
      <xdr:spPr>
        <a:xfrm>
          <a:off x="15798800" y="324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124164</xdr:rowOff>
    </xdr:from>
    <xdr:to>
      <xdr:col>73</xdr:col>
      <xdr:colOff>44450</xdr:colOff>
      <xdr:row>19</xdr:row>
      <xdr:rowOff>54314</xdr:rowOff>
    </xdr:to>
    <xdr:sp macro="" textlink="">
      <xdr:nvSpPr>
        <xdr:cNvPr id="467" name="楕円 466"/>
        <xdr:cNvSpPr/>
      </xdr:nvSpPr>
      <xdr:spPr>
        <a:xfrm>
          <a:off x="15240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39091</xdr:rowOff>
    </xdr:from>
    <xdr:ext cx="762000" cy="259045"/>
    <xdr:sp macro="" textlink="">
      <xdr:nvSpPr>
        <xdr:cNvPr id="468" name="テキスト ボックス 467"/>
        <xdr:cNvSpPr txBox="1"/>
      </xdr:nvSpPr>
      <xdr:spPr>
        <a:xfrm>
          <a:off x="14909800" y="32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21886</xdr:rowOff>
    </xdr:from>
    <xdr:to>
      <xdr:col>68</xdr:col>
      <xdr:colOff>203200</xdr:colOff>
      <xdr:row>19</xdr:row>
      <xdr:rowOff>123486</xdr:rowOff>
    </xdr:to>
    <xdr:sp macro="" textlink="">
      <xdr:nvSpPr>
        <xdr:cNvPr id="469" name="楕円 468"/>
        <xdr:cNvSpPr/>
      </xdr:nvSpPr>
      <xdr:spPr>
        <a:xfrm>
          <a:off x="143510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108263</xdr:rowOff>
    </xdr:from>
    <xdr:ext cx="762000" cy="259045"/>
    <xdr:sp macro="" textlink="">
      <xdr:nvSpPr>
        <xdr:cNvPr id="470" name="テキスト ボックス 469"/>
        <xdr:cNvSpPr txBox="1"/>
      </xdr:nvSpPr>
      <xdr:spPr>
        <a:xfrm>
          <a:off x="14020800" y="336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77385</xdr:rowOff>
    </xdr:from>
    <xdr:to>
      <xdr:col>64</xdr:col>
      <xdr:colOff>152400</xdr:colOff>
      <xdr:row>20</xdr:row>
      <xdr:rowOff>7535</xdr:rowOff>
    </xdr:to>
    <xdr:sp macro="" textlink="">
      <xdr:nvSpPr>
        <xdr:cNvPr id="471" name="楕円 470"/>
        <xdr:cNvSpPr/>
      </xdr:nvSpPr>
      <xdr:spPr>
        <a:xfrm>
          <a:off x="134620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163762</xdr:rowOff>
    </xdr:from>
    <xdr:ext cx="762000" cy="259045"/>
    <xdr:sp macro="" textlink="">
      <xdr:nvSpPr>
        <xdr:cNvPr id="472" name="テキスト ボックス 471"/>
        <xdr:cNvSpPr txBox="1"/>
      </xdr:nvSpPr>
      <xdr:spPr>
        <a:xfrm>
          <a:off x="13131800" y="34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284,531
283,530
824.61
119,224,658
117,700,566
1,225,069
66,644,875
139,381,587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給与費削減の解除や人勧に伴う給与改定等に伴い、人件費が前年度から増となったために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ポイント上昇したものの、定員管理計画による人件費の抑制もあることから、類似団体の中で最も低いものなっている。</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142240</xdr:rowOff>
    </xdr:from>
    <xdr:to>
      <xdr:col>24</xdr:col>
      <xdr:colOff>25400</xdr:colOff>
      <xdr:row>33</xdr:row>
      <xdr:rowOff>1270</xdr:rowOff>
    </xdr:to>
    <xdr:cxnSp macro="">
      <xdr:nvCxnSpPr>
        <xdr:cNvPr id="66" name="直線コネクタ 65"/>
        <xdr:cNvCxnSpPr/>
      </xdr:nvCxnSpPr>
      <xdr:spPr>
        <a:xfrm>
          <a:off x="3987800" y="5628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142240</xdr:rowOff>
    </xdr:from>
    <xdr:to>
      <xdr:col>19</xdr:col>
      <xdr:colOff>187325</xdr:colOff>
      <xdr:row>33</xdr:row>
      <xdr:rowOff>8890</xdr:rowOff>
    </xdr:to>
    <xdr:cxnSp macro="">
      <xdr:nvCxnSpPr>
        <xdr:cNvPr id="69" name="直線コネクタ 68"/>
        <xdr:cNvCxnSpPr/>
      </xdr:nvCxnSpPr>
      <xdr:spPr>
        <a:xfrm flipV="1">
          <a:off x="3098800" y="562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149860</xdr:rowOff>
    </xdr:from>
    <xdr:to>
      <xdr:col>15</xdr:col>
      <xdr:colOff>98425</xdr:colOff>
      <xdr:row>33</xdr:row>
      <xdr:rowOff>8890</xdr:rowOff>
    </xdr:to>
    <xdr:cxnSp macro="">
      <xdr:nvCxnSpPr>
        <xdr:cNvPr id="72" name="直線コネクタ 71"/>
        <xdr:cNvCxnSpPr/>
      </xdr:nvCxnSpPr>
      <xdr:spPr>
        <a:xfrm>
          <a:off x="2209800" y="563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33</xdr:row>
      <xdr:rowOff>1270</xdr:rowOff>
    </xdr:to>
    <xdr:cxnSp macro="">
      <xdr:nvCxnSpPr>
        <xdr:cNvPr id="75" name="直線コネクタ 74"/>
        <xdr:cNvCxnSpPr/>
      </xdr:nvCxnSpPr>
      <xdr:spPr>
        <a:xfrm flipV="1">
          <a:off x="1320800" y="563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121920</xdr:rowOff>
    </xdr:from>
    <xdr:to>
      <xdr:col>24</xdr:col>
      <xdr:colOff>76200</xdr:colOff>
      <xdr:row>33</xdr:row>
      <xdr:rowOff>52070</xdr:rowOff>
    </xdr:to>
    <xdr:sp macro="" textlink="">
      <xdr:nvSpPr>
        <xdr:cNvPr id="85" name="楕円 84"/>
        <xdr:cNvSpPr/>
      </xdr:nvSpPr>
      <xdr:spPr>
        <a:xfrm>
          <a:off x="47752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30497</xdr:rowOff>
    </xdr:from>
    <xdr:ext cx="762000" cy="259045"/>
    <xdr:sp macro="" textlink="">
      <xdr:nvSpPr>
        <xdr:cNvPr id="86" name="人件費該当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91440</xdr:rowOff>
    </xdr:from>
    <xdr:to>
      <xdr:col>20</xdr:col>
      <xdr:colOff>38100</xdr:colOff>
      <xdr:row>33</xdr:row>
      <xdr:rowOff>21590</xdr:rowOff>
    </xdr:to>
    <xdr:sp macro="" textlink="">
      <xdr:nvSpPr>
        <xdr:cNvPr id="87" name="楕円 86"/>
        <xdr:cNvSpPr/>
      </xdr:nvSpPr>
      <xdr:spPr>
        <a:xfrm>
          <a:off x="3937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31767</xdr:rowOff>
    </xdr:from>
    <xdr:ext cx="736600" cy="259045"/>
    <xdr:sp macro="" textlink="">
      <xdr:nvSpPr>
        <xdr:cNvPr id="88" name="テキスト ボックス 87"/>
        <xdr:cNvSpPr txBox="1"/>
      </xdr:nvSpPr>
      <xdr:spPr>
        <a:xfrm>
          <a:off x="3606800" y="534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129540</xdr:rowOff>
    </xdr:from>
    <xdr:to>
      <xdr:col>15</xdr:col>
      <xdr:colOff>149225</xdr:colOff>
      <xdr:row>33</xdr:row>
      <xdr:rowOff>59690</xdr:rowOff>
    </xdr:to>
    <xdr:sp macro="" textlink="">
      <xdr:nvSpPr>
        <xdr:cNvPr id="89" name="楕円 88"/>
        <xdr:cNvSpPr/>
      </xdr:nvSpPr>
      <xdr:spPr>
        <a:xfrm>
          <a:off x="3048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69867</xdr:rowOff>
    </xdr:from>
    <xdr:ext cx="762000" cy="259045"/>
    <xdr:sp macro="" textlink="">
      <xdr:nvSpPr>
        <xdr:cNvPr id="90" name="テキスト ボックス 89"/>
        <xdr:cNvSpPr txBox="1"/>
      </xdr:nvSpPr>
      <xdr:spPr>
        <a:xfrm>
          <a:off x="2717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99060</xdr:rowOff>
    </xdr:from>
    <xdr:to>
      <xdr:col>11</xdr:col>
      <xdr:colOff>60325</xdr:colOff>
      <xdr:row>33</xdr:row>
      <xdr:rowOff>29210</xdr:rowOff>
    </xdr:to>
    <xdr:sp macro="" textlink="">
      <xdr:nvSpPr>
        <xdr:cNvPr id="91" name="楕円 90"/>
        <xdr:cNvSpPr/>
      </xdr:nvSpPr>
      <xdr:spPr>
        <a:xfrm>
          <a:off x="2159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39387</xdr:rowOff>
    </xdr:from>
    <xdr:ext cx="762000" cy="259045"/>
    <xdr:sp macro="" textlink="">
      <xdr:nvSpPr>
        <xdr:cNvPr id="92" name="テキスト ボックス 91"/>
        <xdr:cNvSpPr txBox="1"/>
      </xdr:nvSpPr>
      <xdr:spPr>
        <a:xfrm>
          <a:off x="1828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3" name="楕円 92"/>
        <xdr:cNvSpPr/>
      </xdr:nvSpPr>
      <xdr:spPr>
        <a:xfrm>
          <a:off x="1270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4" name="テキスト ボックス 93"/>
        <xdr:cNvSpPr txBox="1"/>
      </xdr:nvSpPr>
      <xdr:spPr>
        <a:xfrm>
          <a:off x="939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燃料費単価の高騰や光熱水費の増加等により、前年度と比較して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ポイント上昇したものの、類似団体平均と比較して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しかしながら、近年は緩やかな増加傾向にあることから、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施設の管理体制の見直し、指定管理者制度の導入、アウトソーシングの活用など行財政改革の取組を推進し、継続的に経費削減に取り組んでいく。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44450</xdr:rowOff>
    </xdr:from>
    <xdr:to>
      <xdr:col>82</xdr:col>
      <xdr:colOff>107950</xdr:colOff>
      <xdr:row>13</xdr:row>
      <xdr:rowOff>95250</xdr:rowOff>
    </xdr:to>
    <xdr:cxnSp macro="">
      <xdr:nvCxnSpPr>
        <xdr:cNvPr id="127" name="直線コネクタ 126"/>
        <xdr:cNvCxnSpPr/>
      </xdr:nvCxnSpPr>
      <xdr:spPr>
        <a:xfrm>
          <a:off x="15671800" y="2273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44450</xdr:rowOff>
    </xdr:to>
    <xdr:cxnSp macro="">
      <xdr:nvCxnSpPr>
        <xdr:cNvPr id="130" name="直線コネクタ 129"/>
        <xdr:cNvCxnSpPr/>
      </xdr:nvCxnSpPr>
      <xdr:spPr>
        <a:xfrm>
          <a:off x="14782800" y="226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57150</xdr:rowOff>
    </xdr:to>
    <xdr:cxnSp macro="">
      <xdr:nvCxnSpPr>
        <xdr:cNvPr id="133" name="直線コネクタ 132"/>
        <xdr:cNvCxnSpPr/>
      </xdr:nvCxnSpPr>
      <xdr:spPr>
        <a:xfrm flipV="1">
          <a:off x="13893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57150</xdr:rowOff>
    </xdr:to>
    <xdr:cxnSp macro="">
      <xdr:nvCxnSpPr>
        <xdr:cNvPr id="136" name="直線コネクタ 135"/>
        <xdr:cNvCxnSpPr/>
      </xdr:nvCxnSpPr>
      <xdr:spPr>
        <a:xfrm>
          <a:off x="13004800" y="222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44450</xdr:rowOff>
    </xdr:from>
    <xdr:to>
      <xdr:col>82</xdr:col>
      <xdr:colOff>158750</xdr:colOff>
      <xdr:row>13</xdr:row>
      <xdr:rowOff>146050</xdr:rowOff>
    </xdr:to>
    <xdr:sp macro="" textlink="">
      <xdr:nvSpPr>
        <xdr:cNvPr id="146" name="楕円 145"/>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165100</xdr:rowOff>
    </xdr:from>
    <xdr:to>
      <xdr:col>78</xdr:col>
      <xdr:colOff>120650</xdr:colOff>
      <xdr:row>13</xdr:row>
      <xdr:rowOff>95250</xdr:rowOff>
    </xdr:to>
    <xdr:sp macro="" textlink="">
      <xdr:nvSpPr>
        <xdr:cNvPr id="148" name="楕円 147"/>
        <xdr:cNvSpPr/>
      </xdr:nvSpPr>
      <xdr:spPr>
        <a:xfrm>
          <a:off x="15621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105427</xdr:rowOff>
    </xdr:from>
    <xdr:ext cx="736600" cy="259045"/>
    <xdr:sp macro="" textlink="">
      <xdr:nvSpPr>
        <xdr:cNvPr id="149" name="テキスト ボックス 148"/>
        <xdr:cNvSpPr txBox="1"/>
      </xdr:nvSpPr>
      <xdr:spPr>
        <a:xfrm>
          <a:off x="15290800" y="199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50" name="楕円 149"/>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51" name="テキスト ボックス 150"/>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6350</xdr:rowOff>
    </xdr:from>
    <xdr:to>
      <xdr:col>69</xdr:col>
      <xdr:colOff>142875</xdr:colOff>
      <xdr:row>13</xdr:row>
      <xdr:rowOff>107950</xdr:rowOff>
    </xdr:to>
    <xdr:sp macro="" textlink="">
      <xdr:nvSpPr>
        <xdr:cNvPr id="152" name="楕円 151"/>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118127</xdr:rowOff>
    </xdr:from>
    <xdr:ext cx="762000" cy="259045"/>
    <xdr:sp macro="" textlink="">
      <xdr:nvSpPr>
        <xdr:cNvPr id="153" name="テキスト ボックス 152"/>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4" name="楕円 153"/>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5" name="テキスト ボックス 154"/>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障害者総合支援法に基づいて支出する扶助費や児童福祉施策に要する扶助費が増加傾向にあり、類似団体平均を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60</xdr:row>
      <xdr:rowOff>25400</xdr:rowOff>
    </xdr:to>
    <xdr:cxnSp macro="">
      <xdr:nvCxnSpPr>
        <xdr:cNvPr id="188" name="直線コネクタ 187"/>
        <xdr:cNvCxnSpPr/>
      </xdr:nvCxnSpPr>
      <xdr:spPr>
        <a:xfrm>
          <a:off x="3987800" y="1031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25400</xdr:rowOff>
    </xdr:to>
    <xdr:cxnSp macro="">
      <xdr:nvCxnSpPr>
        <xdr:cNvPr id="191" name="直線コネクタ 190"/>
        <xdr:cNvCxnSpPr/>
      </xdr:nvCxnSpPr>
      <xdr:spPr>
        <a:xfrm>
          <a:off x="3098800" y="1022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107950</xdr:rowOff>
    </xdr:to>
    <xdr:cxnSp macro="">
      <xdr:nvCxnSpPr>
        <xdr:cNvPr id="194" name="直線コネクタ 193"/>
        <xdr:cNvCxnSpPr/>
      </xdr:nvCxnSpPr>
      <xdr:spPr>
        <a:xfrm>
          <a:off x="2209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95250</xdr:rowOff>
    </xdr:to>
    <xdr:cxnSp macro="">
      <xdr:nvCxnSpPr>
        <xdr:cNvPr id="197" name="直線コネクタ 196"/>
        <xdr:cNvCxnSpPr/>
      </xdr:nvCxnSpPr>
      <xdr:spPr>
        <a:xfrm flipV="1">
          <a:off x="1320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7" name="楕円 206"/>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8"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09" name="楕円 208"/>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10" name="テキスト ボックス 209"/>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5" name="楕円 214"/>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6" name="テキスト ボックス 215"/>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今年度は、介護保険事業特別会計、下水道事業特別会計などへの繰出金の増加が影響し、前年度と比較して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地域特性である除排雪経費により、類似団体平均よりも高い値で推移して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おり、これは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毎年の降雪状況により事業費の増減が大きいものの、除排雪体制や出動の効率化等により経費の節減に努めていく。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31750</xdr:rowOff>
    </xdr:to>
    <xdr:cxnSp macro="">
      <xdr:nvCxnSpPr>
        <xdr:cNvPr id="249" name="直線コネクタ 248"/>
        <xdr:cNvCxnSpPr/>
      </xdr:nvCxnSpPr>
      <xdr:spPr>
        <a:xfrm>
          <a:off x="15671800" y="1009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149860</xdr:rowOff>
    </xdr:to>
    <xdr:cxnSp macro="">
      <xdr:nvCxnSpPr>
        <xdr:cNvPr id="252" name="直線コネクタ 251"/>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81280</xdr:rowOff>
    </xdr:to>
    <xdr:cxnSp macro="">
      <xdr:nvCxnSpPr>
        <xdr:cNvPr id="255" name="直線コネクタ 254"/>
        <xdr:cNvCxnSpPr/>
      </xdr:nvCxnSpPr>
      <xdr:spPr>
        <a:xfrm>
          <a:off x="13893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161290</xdr:rowOff>
    </xdr:to>
    <xdr:cxnSp macro="">
      <xdr:nvCxnSpPr>
        <xdr:cNvPr id="258" name="直線コネクタ 257"/>
        <xdr:cNvCxnSpPr/>
      </xdr:nvCxnSpPr>
      <xdr:spPr>
        <a:xfrm>
          <a:off x="13004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8" name="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0" name="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病院事業会計への支出金や、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青森地域広域事務組合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等により、前年度と比較して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近年は概ね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横ばいで推移しているが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、引き続き経費削減に取り組んでいく。</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120650</xdr:rowOff>
    </xdr:from>
    <xdr:to>
      <xdr:col>82</xdr:col>
      <xdr:colOff>107950</xdr:colOff>
      <xdr:row>35</xdr:row>
      <xdr:rowOff>133350</xdr:rowOff>
    </xdr:to>
    <xdr:cxnSp macro="">
      <xdr:nvCxnSpPr>
        <xdr:cNvPr id="310" name="直線コネクタ 309"/>
        <xdr:cNvCxnSpPr/>
      </xdr:nvCxnSpPr>
      <xdr:spPr>
        <a:xfrm>
          <a:off x="15671800" y="612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120650</xdr:rowOff>
    </xdr:from>
    <xdr:to>
      <xdr:col>78</xdr:col>
      <xdr:colOff>69850</xdr:colOff>
      <xdr:row>35</xdr:row>
      <xdr:rowOff>146050</xdr:rowOff>
    </xdr:to>
    <xdr:cxnSp macro="">
      <xdr:nvCxnSpPr>
        <xdr:cNvPr id="313" name="直線コネクタ 312"/>
        <xdr:cNvCxnSpPr/>
      </xdr:nvCxnSpPr>
      <xdr:spPr>
        <a:xfrm flipV="1">
          <a:off x="14782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133350</xdr:rowOff>
    </xdr:from>
    <xdr:to>
      <xdr:col>73</xdr:col>
      <xdr:colOff>180975</xdr:colOff>
      <xdr:row>35</xdr:row>
      <xdr:rowOff>146050</xdr:rowOff>
    </xdr:to>
    <xdr:cxnSp macro="">
      <xdr:nvCxnSpPr>
        <xdr:cNvPr id="316" name="直線コネクタ 315"/>
        <xdr:cNvCxnSpPr/>
      </xdr:nvCxnSpPr>
      <xdr:spPr>
        <a:xfrm>
          <a:off x="13893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133350</xdr:rowOff>
    </xdr:from>
    <xdr:to>
      <xdr:col>69</xdr:col>
      <xdr:colOff>92075</xdr:colOff>
      <xdr:row>36</xdr:row>
      <xdr:rowOff>12700</xdr:rowOff>
    </xdr:to>
    <xdr:cxnSp macro="">
      <xdr:nvCxnSpPr>
        <xdr:cNvPr id="319" name="直線コネクタ 318"/>
        <xdr:cNvCxnSpPr/>
      </xdr:nvCxnSpPr>
      <xdr:spPr>
        <a:xfrm flipV="1">
          <a:off x="13004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82550</xdr:rowOff>
    </xdr:from>
    <xdr:to>
      <xdr:col>82</xdr:col>
      <xdr:colOff>158750</xdr:colOff>
      <xdr:row>36</xdr:row>
      <xdr:rowOff>12700</xdr:rowOff>
    </xdr:to>
    <xdr:sp macro="" textlink="">
      <xdr:nvSpPr>
        <xdr:cNvPr id="329" name="楕円 328"/>
        <xdr:cNvSpPr/>
      </xdr:nvSpPr>
      <xdr:spPr>
        <a:xfrm>
          <a:off x="16459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99077</xdr:rowOff>
    </xdr:from>
    <xdr:ext cx="762000" cy="259045"/>
    <xdr:sp macro="" textlink="">
      <xdr:nvSpPr>
        <xdr:cNvPr id="330" name="補助費等該当値テキスト"/>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69850</xdr:rowOff>
    </xdr:from>
    <xdr:to>
      <xdr:col>78</xdr:col>
      <xdr:colOff>120650</xdr:colOff>
      <xdr:row>36</xdr:row>
      <xdr:rowOff>0</xdr:rowOff>
    </xdr:to>
    <xdr:sp macro="" textlink="">
      <xdr:nvSpPr>
        <xdr:cNvPr id="331" name="楕円 330"/>
        <xdr:cNvSpPr/>
      </xdr:nvSpPr>
      <xdr:spPr>
        <a:xfrm>
          <a:off x="15621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10177</xdr:rowOff>
    </xdr:from>
    <xdr:ext cx="736600" cy="259045"/>
    <xdr:sp macro="" textlink="">
      <xdr:nvSpPr>
        <xdr:cNvPr id="332" name="テキスト ボックス 331"/>
        <xdr:cNvSpPr txBox="1"/>
      </xdr:nvSpPr>
      <xdr:spPr>
        <a:xfrm>
          <a:off x="15290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3" name="楕円 332"/>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4" name="テキスト ボックス 333"/>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82550</xdr:rowOff>
    </xdr:from>
    <xdr:to>
      <xdr:col>69</xdr:col>
      <xdr:colOff>142875</xdr:colOff>
      <xdr:row>36</xdr:row>
      <xdr:rowOff>12700</xdr:rowOff>
    </xdr:to>
    <xdr:sp macro="" textlink="">
      <xdr:nvSpPr>
        <xdr:cNvPr id="335" name="楕円 334"/>
        <xdr:cNvSpPr/>
      </xdr:nvSpPr>
      <xdr:spPr>
        <a:xfrm>
          <a:off x="13843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22877</xdr:rowOff>
    </xdr:from>
    <xdr:ext cx="762000" cy="259045"/>
    <xdr:sp macro="" textlink="">
      <xdr:nvSpPr>
        <xdr:cNvPr id="336" name="テキスト ボックス 335"/>
        <xdr:cNvSpPr txBox="1"/>
      </xdr:nvSpPr>
      <xdr:spPr>
        <a:xfrm>
          <a:off x="13512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7" name="楕円 336"/>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8" name="テキスト ボックス 33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国の経済対策に呼応した公共投資や新ごみ処理施設・小学校給食センターの整備などの大規模事業の実施にあたり市債を発行してきたことから、公債費に係る経常収支比率は類似団体平均を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今後も合併特例債事業や臨時財政対策債に係る償還もあることから、中期財政見通しにより、可能な限り将来的な数値を把握し、適正な公債費の管理に努めていく。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80</xdr:row>
      <xdr:rowOff>142239</xdr:rowOff>
    </xdr:to>
    <xdr:cxnSp macro="">
      <xdr:nvCxnSpPr>
        <xdr:cNvPr id="371" name="直線コネクタ 370"/>
        <xdr:cNvCxnSpPr/>
      </xdr:nvCxnSpPr>
      <xdr:spPr>
        <a:xfrm flipV="1">
          <a:off x="3987800" y="13820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142239</xdr:rowOff>
    </xdr:from>
    <xdr:to>
      <xdr:col>19</xdr:col>
      <xdr:colOff>187325</xdr:colOff>
      <xdr:row>81</xdr:row>
      <xdr:rowOff>39370</xdr:rowOff>
    </xdr:to>
    <xdr:cxnSp macro="">
      <xdr:nvCxnSpPr>
        <xdr:cNvPr id="374" name="直線コネクタ 373"/>
        <xdr:cNvCxnSpPr/>
      </xdr:nvCxnSpPr>
      <xdr:spPr>
        <a:xfrm flipV="1">
          <a:off x="3098800" y="13858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39370</xdr:rowOff>
    </xdr:to>
    <xdr:cxnSp macro="">
      <xdr:nvCxnSpPr>
        <xdr:cNvPr id="377" name="直線コネクタ 376"/>
        <xdr:cNvCxnSpPr/>
      </xdr:nvCxnSpPr>
      <xdr:spPr>
        <a:xfrm>
          <a:off x="2209800" y="13865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80</xdr:row>
      <xdr:rowOff>157480</xdr:rowOff>
    </xdr:to>
    <xdr:cxnSp macro="">
      <xdr:nvCxnSpPr>
        <xdr:cNvPr id="380" name="直線コネクタ 379"/>
        <xdr:cNvCxnSpPr/>
      </xdr:nvCxnSpPr>
      <xdr:spPr>
        <a:xfrm flipV="1">
          <a:off x="1320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53339</xdr:rowOff>
    </xdr:from>
    <xdr:to>
      <xdr:col>24</xdr:col>
      <xdr:colOff>76200</xdr:colOff>
      <xdr:row>80</xdr:row>
      <xdr:rowOff>154939</xdr:rowOff>
    </xdr:to>
    <xdr:sp macro="" textlink="">
      <xdr:nvSpPr>
        <xdr:cNvPr id="390" name="楕円 389"/>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133366</xdr:rowOff>
    </xdr:from>
    <xdr:ext cx="762000" cy="259045"/>
    <xdr:sp macro="" textlink="">
      <xdr:nvSpPr>
        <xdr:cNvPr id="391" name="公債費該当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91439</xdr:rowOff>
    </xdr:from>
    <xdr:to>
      <xdr:col>20</xdr:col>
      <xdr:colOff>38100</xdr:colOff>
      <xdr:row>81</xdr:row>
      <xdr:rowOff>21589</xdr:rowOff>
    </xdr:to>
    <xdr:sp macro="" textlink="">
      <xdr:nvSpPr>
        <xdr:cNvPr id="392" name="楕円 391"/>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6366</xdr:rowOff>
    </xdr:from>
    <xdr:ext cx="736600" cy="259045"/>
    <xdr:sp macro="" textlink="">
      <xdr:nvSpPr>
        <xdr:cNvPr id="393" name="テキスト ボックス 392"/>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4" name="楕円 393"/>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5" name="テキスト ボックス 394"/>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96" name="楕円 395"/>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97" name="テキスト ボックス 396"/>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106680</xdr:rowOff>
    </xdr:from>
    <xdr:to>
      <xdr:col>6</xdr:col>
      <xdr:colOff>171450</xdr:colOff>
      <xdr:row>81</xdr:row>
      <xdr:rowOff>36830</xdr:rowOff>
    </xdr:to>
    <xdr:sp macro="" textlink="">
      <xdr:nvSpPr>
        <xdr:cNvPr id="398" name="楕円 397"/>
        <xdr:cNvSpPr/>
      </xdr:nvSpPr>
      <xdr:spPr>
        <a:xfrm>
          <a:off x="1270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21607</xdr:rowOff>
    </xdr:from>
    <xdr:ext cx="762000" cy="259045"/>
    <xdr:sp macro="" textlink="">
      <xdr:nvSpPr>
        <xdr:cNvPr id="399" name="テキスト ボックス 398"/>
        <xdr:cNvSpPr txBox="1"/>
      </xdr:nvSpPr>
      <xdr:spPr>
        <a:xfrm>
          <a:off x="939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定員管理計画に基づく職員数の削減等により、類似団体平均よりも低い値で推移しているものの、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企業会計への支出金、特別会計への繰出金が増加したことなどにより、前年度と比較し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これら他会計への支出金、繰出金は近年、全体的に上昇傾向にあることから、自主財源確保や業務内容の見直しなどにより、健全な運営を維持できるよう努めていく</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122428</xdr:rowOff>
    </xdr:to>
    <xdr:cxnSp macro="">
      <xdr:nvCxnSpPr>
        <xdr:cNvPr id="430" name="直線コネクタ 429"/>
        <xdr:cNvCxnSpPr/>
      </xdr:nvCxnSpPr>
      <xdr:spPr>
        <a:xfrm>
          <a:off x="15671800" y="13079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49276</xdr:rowOff>
    </xdr:to>
    <xdr:cxnSp macro="">
      <xdr:nvCxnSpPr>
        <xdr:cNvPr id="433" name="直線コネクタ 432"/>
        <xdr:cNvCxnSpPr/>
      </xdr:nvCxnSpPr>
      <xdr:spPr>
        <a:xfrm>
          <a:off x="14782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76</xdr:row>
      <xdr:rowOff>3556</xdr:rowOff>
    </xdr:to>
    <xdr:cxnSp macro="">
      <xdr:nvCxnSpPr>
        <xdr:cNvPr id="436" name="直線コネクタ 435"/>
        <xdr:cNvCxnSpPr/>
      </xdr:nvCxnSpPr>
      <xdr:spPr>
        <a:xfrm>
          <a:off x="13893800" y="129103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101854</xdr:rowOff>
    </xdr:to>
    <xdr:cxnSp macro="">
      <xdr:nvCxnSpPr>
        <xdr:cNvPr id="439" name="直線コネクタ 438"/>
        <xdr:cNvCxnSpPr/>
      </xdr:nvCxnSpPr>
      <xdr:spPr>
        <a:xfrm flipV="1">
          <a:off x="13004800" y="12910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9" name="楕円 448"/>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50"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1" name="楕円 450"/>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2" name="テキスト ボックス 451"/>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3" name="楕円 452"/>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4" name="テキスト ボックス 453"/>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55" name="楕円 454"/>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56" name="テキスト ボックス 455"/>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7" name="楕円 456"/>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8" name="テキスト ボックス 45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72121</xdr:rowOff>
    </xdr:from>
    <xdr:to>
      <xdr:col>29</xdr:col>
      <xdr:colOff>127000</xdr:colOff>
      <xdr:row>18</xdr:row>
      <xdr:rowOff>98455</xdr:rowOff>
    </xdr:to>
    <xdr:cxnSp macro="">
      <xdr:nvCxnSpPr>
        <xdr:cNvPr id="48" name="直線コネクタ 47"/>
        <xdr:cNvCxnSpPr/>
      </xdr:nvCxnSpPr>
      <xdr:spPr bwMode="auto">
        <a:xfrm flipV="1">
          <a:off x="5003800" y="3205846"/>
          <a:ext cx="6477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91872</xdr:rowOff>
    </xdr:from>
    <xdr:to>
      <xdr:col>26</xdr:col>
      <xdr:colOff>50800</xdr:colOff>
      <xdr:row>18</xdr:row>
      <xdr:rowOff>98455</xdr:rowOff>
    </xdr:to>
    <xdr:cxnSp macro="">
      <xdr:nvCxnSpPr>
        <xdr:cNvPr id="51" name="直線コネクタ 50"/>
        <xdr:cNvCxnSpPr/>
      </xdr:nvCxnSpPr>
      <xdr:spPr bwMode="auto">
        <a:xfrm>
          <a:off x="4305300" y="3225597"/>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91872</xdr:rowOff>
    </xdr:from>
    <xdr:to>
      <xdr:col>22</xdr:col>
      <xdr:colOff>114300</xdr:colOff>
      <xdr:row>18</xdr:row>
      <xdr:rowOff>108377</xdr:rowOff>
    </xdr:to>
    <xdr:cxnSp macro="">
      <xdr:nvCxnSpPr>
        <xdr:cNvPr id="54" name="直線コネクタ 53"/>
        <xdr:cNvCxnSpPr/>
      </xdr:nvCxnSpPr>
      <xdr:spPr bwMode="auto">
        <a:xfrm flipV="1">
          <a:off x="3606800" y="3225597"/>
          <a:ext cx="6985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108377</xdr:rowOff>
    </xdr:from>
    <xdr:to>
      <xdr:col>18</xdr:col>
      <xdr:colOff>177800</xdr:colOff>
      <xdr:row>18</xdr:row>
      <xdr:rowOff>122138</xdr:rowOff>
    </xdr:to>
    <xdr:cxnSp macro="">
      <xdr:nvCxnSpPr>
        <xdr:cNvPr id="57" name="直線コネクタ 56"/>
        <xdr:cNvCxnSpPr/>
      </xdr:nvCxnSpPr>
      <xdr:spPr bwMode="auto">
        <a:xfrm flipV="1">
          <a:off x="2908300" y="3242102"/>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21321</xdr:rowOff>
    </xdr:from>
    <xdr:to>
      <xdr:col>29</xdr:col>
      <xdr:colOff>177800</xdr:colOff>
      <xdr:row>18</xdr:row>
      <xdr:rowOff>122921</xdr:rowOff>
    </xdr:to>
    <xdr:sp macro="" textlink="">
      <xdr:nvSpPr>
        <xdr:cNvPr id="67" name="楕円 66"/>
        <xdr:cNvSpPr/>
      </xdr:nvSpPr>
      <xdr:spPr bwMode="auto">
        <a:xfrm>
          <a:off x="5600700" y="315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164848</xdr:rowOff>
    </xdr:from>
    <xdr:ext cx="762000" cy="259045"/>
    <xdr:sp macro="" textlink="">
      <xdr:nvSpPr>
        <xdr:cNvPr id="68" name="人口1人当たり決算額の推移該当値テキスト130"/>
        <xdr:cNvSpPr txBox="1"/>
      </xdr:nvSpPr>
      <xdr:spPr>
        <a:xfrm>
          <a:off x="5740400" y="312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47655</xdr:rowOff>
    </xdr:from>
    <xdr:to>
      <xdr:col>26</xdr:col>
      <xdr:colOff>101600</xdr:colOff>
      <xdr:row>18</xdr:row>
      <xdr:rowOff>149255</xdr:rowOff>
    </xdr:to>
    <xdr:sp macro="" textlink="">
      <xdr:nvSpPr>
        <xdr:cNvPr id="69" name="楕円 68"/>
        <xdr:cNvSpPr/>
      </xdr:nvSpPr>
      <xdr:spPr bwMode="auto">
        <a:xfrm>
          <a:off x="49530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134033</xdr:rowOff>
    </xdr:from>
    <xdr:ext cx="736600" cy="259045"/>
    <xdr:sp macro="" textlink="">
      <xdr:nvSpPr>
        <xdr:cNvPr id="70" name="テキスト ボックス 69"/>
        <xdr:cNvSpPr txBox="1"/>
      </xdr:nvSpPr>
      <xdr:spPr>
        <a:xfrm>
          <a:off x="4622800" y="326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41072</xdr:rowOff>
    </xdr:from>
    <xdr:to>
      <xdr:col>22</xdr:col>
      <xdr:colOff>165100</xdr:colOff>
      <xdr:row>18</xdr:row>
      <xdr:rowOff>142672</xdr:rowOff>
    </xdr:to>
    <xdr:sp macro="" textlink="">
      <xdr:nvSpPr>
        <xdr:cNvPr id="71" name="楕円 70"/>
        <xdr:cNvSpPr/>
      </xdr:nvSpPr>
      <xdr:spPr bwMode="auto">
        <a:xfrm>
          <a:off x="42545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127449</xdr:rowOff>
    </xdr:from>
    <xdr:ext cx="762000" cy="259045"/>
    <xdr:sp macro="" textlink="">
      <xdr:nvSpPr>
        <xdr:cNvPr id="72" name="テキスト ボックス 71"/>
        <xdr:cNvSpPr txBox="1"/>
      </xdr:nvSpPr>
      <xdr:spPr>
        <a:xfrm>
          <a:off x="3924300" y="32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57577</xdr:rowOff>
    </xdr:from>
    <xdr:to>
      <xdr:col>19</xdr:col>
      <xdr:colOff>38100</xdr:colOff>
      <xdr:row>18</xdr:row>
      <xdr:rowOff>159177</xdr:rowOff>
    </xdr:to>
    <xdr:sp macro="" textlink="">
      <xdr:nvSpPr>
        <xdr:cNvPr id="73" name="楕円 72"/>
        <xdr:cNvSpPr/>
      </xdr:nvSpPr>
      <xdr:spPr bwMode="auto">
        <a:xfrm>
          <a:off x="35560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143954</xdr:rowOff>
    </xdr:from>
    <xdr:ext cx="762000" cy="259045"/>
    <xdr:sp macro="" textlink="">
      <xdr:nvSpPr>
        <xdr:cNvPr id="74" name="テキスト ボックス 73"/>
        <xdr:cNvSpPr txBox="1"/>
      </xdr:nvSpPr>
      <xdr:spPr>
        <a:xfrm>
          <a:off x="3225800" y="327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71338</xdr:rowOff>
    </xdr:from>
    <xdr:to>
      <xdr:col>15</xdr:col>
      <xdr:colOff>101600</xdr:colOff>
      <xdr:row>19</xdr:row>
      <xdr:rowOff>1488</xdr:rowOff>
    </xdr:to>
    <xdr:sp macro="" textlink="">
      <xdr:nvSpPr>
        <xdr:cNvPr id="75" name="楕円 74"/>
        <xdr:cNvSpPr/>
      </xdr:nvSpPr>
      <xdr:spPr bwMode="auto">
        <a:xfrm>
          <a:off x="2857500" y="32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157715</xdr:rowOff>
    </xdr:from>
    <xdr:ext cx="762000" cy="259045"/>
    <xdr:sp macro="" textlink="">
      <xdr:nvSpPr>
        <xdr:cNvPr id="76" name="テキスト ボックス 75"/>
        <xdr:cNvSpPr txBox="1"/>
      </xdr:nvSpPr>
      <xdr:spPr>
        <a:xfrm>
          <a:off x="2527300" y="32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164033</xdr:rowOff>
    </xdr:from>
    <xdr:to>
      <xdr:col>29</xdr:col>
      <xdr:colOff>127000</xdr:colOff>
      <xdr:row>33</xdr:row>
      <xdr:rowOff>185522</xdr:rowOff>
    </xdr:to>
    <xdr:cxnSp macro="">
      <xdr:nvCxnSpPr>
        <xdr:cNvPr id="108" name="直線コネクタ 107"/>
        <xdr:cNvCxnSpPr/>
      </xdr:nvCxnSpPr>
      <xdr:spPr bwMode="auto">
        <a:xfrm>
          <a:off x="5003800" y="6088583"/>
          <a:ext cx="6477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164033</xdr:rowOff>
    </xdr:from>
    <xdr:to>
      <xdr:col>26</xdr:col>
      <xdr:colOff>50800</xdr:colOff>
      <xdr:row>33</xdr:row>
      <xdr:rowOff>196631</xdr:rowOff>
    </xdr:to>
    <xdr:cxnSp macro="">
      <xdr:nvCxnSpPr>
        <xdr:cNvPr id="111" name="直線コネクタ 110"/>
        <xdr:cNvCxnSpPr/>
      </xdr:nvCxnSpPr>
      <xdr:spPr bwMode="auto">
        <a:xfrm flipV="1">
          <a:off x="4305300" y="6088583"/>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196631</xdr:rowOff>
    </xdr:from>
    <xdr:to>
      <xdr:col>22</xdr:col>
      <xdr:colOff>114300</xdr:colOff>
      <xdr:row>33</xdr:row>
      <xdr:rowOff>208747</xdr:rowOff>
    </xdr:to>
    <xdr:cxnSp macro="">
      <xdr:nvCxnSpPr>
        <xdr:cNvPr id="114" name="直線コネクタ 113"/>
        <xdr:cNvCxnSpPr/>
      </xdr:nvCxnSpPr>
      <xdr:spPr bwMode="auto">
        <a:xfrm flipV="1">
          <a:off x="3606800" y="6121181"/>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208747</xdr:rowOff>
    </xdr:from>
    <xdr:to>
      <xdr:col>18</xdr:col>
      <xdr:colOff>177800</xdr:colOff>
      <xdr:row>33</xdr:row>
      <xdr:rowOff>328397</xdr:rowOff>
    </xdr:to>
    <xdr:cxnSp macro="">
      <xdr:nvCxnSpPr>
        <xdr:cNvPr id="117" name="直線コネクタ 116"/>
        <xdr:cNvCxnSpPr/>
      </xdr:nvCxnSpPr>
      <xdr:spPr bwMode="auto">
        <a:xfrm flipV="1">
          <a:off x="2908300" y="6133297"/>
          <a:ext cx="698500" cy="11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134722</xdr:rowOff>
    </xdr:from>
    <xdr:to>
      <xdr:col>29</xdr:col>
      <xdr:colOff>177800</xdr:colOff>
      <xdr:row>33</xdr:row>
      <xdr:rowOff>236322</xdr:rowOff>
    </xdr:to>
    <xdr:sp macro="" textlink="">
      <xdr:nvSpPr>
        <xdr:cNvPr id="127" name="楕円 126"/>
        <xdr:cNvSpPr/>
      </xdr:nvSpPr>
      <xdr:spPr bwMode="auto">
        <a:xfrm>
          <a:off x="5600700" y="605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81399</xdr:rowOff>
    </xdr:from>
    <xdr:ext cx="762000" cy="259045"/>
    <xdr:sp macro="" textlink="">
      <xdr:nvSpPr>
        <xdr:cNvPr id="128" name="人口1人当たり決算額の推移該当値テキスト445"/>
        <xdr:cNvSpPr txBox="1"/>
      </xdr:nvSpPr>
      <xdr:spPr>
        <a:xfrm>
          <a:off x="5740400" y="600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113233</xdr:rowOff>
    </xdr:from>
    <xdr:to>
      <xdr:col>26</xdr:col>
      <xdr:colOff>101600</xdr:colOff>
      <xdr:row>33</xdr:row>
      <xdr:rowOff>214833</xdr:rowOff>
    </xdr:to>
    <xdr:sp macro="" textlink="">
      <xdr:nvSpPr>
        <xdr:cNvPr id="129" name="楕円 128"/>
        <xdr:cNvSpPr/>
      </xdr:nvSpPr>
      <xdr:spPr bwMode="auto">
        <a:xfrm>
          <a:off x="4953000" y="603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53560</xdr:rowOff>
    </xdr:from>
    <xdr:ext cx="736600" cy="259045"/>
    <xdr:sp macro="" textlink="">
      <xdr:nvSpPr>
        <xdr:cNvPr id="130" name="テキスト ボックス 129"/>
        <xdr:cNvSpPr txBox="1"/>
      </xdr:nvSpPr>
      <xdr:spPr>
        <a:xfrm>
          <a:off x="4622800" y="5806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145831</xdr:rowOff>
    </xdr:from>
    <xdr:to>
      <xdr:col>22</xdr:col>
      <xdr:colOff>165100</xdr:colOff>
      <xdr:row>33</xdr:row>
      <xdr:rowOff>247431</xdr:rowOff>
    </xdr:to>
    <xdr:sp macro="" textlink="">
      <xdr:nvSpPr>
        <xdr:cNvPr id="131" name="楕円 130"/>
        <xdr:cNvSpPr/>
      </xdr:nvSpPr>
      <xdr:spPr bwMode="auto">
        <a:xfrm>
          <a:off x="4254500" y="607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86158</xdr:rowOff>
    </xdr:from>
    <xdr:ext cx="762000" cy="259045"/>
    <xdr:sp macro="" textlink="">
      <xdr:nvSpPr>
        <xdr:cNvPr id="132" name="テキスト ボックス 131"/>
        <xdr:cNvSpPr txBox="1"/>
      </xdr:nvSpPr>
      <xdr:spPr>
        <a:xfrm>
          <a:off x="3924300" y="58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157947</xdr:rowOff>
    </xdr:from>
    <xdr:to>
      <xdr:col>19</xdr:col>
      <xdr:colOff>38100</xdr:colOff>
      <xdr:row>33</xdr:row>
      <xdr:rowOff>259547</xdr:rowOff>
    </xdr:to>
    <xdr:sp macro="" textlink="">
      <xdr:nvSpPr>
        <xdr:cNvPr id="133" name="楕円 132"/>
        <xdr:cNvSpPr/>
      </xdr:nvSpPr>
      <xdr:spPr bwMode="auto">
        <a:xfrm>
          <a:off x="3556000" y="608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98274</xdr:rowOff>
    </xdr:from>
    <xdr:ext cx="762000" cy="259045"/>
    <xdr:sp macro="" textlink="">
      <xdr:nvSpPr>
        <xdr:cNvPr id="134" name="テキスト ボックス 133"/>
        <xdr:cNvSpPr txBox="1"/>
      </xdr:nvSpPr>
      <xdr:spPr>
        <a:xfrm>
          <a:off x="3225800" y="58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277597</xdr:rowOff>
    </xdr:from>
    <xdr:to>
      <xdr:col>15</xdr:col>
      <xdr:colOff>101600</xdr:colOff>
      <xdr:row>34</xdr:row>
      <xdr:rowOff>36297</xdr:rowOff>
    </xdr:to>
    <xdr:sp macro="" textlink="">
      <xdr:nvSpPr>
        <xdr:cNvPr id="135" name="楕円 134"/>
        <xdr:cNvSpPr/>
      </xdr:nvSpPr>
      <xdr:spPr bwMode="auto">
        <a:xfrm>
          <a:off x="2857500" y="620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46474</xdr:rowOff>
    </xdr:from>
    <xdr:ext cx="762000" cy="259045"/>
    <xdr:sp macro="" textlink="">
      <xdr:nvSpPr>
        <xdr:cNvPr id="136" name="テキスト ボックス 135"/>
        <xdr:cNvSpPr txBox="1"/>
      </xdr:nvSpPr>
      <xdr:spPr>
        <a:xfrm>
          <a:off x="2527300" y="597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284,531
283,530
824.61
119,224,658
117,700,566
1,225,069
66,644,875
139,381,587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10351</xdr:rowOff>
    </xdr:from>
    <xdr:to>
      <xdr:col>24</xdr:col>
      <xdr:colOff>63500</xdr:colOff>
      <xdr:row>39</xdr:row>
      <xdr:rowOff>47193</xdr:rowOff>
    </xdr:to>
    <xdr:cxnSp macro="">
      <xdr:nvCxnSpPr>
        <xdr:cNvPr id="61" name="直線コネクタ 60"/>
        <xdr:cNvCxnSpPr/>
      </xdr:nvCxnSpPr>
      <xdr:spPr>
        <a:xfrm flipV="1">
          <a:off x="3797300" y="6696901"/>
          <a:ext cx="8382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23038</xdr:rowOff>
    </xdr:from>
    <xdr:to>
      <xdr:col>19</xdr:col>
      <xdr:colOff>177800</xdr:colOff>
      <xdr:row>39</xdr:row>
      <xdr:rowOff>47193</xdr:rowOff>
    </xdr:to>
    <xdr:cxnSp macro="">
      <xdr:nvCxnSpPr>
        <xdr:cNvPr id="64" name="直線コネクタ 63"/>
        <xdr:cNvCxnSpPr/>
      </xdr:nvCxnSpPr>
      <xdr:spPr>
        <a:xfrm>
          <a:off x="2908300" y="6709588"/>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9207</xdr:rowOff>
    </xdr:from>
    <xdr:to>
      <xdr:col>15</xdr:col>
      <xdr:colOff>50800</xdr:colOff>
      <xdr:row>39</xdr:row>
      <xdr:rowOff>23038</xdr:rowOff>
    </xdr:to>
    <xdr:cxnSp macro="">
      <xdr:nvCxnSpPr>
        <xdr:cNvPr id="67" name="直線コネクタ 66"/>
        <xdr:cNvCxnSpPr/>
      </xdr:nvCxnSpPr>
      <xdr:spPr>
        <a:xfrm>
          <a:off x="2019300" y="669575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93332</xdr:rowOff>
    </xdr:from>
    <xdr:to>
      <xdr:col>10</xdr:col>
      <xdr:colOff>114300</xdr:colOff>
      <xdr:row>39</xdr:row>
      <xdr:rowOff>9207</xdr:rowOff>
    </xdr:to>
    <xdr:cxnSp macro="">
      <xdr:nvCxnSpPr>
        <xdr:cNvPr id="70" name="直線コネクタ 69"/>
        <xdr:cNvCxnSpPr/>
      </xdr:nvCxnSpPr>
      <xdr:spPr>
        <a:xfrm>
          <a:off x="1130300" y="660843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131001</xdr:rowOff>
    </xdr:from>
    <xdr:to>
      <xdr:col>24</xdr:col>
      <xdr:colOff>114300</xdr:colOff>
      <xdr:row>39</xdr:row>
      <xdr:rowOff>61151</xdr:rowOff>
    </xdr:to>
    <xdr:sp macro="" textlink="">
      <xdr:nvSpPr>
        <xdr:cNvPr id="80" name="楕円 79"/>
        <xdr:cNvSpPr/>
      </xdr:nvSpPr>
      <xdr:spPr>
        <a:xfrm>
          <a:off x="45847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45928</xdr:rowOff>
    </xdr:from>
    <xdr:ext cx="534377" cy="259045"/>
    <xdr:sp macro="" textlink="">
      <xdr:nvSpPr>
        <xdr:cNvPr id="81" name="人件費該当値テキスト"/>
        <xdr:cNvSpPr txBox="1"/>
      </xdr:nvSpPr>
      <xdr:spPr>
        <a:xfrm>
          <a:off x="4686300" y="6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167843</xdr:rowOff>
    </xdr:from>
    <xdr:to>
      <xdr:col>20</xdr:col>
      <xdr:colOff>38100</xdr:colOff>
      <xdr:row>39</xdr:row>
      <xdr:rowOff>97993</xdr:rowOff>
    </xdr:to>
    <xdr:sp macro="" textlink="">
      <xdr:nvSpPr>
        <xdr:cNvPr id="82" name="楕円 81"/>
        <xdr:cNvSpPr/>
      </xdr:nvSpPr>
      <xdr:spPr>
        <a:xfrm>
          <a:off x="3746500" y="66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89120</xdr:rowOff>
    </xdr:from>
    <xdr:ext cx="534377" cy="259045"/>
    <xdr:sp macro="" textlink="">
      <xdr:nvSpPr>
        <xdr:cNvPr id="83" name="テキスト ボックス 82"/>
        <xdr:cNvSpPr txBox="1"/>
      </xdr:nvSpPr>
      <xdr:spPr>
        <a:xfrm>
          <a:off x="3530111" y="677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143688</xdr:rowOff>
    </xdr:from>
    <xdr:to>
      <xdr:col>15</xdr:col>
      <xdr:colOff>101600</xdr:colOff>
      <xdr:row>39</xdr:row>
      <xdr:rowOff>73838</xdr:rowOff>
    </xdr:to>
    <xdr:sp macro="" textlink="">
      <xdr:nvSpPr>
        <xdr:cNvPr id="84" name="楕円 83"/>
        <xdr:cNvSpPr/>
      </xdr:nvSpPr>
      <xdr:spPr>
        <a:xfrm>
          <a:off x="2857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64965</xdr:rowOff>
    </xdr:from>
    <xdr:ext cx="534377" cy="259045"/>
    <xdr:sp macro="" textlink="">
      <xdr:nvSpPr>
        <xdr:cNvPr id="85" name="テキスト ボックス 84"/>
        <xdr:cNvSpPr txBox="1"/>
      </xdr:nvSpPr>
      <xdr:spPr>
        <a:xfrm>
          <a:off x="2641111" y="67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129857</xdr:rowOff>
    </xdr:from>
    <xdr:to>
      <xdr:col>10</xdr:col>
      <xdr:colOff>165100</xdr:colOff>
      <xdr:row>39</xdr:row>
      <xdr:rowOff>60007</xdr:rowOff>
    </xdr:to>
    <xdr:sp macro="" textlink="">
      <xdr:nvSpPr>
        <xdr:cNvPr id="86" name="楕円 85"/>
        <xdr:cNvSpPr/>
      </xdr:nvSpPr>
      <xdr:spPr>
        <a:xfrm>
          <a:off x="1968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51134</xdr:rowOff>
    </xdr:from>
    <xdr:ext cx="534377" cy="259045"/>
    <xdr:sp macro="" textlink="">
      <xdr:nvSpPr>
        <xdr:cNvPr id="87" name="テキスト ボックス 86"/>
        <xdr:cNvSpPr txBox="1"/>
      </xdr:nvSpPr>
      <xdr:spPr>
        <a:xfrm>
          <a:off x="1752111" y="67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42532</xdr:rowOff>
    </xdr:from>
    <xdr:to>
      <xdr:col>6</xdr:col>
      <xdr:colOff>38100</xdr:colOff>
      <xdr:row>38</xdr:row>
      <xdr:rowOff>144132</xdr:rowOff>
    </xdr:to>
    <xdr:sp macro="" textlink="">
      <xdr:nvSpPr>
        <xdr:cNvPr id="88" name="楕円 87"/>
        <xdr:cNvSpPr/>
      </xdr:nvSpPr>
      <xdr:spPr>
        <a:xfrm>
          <a:off x="1079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135259</xdr:rowOff>
    </xdr:from>
    <xdr:ext cx="534377" cy="259045"/>
    <xdr:sp macro="" textlink="">
      <xdr:nvSpPr>
        <xdr:cNvPr id="89" name="テキスト ボックス 88"/>
        <xdr:cNvSpPr txBox="1"/>
      </xdr:nvSpPr>
      <xdr:spPr>
        <a:xfrm>
          <a:off x="86311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137198</xdr:rowOff>
    </xdr:from>
    <xdr:to>
      <xdr:col>24</xdr:col>
      <xdr:colOff>63500</xdr:colOff>
      <xdr:row>58</xdr:row>
      <xdr:rowOff>1677</xdr:rowOff>
    </xdr:to>
    <xdr:cxnSp macro="">
      <xdr:nvCxnSpPr>
        <xdr:cNvPr id="119" name="直線コネクタ 118"/>
        <xdr:cNvCxnSpPr/>
      </xdr:nvCxnSpPr>
      <xdr:spPr>
        <a:xfrm flipV="1">
          <a:off x="3797300" y="9909848"/>
          <a:ext cx="8382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1677</xdr:rowOff>
    </xdr:from>
    <xdr:to>
      <xdr:col>19</xdr:col>
      <xdr:colOff>177800</xdr:colOff>
      <xdr:row>58</xdr:row>
      <xdr:rowOff>4445</xdr:rowOff>
    </xdr:to>
    <xdr:cxnSp macro="">
      <xdr:nvCxnSpPr>
        <xdr:cNvPr id="122" name="直線コネクタ 121"/>
        <xdr:cNvCxnSpPr/>
      </xdr:nvCxnSpPr>
      <xdr:spPr>
        <a:xfrm flipV="1">
          <a:off x="2908300" y="9945777"/>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4445</xdr:rowOff>
    </xdr:from>
    <xdr:to>
      <xdr:col>15</xdr:col>
      <xdr:colOff>50800</xdr:colOff>
      <xdr:row>58</xdr:row>
      <xdr:rowOff>8471</xdr:rowOff>
    </xdr:to>
    <xdr:cxnSp macro="">
      <xdr:nvCxnSpPr>
        <xdr:cNvPr id="125" name="直線コネクタ 124"/>
        <xdr:cNvCxnSpPr/>
      </xdr:nvCxnSpPr>
      <xdr:spPr>
        <a:xfrm flipV="1">
          <a:off x="2019300" y="9948545"/>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8471</xdr:rowOff>
    </xdr:from>
    <xdr:to>
      <xdr:col>10</xdr:col>
      <xdr:colOff>114300</xdr:colOff>
      <xdr:row>58</xdr:row>
      <xdr:rowOff>21120</xdr:rowOff>
    </xdr:to>
    <xdr:cxnSp macro="">
      <xdr:nvCxnSpPr>
        <xdr:cNvPr id="128" name="直線コネクタ 127"/>
        <xdr:cNvCxnSpPr/>
      </xdr:nvCxnSpPr>
      <xdr:spPr>
        <a:xfrm flipV="1">
          <a:off x="1130300" y="995257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86398</xdr:rowOff>
    </xdr:from>
    <xdr:to>
      <xdr:col>24</xdr:col>
      <xdr:colOff>114300</xdr:colOff>
      <xdr:row>58</xdr:row>
      <xdr:rowOff>16548</xdr:rowOff>
    </xdr:to>
    <xdr:sp macro="" textlink="">
      <xdr:nvSpPr>
        <xdr:cNvPr id="138" name="楕円 137"/>
        <xdr:cNvSpPr/>
      </xdr:nvSpPr>
      <xdr:spPr>
        <a:xfrm>
          <a:off x="4584700" y="98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109275</xdr:rowOff>
    </xdr:from>
    <xdr:ext cx="534377" cy="259045"/>
    <xdr:sp macro="" textlink="">
      <xdr:nvSpPr>
        <xdr:cNvPr id="139" name="物件費該当値テキスト"/>
        <xdr:cNvSpPr txBox="1"/>
      </xdr:nvSpPr>
      <xdr:spPr>
        <a:xfrm>
          <a:off x="4686300" y="97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122327</xdr:rowOff>
    </xdr:from>
    <xdr:to>
      <xdr:col>20</xdr:col>
      <xdr:colOff>38100</xdr:colOff>
      <xdr:row>58</xdr:row>
      <xdr:rowOff>52477</xdr:rowOff>
    </xdr:to>
    <xdr:sp macro="" textlink="">
      <xdr:nvSpPr>
        <xdr:cNvPr id="140" name="楕円 139"/>
        <xdr:cNvSpPr/>
      </xdr:nvSpPr>
      <xdr:spPr>
        <a:xfrm>
          <a:off x="3746500" y="98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43604</xdr:rowOff>
    </xdr:from>
    <xdr:ext cx="534377" cy="259045"/>
    <xdr:sp macro="" textlink="">
      <xdr:nvSpPr>
        <xdr:cNvPr id="141" name="テキスト ボックス 140"/>
        <xdr:cNvSpPr txBox="1"/>
      </xdr:nvSpPr>
      <xdr:spPr>
        <a:xfrm>
          <a:off x="3530111" y="99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125095</xdr:rowOff>
    </xdr:from>
    <xdr:to>
      <xdr:col>15</xdr:col>
      <xdr:colOff>101600</xdr:colOff>
      <xdr:row>58</xdr:row>
      <xdr:rowOff>55245</xdr:rowOff>
    </xdr:to>
    <xdr:sp macro="" textlink="">
      <xdr:nvSpPr>
        <xdr:cNvPr id="142" name="楕円 141"/>
        <xdr:cNvSpPr/>
      </xdr:nvSpPr>
      <xdr:spPr>
        <a:xfrm>
          <a:off x="2857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46372</xdr:rowOff>
    </xdr:from>
    <xdr:ext cx="534377" cy="259045"/>
    <xdr:sp macro="" textlink="">
      <xdr:nvSpPr>
        <xdr:cNvPr id="143" name="テキスト ボックス 142"/>
        <xdr:cNvSpPr txBox="1"/>
      </xdr:nvSpPr>
      <xdr:spPr>
        <a:xfrm>
          <a:off x="2641111" y="99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129121</xdr:rowOff>
    </xdr:from>
    <xdr:to>
      <xdr:col>10</xdr:col>
      <xdr:colOff>165100</xdr:colOff>
      <xdr:row>58</xdr:row>
      <xdr:rowOff>59271</xdr:rowOff>
    </xdr:to>
    <xdr:sp macro="" textlink="">
      <xdr:nvSpPr>
        <xdr:cNvPr id="144" name="楕円 143"/>
        <xdr:cNvSpPr/>
      </xdr:nvSpPr>
      <xdr:spPr>
        <a:xfrm>
          <a:off x="1968500" y="99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50398</xdr:rowOff>
    </xdr:from>
    <xdr:ext cx="534377" cy="259045"/>
    <xdr:sp macro="" textlink="">
      <xdr:nvSpPr>
        <xdr:cNvPr id="145" name="テキスト ボックス 144"/>
        <xdr:cNvSpPr txBox="1"/>
      </xdr:nvSpPr>
      <xdr:spPr>
        <a:xfrm>
          <a:off x="1752111" y="99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141770</xdr:rowOff>
    </xdr:from>
    <xdr:to>
      <xdr:col>6</xdr:col>
      <xdr:colOff>38100</xdr:colOff>
      <xdr:row>58</xdr:row>
      <xdr:rowOff>71920</xdr:rowOff>
    </xdr:to>
    <xdr:sp macro="" textlink="">
      <xdr:nvSpPr>
        <xdr:cNvPr id="146" name="楕円 145"/>
        <xdr:cNvSpPr/>
      </xdr:nvSpPr>
      <xdr:spPr>
        <a:xfrm>
          <a:off x="1079500" y="99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63047</xdr:rowOff>
    </xdr:from>
    <xdr:ext cx="534377" cy="259045"/>
    <xdr:sp macro="" textlink="">
      <xdr:nvSpPr>
        <xdr:cNvPr id="147" name="テキスト ボックス 146"/>
        <xdr:cNvSpPr txBox="1"/>
      </xdr:nvSpPr>
      <xdr:spPr>
        <a:xfrm>
          <a:off x="863111" y="100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127905</xdr:rowOff>
    </xdr:from>
    <xdr:to>
      <xdr:col>24</xdr:col>
      <xdr:colOff>62865</xdr:colOff>
      <xdr:row>78</xdr:row>
      <xdr:rowOff>109982</xdr:rowOff>
    </xdr:to>
    <xdr:cxnSp macro="">
      <xdr:nvCxnSpPr>
        <xdr:cNvPr id="169" name="直線コネクタ 168"/>
        <xdr:cNvCxnSpPr/>
      </xdr:nvCxnSpPr>
      <xdr:spPr>
        <a:xfrm flipV="1">
          <a:off x="4633595" y="12129405"/>
          <a:ext cx="1270" cy="135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113809</xdr:rowOff>
    </xdr:from>
    <xdr:ext cx="378565" cy="259045"/>
    <xdr:sp macro="" textlink="">
      <xdr:nvSpPr>
        <xdr:cNvPr id="170" name="維持補修費最小値テキスト"/>
        <xdr:cNvSpPr txBox="1"/>
      </xdr:nvSpPr>
      <xdr:spPr>
        <a:xfrm>
          <a:off x="4686300" y="1348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109982</xdr:rowOff>
    </xdr:from>
    <xdr:to>
      <xdr:col>24</xdr:col>
      <xdr:colOff>152400</xdr:colOff>
      <xdr:row>78</xdr:row>
      <xdr:rowOff>109982</xdr:rowOff>
    </xdr:to>
    <xdr:cxnSp macro="">
      <xdr:nvCxnSpPr>
        <xdr:cNvPr id="171" name="直線コネクタ 170"/>
        <xdr:cNvCxnSpPr/>
      </xdr:nvCxnSpPr>
      <xdr:spPr>
        <a:xfrm>
          <a:off x="4546600" y="1348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74582</xdr:rowOff>
    </xdr:from>
    <xdr:ext cx="534377" cy="259045"/>
    <xdr:sp macro="" textlink="">
      <xdr:nvSpPr>
        <xdr:cNvPr id="172" name="維持補修費最大値テキスト"/>
        <xdr:cNvSpPr txBox="1"/>
      </xdr:nvSpPr>
      <xdr:spPr>
        <a:xfrm>
          <a:off x="4686300" y="119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127905</xdr:rowOff>
    </xdr:from>
    <xdr:to>
      <xdr:col>24</xdr:col>
      <xdr:colOff>152400</xdr:colOff>
      <xdr:row>70</xdr:row>
      <xdr:rowOff>127905</xdr:rowOff>
    </xdr:to>
    <xdr:cxnSp macro="">
      <xdr:nvCxnSpPr>
        <xdr:cNvPr id="173" name="直線コネクタ 172"/>
        <xdr:cNvCxnSpPr/>
      </xdr:nvCxnSpPr>
      <xdr:spPr>
        <a:xfrm>
          <a:off x="4546600" y="1212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49540</xdr:rowOff>
    </xdr:from>
    <xdr:to>
      <xdr:col>24</xdr:col>
      <xdr:colOff>63500</xdr:colOff>
      <xdr:row>70</xdr:row>
      <xdr:rowOff>127905</xdr:rowOff>
    </xdr:to>
    <xdr:cxnSp macro="">
      <xdr:nvCxnSpPr>
        <xdr:cNvPr id="174" name="直線コネクタ 173"/>
        <xdr:cNvCxnSpPr/>
      </xdr:nvCxnSpPr>
      <xdr:spPr>
        <a:xfrm>
          <a:off x="3797300" y="12051040"/>
          <a:ext cx="838200" cy="7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16212</xdr:rowOff>
    </xdr:from>
    <xdr:ext cx="469744" cy="259045"/>
    <xdr:sp macro="" textlink="">
      <xdr:nvSpPr>
        <xdr:cNvPr id="175" name="維持補修費平均値テキスト"/>
        <xdr:cNvSpPr txBox="1"/>
      </xdr:nvSpPr>
      <xdr:spPr>
        <a:xfrm>
          <a:off x="4686300" y="13046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37785</xdr:rowOff>
    </xdr:from>
    <xdr:to>
      <xdr:col>24</xdr:col>
      <xdr:colOff>114300</xdr:colOff>
      <xdr:row>76</xdr:row>
      <xdr:rowOff>139385</xdr:rowOff>
    </xdr:to>
    <xdr:sp macro="" textlink="">
      <xdr:nvSpPr>
        <xdr:cNvPr id="176" name="フローチャート: 判断 175"/>
        <xdr:cNvSpPr/>
      </xdr:nvSpPr>
      <xdr:spPr>
        <a:xfrm>
          <a:off x="45847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49540</xdr:rowOff>
    </xdr:from>
    <xdr:to>
      <xdr:col>19</xdr:col>
      <xdr:colOff>177800</xdr:colOff>
      <xdr:row>72</xdr:row>
      <xdr:rowOff>161463</xdr:rowOff>
    </xdr:to>
    <xdr:cxnSp macro="">
      <xdr:nvCxnSpPr>
        <xdr:cNvPr id="177" name="直線コネクタ 176"/>
        <xdr:cNvCxnSpPr/>
      </xdr:nvCxnSpPr>
      <xdr:spPr>
        <a:xfrm flipV="1">
          <a:off x="2908300" y="12051040"/>
          <a:ext cx="889000" cy="4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45374</xdr:rowOff>
    </xdr:from>
    <xdr:to>
      <xdr:col>20</xdr:col>
      <xdr:colOff>38100</xdr:colOff>
      <xdr:row>76</xdr:row>
      <xdr:rowOff>146974</xdr:rowOff>
    </xdr:to>
    <xdr:sp macro="" textlink="">
      <xdr:nvSpPr>
        <xdr:cNvPr id="178" name="フローチャート: 判断 177"/>
        <xdr:cNvSpPr/>
      </xdr:nvSpPr>
      <xdr:spPr>
        <a:xfrm>
          <a:off x="37465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138101</xdr:rowOff>
    </xdr:from>
    <xdr:ext cx="469744" cy="259045"/>
    <xdr:sp macro="" textlink="">
      <xdr:nvSpPr>
        <xdr:cNvPr id="179" name="テキスト ボックス 178"/>
        <xdr:cNvSpPr txBox="1"/>
      </xdr:nvSpPr>
      <xdr:spPr>
        <a:xfrm>
          <a:off x="3562428" y="1316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36922</xdr:rowOff>
    </xdr:from>
    <xdr:to>
      <xdr:col>15</xdr:col>
      <xdr:colOff>50800</xdr:colOff>
      <xdr:row>72</xdr:row>
      <xdr:rowOff>161463</xdr:rowOff>
    </xdr:to>
    <xdr:cxnSp macro="">
      <xdr:nvCxnSpPr>
        <xdr:cNvPr id="180" name="直線コネクタ 179"/>
        <xdr:cNvCxnSpPr/>
      </xdr:nvCxnSpPr>
      <xdr:spPr>
        <a:xfrm>
          <a:off x="2019300" y="12381322"/>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55524</xdr:rowOff>
    </xdr:from>
    <xdr:to>
      <xdr:col>15</xdr:col>
      <xdr:colOff>101600</xdr:colOff>
      <xdr:row>76</xdr:row>
      <xdr:rowOff>157124</xdr:rowOff>
    </xdr:to>
    <xdr:sp macro="" textlink="">
      <xdr:nvSpPr>
        <xdr:cNvPr id="181" name="フローチャート: 判断 180"/>
        <xdr:cNvSpPr/>
      </xdr:nvSpPr>
      <xdr:spPr>
        <a:xfrm>
          <a:off x="2857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148251</xdr:rowOff>
    </xdr:from>
    <xdr:ext cx="469744" cy="259045"/>
    <xdr:sp macro="" textlink="">
      <xdr:nvSpPr>
        <xdr:cNvPr id="182" name="テキスト ボックス 181"/>
        <xdr:cNvSpPr txBox="1"/>
      </xdr:nvSpPr>
      <xdr:spPr>
        <a:xfrm>
          <a:off x="2673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18085</xdr:rowOff>
    </xdr:from>
    <xdr:to>
      <xdr:col>10</xdr:col>
      <xdr:colOff>114300</xdr:colOff>
      <xdr:row>72</xdr:row>
      <xdr:rowOff>36922</xdr:rowOff>
    </xdr:to>
    <xdr:cxnSp macro="">
      <xdr:nvCxnSpPr>
        <xdr:cNvPr id="183" name="直線コネクタ 182"/>
        <xdr:cNvCxnSpPr/>
      </xdr:nvCxnSpPr>
      <xdr:spPr>
        <a:xfrm>
          <a:off x="1130300" y="12191035"/>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61559</xdr:rowOff>
    </xdr:from>
    <xdr:to>
      <xdr:col>10</xdr:col>
      <xdr:colOff>165100</xdr:colOff>
      <xdr:row>76</xdr:row>
      <xdr:rowOff>163159</xdr:rowOff>
    </xdr:to>
    <xdr:sp macro="" textlink="">
      <xdr:nvSpPr>
        <xdr:cNvPr id="184" name="フローチャート: 判断 183"/>
        <xdr:cNvSpPr/>
      </xdr:nvSpPr>
      <xdr:spPr>
        <a:xfrm>
          <a:off x="1968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154286</xdr:rowOff>
    </xdr:from>
    <xdr:ext cx="469744" cy="259045"/>
    <xdr:sp macro="" textlink="">
      <xdr:nvSpPr>
        <xdr:cNvPr id="185" name="テキスト ボックス 184"/>
        <xdr:cNvSpPr txBox="1"/>
      </xdr:nvSpPr>
      <xdr:spPr>
        <a:xfrm>
          <a:off x="1784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68052</xdr:rowOff>
    </xdr:from>
    <xdr:to>
      <xdr:col>6</xdr:col>
      <xdr:colOff>38100</xdr:colOff>
      <xdr:row>76</xdr:row>
      <xdr:rowOff>169652</xdr:rowOff>
    </xdr:to>
    <xdr:sp macro="" textlink="">
      <xdr:nvSpPr>
        <xdr:cNvPr id="186" name="フローチャート: 判断 185"/>
        <xdr:cNvSpPr/>
      </xdr:nvSpPr>
      <xdr:spPr>
        <a:xfrm>
          <a:off x="1079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160779</xdr:rowOff>
    </xdr:from>
    <xdr:ext cx="469744" cy="259045"/>
    <xdr:sp macro="" textlink="">
      <xdr:nvSpPr>
        <xdr:cNvPr id="187" name="テキスト ボックス 186"/>
        <xdr:cNvSpPr txBox="1"/>
      </xdr:nvSpPr>
      <xdr:spPr>
        <a:xfrm>
          <a:off x="895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77105</xdr:rowOff>
    </xdr:from>
    <xdr:to>
      <xdr:col>24</xdr:col>
      <xdr:colOff>114300</xdr:colOff>
      <xdr:row>71</xdr:row>
      <xdr:rowOff>7255</xdr:rowOff>
    </xdr:to>
    <xdr:sp macro="" textlink="">
      <xdr:nvSpPr>
        <xdr:cNvPr id="193" name="楕円 192"/>
        <xdr:cNvSpPr/>
      </xdr:nvSpPr>
      <xdr:spPr>
        <a:xfrm>
          <a:off x="4584700" y="120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30132</xdr:rowOff>
    </xdr:from>
    <xdr:ext cx="534377" cy="259045"/>
    <xdr:sp macro="" textlink="">
      <xdr:nvSpPr>
        <xdr:cNvPr id="194" name="維持補修費該当値テキスト"/>
        <xdr:cNvSpPr txBox="1"/>
      </xdr:nvSpPr>
      <xdr:spPr>
        <a:xfrm>
          <a:off x="4686300" y="120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170190</xdr:rowOff>
    </xdr:from>
    <xdr:to>
      <xdr:col>20</xdr:col>
      <xdr:colOff>38100</xdr:colOff>
      <xdr:row>70</xdr:row>
      <xdr:rowOff>100340</xdr:rowOff>
    </xdr:to>
    <xdr:sp macro="" textlink="">
      <xdr:nvSpPr>
        <xdr:cNvPr id="195" name="楕円 194"/>
        <xdr:cNvSpPr/>
      </xdr:nvSpPr>
      <xdr:spPr>
        <a:xfrm>
          <a:off x="3746500" y="12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116867</xdr:rowOff>
    </xdr:from>
    <xdr:ext cx="534377" cy="259045"/>
    <xdr:sp macro="" textlink="">
      <xdr:nvSpPr>
        <xdr:cNvPr id="196" name="テキスト ボックス 195"/>
        <xdr:cNvSpPr txBox="1"/>
      </xdr:nvSpPr>
      <xdr:spPr>
        <a:xfrm>
          <a:off x="3530111" y="117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110663</xdr:rowOff>
    </xdr:from>
    <xdr:to>
      <xdr:col>15</xdr:col>
      <xdr:colOff>101600</xdr:colOff>
      <xdr:row>73</xdr:row>
      <xdr:rowOff>40813</xdr:rowOff>
    </xdr:to>
    <xdr:sp macro="" textlink="">
      <xdr:nvSpPr>
        <xdr:cNvPr id="197" name="楕円 196"/>
        <xdr:cNvSpPr/>
      </xdr:nvSpPr>
      <xdr:spPr>
        <a:xfrm>
          <a:off x="2857500" y="124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57340</xdr:rowOff>
    </xdr:from>
    <xdr:ext cx="534377" cy="259045"/>
    <xdr:sp macro="" textlink="">
      <xdr:nvSpPr>
        <xdr:cNvPr id="198" name="テキスト ボックス 197"/>
        <xdr:cNvSpPr txBox="1"/>
      </xdr:nvSpPr>
      <xdr:spPr>
        <a:xfrm>
          <a:off x="2641111" y="122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157572</xdr:rowOff>
    </xdr:from>
    <xdr:to>
      <xdr:col>10</xdr:col>
      <xdr:colOff>165100</xdr:colOff>
      <xdr:row>72</xdr:row>
      <xdr:rowOff>87722</xdr:rowOff>
    </xdr:to>
    <xdr:sp macro="" textlink="">
      <xdr:nvSpPr>
        <xdr:cNvPr id="199" name="楕円 198"/>
        <xdr:cNvSpPr/>
      </xdr:nvSpPr>
      <xdr:spPr>
        <a:xfrm>
          <a:off x="19685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104249</xdr:rowOff>
    </xdr:from>
    <xdr:ext cx="534377" cy="259045"/>
    <xdr:sp macro="" textlink="">
      <xdr:nvSpPr>
        <xdr:cNvPr id="200" name="テキスト ボックス 199"/>
        <xdr:cNvSpPr txBox="1"/>
      </xdr:nvSpPr>
      <xdr:spPr>
        <a:xfrm>
          <a:off x="1752111" y="121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138735</xdr:rowOff>
    </xdr:from>
    <xdr:to>
      <xdr:col>6</xdr:col>
      <xdr:colOff>38100</xdr:colOff>
      <xdr:row>71</xdr:row>
      <xdr:rowOff>68885</xdr:rowOff>
    </xdr:to>
    <xdr:sp macro="" textlink="">
      <xdr:nvSpPr>
        <xdr:cNvPr id="201" name="楕円 200"/>
        <xdr:cNvSpPr/>
      </xdr:nvSpPr>
      <xdr:spPr>
        <a:xfrm>
          <a:off x="1079500" y="121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85412</xdr:rowOff>
    </xdr:from>
    <xdr:ext cx="534377" cy="259045"/>
    <xdr:sp macro="" textlink="">
      <xdr:nvSpPr>
        <xdr:cNvPr id="202" name="テキスト ボックス 201"/>
        <xdr:cNvSpPr txBox="1"/>
      </xdr:nvSpPr>
      <xdr:spPr>
        <a:xfrm>
          <a:off x="863111" y="119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27" name="直線コネクタ 226"/>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28"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29" name="直線コネクタ 228"/>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0"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1" name="直線コネクタ 230"/>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12915</xdr:rowOff>
    </xdr:from>
    <xdr:to>
      <xdr:col>24</xdr:col>
      <xdr:colOff>63500</xdr:colOff>
      <xdr:row>93</xdr:row>
      <xdr:rowOff>14173</xdr:rowOff>
    </xdr:to>
    <xdr:cxnSp macro="">
      <xdr:nvCxnSpPr>
        <xdr:cNvPr id="232" name="直線コネクタ 231"/>
        <xdr:cNvCxnSpPr/>
      </xdr:nvCxnSpPr>
      <xdr:spPr>
        <a:xfrm flipV="1">
          <a:off x="3797300" y="15957765"/>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3"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4" name="フローチャート: 判断 233"/>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14173</xdr:rowOff>
    </xdr:from>
    <xdr:to>
      <xdr:col>19</xdr:col>
      <xdr:colOff>177800</xdr:colOff>
      <xdr:row>93</xdr:row>
      <xdr:rowOff>45669</xdr:rowOff>
    </xdr:to>
    <xdr:cxnSp macro="">
      <xdr:nvCxnSpPr>
        <xdr:cNvPr id="235" name="直線コネクタ 234"/>
        <xdr:cNvCxnSpPr/>
      </xdr:nvCxnSpPr>
      <xdr:spPr>
        <a:xfrm flipV="1">
          <a:off x="2908300" y="15959023"/>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36" name="フローチャート: 判断 235"/>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37" name="テキスト ボックス 236"/>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45669</xdr:rowOff>
    </xdr:from>
    <xdr:to>
      <xdr:col>15</xdr:col>
      <xdr:colOff>50800</xdr:colOff>
      <xdr:row>93</xdr:row>
      <xdr:rowOff>108026</xdr:rowOff>
    </xdr:to>
    <xdr:cxnSp macro="">
      <xdr:nvCxnSpPr>
        <xdr:cNvPr id="238" name="直線コネクタ 237"/>
        <xdr:cNvCxnSpPr/>
      </xdr:nvCxnSpPr>
      <xdr:spPr>
        <a:xfrm flipV="1">
          <a:off x="2019300" y="15990519"/>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39" name="フローチャート: 判断 238"/>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0" name="テキスト ボックス 239"/>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108026</xdr:rowOff>
    </xdr:from>
    <xdr:to>
      <xdr:col>10</xdr:col>
      <xdr:colOff>114300</xdr:colOff>
      <xdr:row>94</xdr:row>
      <xdr:rowOff>39</xdr:rowOff>
    </xdr:to>
    <xdr:cxnSp macro="">
      <xdr:nvCxnSpPr>
        <xdr:cNvPr id="241" name="直線コネクタ 240"/>
        <xdr:cNvCxnSpPr/>
      </xdr:nvCxnSpPr>
      <xdr:spPr>
        <a:xfrm flipV="1">
          <a:off x="1130300" y="16052876"/>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2" name="フローチャート: 判断 241"/>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3" name="テキスト ボックス 242"/>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4" name="フローチャート: 判断 243"/>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5" name="テキスト ボックス 244"/>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133565</xdr:rowOff>
    </xdr:from>
    <xdr:to>
      <xdr:col>24</xdr:col>
      <xdr:colOff>114300</xdr:colOff>
      <xdr:row>93</xdr:row>
      <xdr:rowOff>63715</xdr:rowOff>
    </xdr:to>
    <xdr:sp macro="" textlink="">
      <xdr:nvSpPr>
        <xdr:cNvPr id="251" name="楕円 250"/>
        <xdr:cNvSpPr/>
      </xdr:nvSpPr>
      <xdr:spPr>
        <a:xfrm>
          <a:off x="4584700" y="15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156442</xdr:rowOff>
    </xdr:from>
    <xdr:ext cx="599010" cy="259045"/>
    <xdr:sp macro="" textlink="">
      <xdr:nvSpPr>
        <xdr:cNvPr id="252" name="扶助費該当値テキスト"/>
        <xdr:cNvSpPr txBox="1"/>
      </xdr:nvSpPr>
      <xdr:spPr>
        <a:xfrm>
          <a:off x="4686300" y="1575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134823</xdr:rowOff>
    </xdr:from>
    <xdr:to>
      <xdr:col>20</xdr:col>
      <xdr:colOff>38100</xdr:colOff>
      <xdr:row>93</xdr:row>
      <xdr:rowOff>64973</xdr:rowOff>
    </xdr:to>
    <xdr:sp macro="" textlink="">
      <xdr:nvSpPr>
        <xdr:cNvPr id="253" name="楕円 252"/>
        <xdr:cNvSpPr/>
      </xdr:nvSpPr>
      <xdr:spPr>
        <a:xfrm>
          <a:off x="3746500" y="15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81500</xdr:rowOff>
    </xdr:from>
    <xdr:ext cx="599010" cy="259045"/>
    <xdr:sp macro="" textlink="">
      <xdr:nvSpPr>
        <xdr:cNvPr id="254" name="テキスト ボックス 253"/>
        <xdr:cNvSpPr txBox="1"/>
      </xdr:nvSpPr>
      <xdr:spPr>
        <a:xfrm>
          <a:off x="3497795" y="1568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166319</xdr:rowOff>
    </xdr:from>
    <xdr:to>
      <xdr:col>15</xdr:col>
      <xdr:colOff>101600</xdr:colOff>
      <xdr:row>93</xdr:row>
      <xdr:rowOff>96469</xdr:rowOff>
    </xdr:to>
    <xdr:sp macro="" textlink="">
      <xdr:nvSpPr>
        <xdr:cNvPr id="255" name="楕円 254"/>
        <xdr:cNvSpPr/>
      </xdr:nvSpPr>
      <xdr:spPr>
        <a:xfrm>
          <a:off x="28575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112996</xdr:rowOff>
    </xdr:from>
    <xdr:ext cx="599010" cy="259045"/>
    <xdr:sp macro="" textlink="">
      <xdr:nvSpPr>
        <xdr:cNvPr id="256" name="テキスト ボックス 255"/>
        <xdr:cNvSpPr txBox="1"/>
      </xdr:nvSpPr>
      <xdr:spPr>
        <a:xfrm>
          <a:off x="2608795" y="157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57226</xdr:rowOff>
    </xdr:from>
    <xdr:to>
      <xdr:col>10</xdr:col>
      <xdr:colOff>165100</xdr:colOff>
      <xdr:row>93</xdr:row>
      <xdr:rowOff>158826</xdr:rowOff>
    </xdr:to>
    <xdr:sp macro="" textlink="">
      <xdr:nvSpPr>
        <xdr:cNvPr id="257" name="楕円 256"/>
        <xdr:cNvSpPr/>
      </xdr:nvSpPr>
      <xdr:spPr>
        <a:xfrm>
          <a:off x="19685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3903</xdr:rowOff>
    </xdr:from>
    <xdr:ext cx="599010" cy="259045"/>
    <xdr:sp macro="" textlink="">
      <xdr:nvSpPr>
        <xdr:cNvPr id="258" name="テキスト ボックス 257"/>
        <xdr:cNvSpPr txBox="1"/>
      </xdr:nvSpPr>
      <xdr:spPr>
        <a:xfrm>
          <a:off x="1719795" y="1577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120689</xdr:rowOff>
    </xdr:from>
    <xdr:to>
      <xdr:col>6</xdr:col>
      <xdr:colOff>38100</xdr:colOff>
      <xdr:row>94</xdr:row>
      <xdr:rowOff>50839</xdr:rowOff>
    </xdr:to>
    <xdr:sp macro="" textlink="">
      <xdr:nvSpPr>
        <xdr:cNvPr id="259" name="楕円 258"/>
        <xdr:cNvSpPr/>
      </xdr:nvSpPr>
      <xdr:spPr>
        <a:xfrm>
          <a:off x="1079500" y="160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67366</xdr:rowOff>
    </xdr:from>
    <xdr:ext cx="599010" cy="259045"/>
    <xdr:sp macro="" textlink="">
      <xdr:nvSpPr>
        <xdr:cNvPr id="260" name="テキスト ボックス 259"/>
        <xdr:cNvSpPr txBox="1"/>
      </xdr:nvSpPr>
      <xdr:spPr>
        <a:xfrm>
          <a:off x="830795" y="1584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4" name="直線コネクタ 283"/>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5"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86" name="直線コネクタ 285"/>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87"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88" name="直線コネクタ 287"/>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63024</xdr:rowOff>
    </xdr:from>
    <xdr:to>
      <xdr:col>55</xdr:col>
      <xdr:colOff>0</xdr:colOff>
      <xdr:row>35</xdr:row>
      <xdr:rowOff>85865</xdr:rowOff>
    </xdr:to>
    <xdr:cxnSp macro="">
      <xdr:nvCxnSpPr>
        <xdr:cNvPr id="289" name="直線コネクタ 288"/>
        <xdr:cNvCxnSpPr/>
      </xdr:nvCxnSpPr>
      <xdr:spPr>
        <a:xfrm flipV="1">
          <a:off x="9639300" y="6063774"/>
          <a:ext cx="8382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0"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1" name="フローチャート: 判断 290"/>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85865</xdr:rowOff>
    </xdr:from>
    <xdr:to>
      <xdr:col>50</xdr:col>
      <xdr:colOff>114300</xdr:colOff>
      <xdr:row>35</xdr:row>
      <xdr:rowOff>107315</xdr:rowOff>
    </xdr:to>
    <xdr:cxnSp macro="">
      <xdr:nvCxnSpPr>
        <xdr:cNvPr id="292" name="直線コネクタ 291"/>
        <xdr:cNvCxnSpPr/>
      </xdr:nvCxnSpPr>
      <xdr:spPr>
        <a:xfrm flipV="1">
          <a:off x="8750300" y="6086615"/>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3" name="フローチャート: 判断 292"/>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4" name="テキスト ボックス 293"/>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70015</xdr:rowOff>
    </xdr:from>
    <xdr:to>
      <xdr:col>45</xdr:col>
      <xdr:colOff>177800</xdr:colOff>
      <xdr:row>35</xdr:row>
      <xdr:rowOff>107315</xdr:rowOff>
    </xdr:to>
    <xdr:cxnSp macro="">
      <xdr:nvCxnSpPr>
        <xdr:cNvPr id="295" name="直線コネクタ 294"/>
        <xdr:cNvCxnSpPr/>
      </xdr:nvCxnSpPr>
      <xdr:spPr>
        <a:xfrm>
          <a:off x="7861300" y="6070765"/>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296" name="フローチャート: 判断 295"/>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297" name="テキスト ボックス 296"/>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13570</xdr:rowOff>
    </xdr:from>
    <xdr:to>
      <xdr:col>41</xdr:col>
      <xdr:colOff>50800</xdr:colOff>
      <xdr:row>35</xdr:row>
      <xdr:rowOff>70015</xdr:rowOff>
    </xdr:to>
    <xdr:cxnSp macro="">
      <xdr:nvCxnSpPr>
        <xdr:cNvPr id="298" name="直線コネクタ 297"/>
        <xdr:cNvCxnSpPr/>
      </xdr:nvCxnSpPr>
      <xdr:spPr>
        <a:xfrm>
          <a:off x="6972300" y="6014320"/>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299" name="フローチャート: 判断 298"/>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0" name="テキスト ボックス 299"/>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1" name="フローチャート: 判断 300"/>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2" name="テキスト ボックス 301"/>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12224</xdr:rowOff>
    </xdr:from>
    <xdr:to>
      <xdr:col>55</xdr:col>
      <xdr:colOff>50800</xdr:colOff>
      <xdr:row>35</xdr:row>
      <xdr:rowOff>113824</xdr:rowOff>
    </xdr:to>
    <xdr:sp macro="" textlink="">
      <xdr:nvSpPr>
        <xdr:cNvPr id="308" name="楕円 307"/>
        <xdr:cNvSpPr/>
      </xdr:nvSpPr>
      <xdr:spPr>
        <a:xfrm>
          <a:off x="10426700" y="60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35101</xdr:rowOff>
    </xdr:from>
    <xdr:ext cx="534377" cy="259045"/>
    <xdr:sp macro="" textlink="">
      <xdr:nvSpPr>
        <xdr:cNvPr id="309" name="補助費等該当値テキスト"/>
        <xdr:cNvSpPr txBox="1"/>
      </xdr:nvSpPr>
      <xdr:spPr>
        <a:xfrm>
          <a:off x="10528300" y="58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35065</xdr:rowOff>
    </xdr:from>
    <xdr:to>
      <xdr:col>50</xdr:col>
      <xdr:colOff>165100</xdr:colOff>
      <xdr:row>35</xdr:row>
      <xdr:rowOff>136665</xdr:rowOff>
    </xdr:to>
    <xdr:sp macro="" textlink="">
      <xdr:nvSpPr>
        <xdr:cNvPr id="310" name="楕円 309"/>
        <xdr:cNvSpPr/>
      </xdr:nvSpPr>
      <xdr:spPr>
        <a:xfrm>
          <a:off x="9588500" y="60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153192</xdr:rowOff>
    </xdr:from>
    <xdr:ext cx="534377" cy="259045"/>
    <xdr:sp macro="" textlink="">
      <xdr:nvSpPr>
        <xdr:cNvPr id="311" name="テキスト ボックス 310"/>
        <xdr:cNvSpPr txBox="1"/>
      </xdr:nvSpPr>
      <xdr:spPr>
        <a:xfrm>
          <a:off x="9372111" y="58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56515</xdr:rowOff>
    </xdr:from>
    <xdr:to>
      <xdr:col>46</xdr:col>
      <xdr:colOff>38100</xdr:colOff>
      <xdr:row>35</xdr:row>
      <xdr:rowOff>158115</xdr:rowOff>
    </xdr:to>
    <xdr:sp macro="" textlink="">
      <xdr:nvSpPr>
        <xdr:cNvPr id="312" name="楕円 311"/>
        <xdr:cNvSpPr/>
      </xdr:nvSpPr>
      <xdr:spPr>
        <a:xfrm>
          <a:off x="8699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3192</xdr:rowOff>
    </xdr:from>
    <xdr:ext cx="534377" cy="259045"/>
    <xdr:sp macro="" textlink="">
      <xdr:nvSpPr>
        <xdr:cNvPr id="313" name="テキスト ボックス 312"/>
        <xdr:cNvSpPr txBox="1"/>
      </xdr:nvSpPr>
      <xdr:spPr>
        <a:xfrm>
          <a:off x="8483111" y="58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19215</xdr:rowOff>
    </xdr:from>
    <xdr:to>
      <xdr:col>41</xdr:col>
      <xdr:colOff>101600</xdr:colOff>
      <xdr:row>35</xdr:row>
      <xdr:rowOff>120815</xdr:rowOff>
    </xdr:to>
    <xdr:sp macro="" textlink="">
      <xdr:nvSpPr>
        <xdr:cNvPr id="314" name="楕円 313"/>
        <xdr:cNvSpPr/>
      </xdr:nvSpPr>
      <xdr:spPr>
        <a:xfrm>
          <a:off x="7810500" y="60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137342</xdr:rowOff>
    </xdr:from>
    <xdr:ext cx="534377" cy="259045"/>
    <xdr:sp macro="" textlink="">
      <xdr:nvSpPr>
        <xdr:cNvPr id="315" name="テキスト ボックス 314"/>
        <xdr:cNvSpPr txBox="1"/>
      </xdr:nvSpPr>
      <xdr:spPr>
        <a:xfrm>
          <a:off x="7594111" y="579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134220</xdr:rowOff>
    </xdr:from>
    <xdr:to>
      <xdr:col>36</xdr:col>
      <xdr:colOff>165100</xdr:colOff>
      <xdr:row>35</xdr:row>
      <xdr:rowOff>64370</xdr:rowOff>
    </xdr:to>
    <xdr:sp macro="" textlink="">
      <xdr:nvSpPr>
        <xdr:cNvPr id="316" name="楕円 315"/>
        <xdr:cNvSpPr/>
      </xdr:nvSpPr>
      <xdr:spPr>
        <a:xfrm>
          <a:off x="6921500" y="59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80897</xdr:rowOff>
    </xdr:from>
    <xdr:ext cx="534377" cy="259045"/>
    <xdr:sp macro="" textlink="">
      <xdr:nvSpPr>
        <xdr:cNvPr id="317" name="テキスト ボックス 316"/>
        <xdr:cNvSpPr txBox="1"/>
      </xdr:nvSpPr>
      <xdr:spPr>
        <a:xfrm>
          <a:off x="6705111" y="573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2" name="直線コネクタ 341"/>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3"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4" name="直線コネクタ 343"/>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5"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46" name="直線コネクタ 345"/>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51994</xdr:rowOff>
    </xdr:from>
    <xdr:to>
      <xdr:col>55</xdr:col>
      <xdr:colOff>0</xdr:colOff>
      <xdr:row>58</xdr:row>
      <xdr:rowOff>118897</xdr:rowOff>
    </xdr:to>
    <xdr:cxnSp macro="">
      <xdr:nvCxnSpPr>
        <xdr:cNvPr id="347" name="直線コネクタ 346"/>
        <xdr:cNvCxnSpPr/>
      </xdr:nvCxnSpPr>
      <xdr:spPr>
        <a:xfrm>
          <a:off x="9639300" y="9996094"/>
          <a:ext cx="8382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48"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49" name="フローチャート: 判断 348"/>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51994</xdr:rowOff>
    </xdr:from>
    <xdr:to>
      <xdr:col>50</xdr:col>
      <xdr:colOff>114300</xdr:colOff>
      <xdr:row>59</xdr:row>
      <xdr:rowOff>17418</xdr:rowOff>
    </xdr:to>
    <xdr:cxnSp macro="">
      <xdr:nvCxnSpPr>
        <xdr:cNvPr id="350" name="直線コネクタ 349"/>
        <xdr:cNvCxnSpPr/>
      </xdr:nvCxnSpPr>
      <xdr:spPr>
        <a:xfrm flipV="1">
          <a:off x="8750300" y="9996094"/>
          <a:ext cx="889000" cy="1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1" name="フローチャート: 判断 350"/>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2" name="テキスト ボックス 351"/>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119888</xdr:rowOff>
    </xdr:from>
    <xdr:to>
      <xdr:col>45</xdr:col>
      <xdr:colOff>177800</xdr:colOff>
      <xdr:row>59</xdr:row>
      <xdr:rowOff>17418</xdr:rowOff>
    </xdr:to>
    <xdr:cxnSp macro="">
      <xdr:nvCxnSpPr>
        <xdr:cNvPr id="353" name="直線コネクタ 352"/>
        <xdr:cNvCxnSpPr/>
      </xdr:nvCxnSpPr>
      <xdr:spPr>
        <a:xfrm>
          <a:off x="7861300" y="10063988"/>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4" name="フローチャート: 判断 353"/>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5" name="テキスト ボックス 354"/>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136671</xdr:rowOff>
    </xdr:from>
    <xdr:to>
      <xdr:col>41</xdr:col>
      <xdr:colOff>50800</xdr:colOff>
      <xdr:row>58</xdr:row>
      <xdr:rowOff>119888</xdr:rowOff>
    </xdr:to>
    <xdr:cxnSp macro="">
      <xdr:nvCxnSpPr>
        <xdr:cNvPr id="356" name="直線コネクタ 355"/>
        <xdr:cNvCxnSpPr/>
      </xdr:nvCxnSpPr>
      <xdr:spPr>
        <a:xfrm>
          <a:off x="6972300" y="9566421"/>
          <a:ext cx="889000" cy="4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57" name="フローチャート: 判断 356"/>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58" name="テキスト ボックス 357"/>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59" name="フローチャート: 判断 358"/>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0" name="テキスト ボックス 359"/>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68097</xdr:rowOff>
    </xdr:from>
    <xdr:to>
      <xdr:col>55</xdr:col>
      <xdr:colOff>50800</xdr:colOff>
      <xdr:row>58</xdr:row>
      <xdr:rowOff>169697</xdr:rowOff>
    </xdr:to>
    <xdr:sp macro="" textlink="">
      <xdr:nvSpPr>
        <xdr:cNvPr id="366" name="楕円 365"/>
        <xdr:cNvSpPr/>
      </xdr:nvSpPr>
      <xdr:spPr>
        <a:xfrm>
          <a:off x="104267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154474</xdr:rowOff>
    </xdr:from>
    <xdr:ext cx="534377" cy="259045"/>
    <xdr:sp macro="" textlink="">
      <xdr:nvSpPr>
        <xdr:cNvPr id="367" name="普通建設事業費該当値テキスト"/>
        <xdr:cNvSpPr txBox="1"/>
      </xdr:nvSpPr>
      <xdr:spPr>
        <a:xfrm>
          <a:off x="10528300" y="99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1194</xdr:rowOff>
    </xdr:from>
    <xdr:to>
      <xdr:col>50</xdr:col>
      <xdr:colOff>165100</xdr:colOff>
      <xdr:row>58</xdr:row>
      <xdr:rowOff>102794</xdr:rowOff>
    </xdr:to>
    <xdr:sp macro="" textlink="">
      <xdr:nvSpPr>
        <xdr:cNvPr id="368" name="楕円 367"/>
        <xdr:cNvSpPr/>
      </xdr:nvSpPr>
      <xdr:spPr>
        <a:xfrm>
          <a:off x="95885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93921</xdr:rowOff>
    </xdr:from>
    <xdr:ext cx="534377" cy="259045"/>
    <xdr:sp macro="" textlink="">
      <xdr:nvSpPr>
        <xdr:cNvPr id="369" name="テキスト ボックス 368"/>
        <xdr:cNvSpPr txBox="1"/>
      </xdr:nvSpPr>
      <xdr:spPr>
        <a:xfrm>
          <a:off x="9372111" y="100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138068</xdr:rowOff>
    </xdr:from>
    <xdr:to>
      <xdr:col>46</xdr:col>
      <xdr:colOff>38100</xdr:colOff>
      <xdr:row>59</xdr:row>
      <xdr:rowOff>68218</xdr:rowOff>
    </xdr:to>
    <xdr:sp macro="" textlink="">
      <xdr:nvSpPr>
        <xdr:cNvPr id="370" name="楕円 369"/>
        <xdr:cNvSpPr/>
      </xdr:nvSpPr>
      <xdr:spPr>
        <a:xfrm>
          <a:off x="8699500" y="100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59345</xdr:rowOff>
    </xdr:from>
    <xdr:ext cx="534377" cy="259045"/>
    <xdr:sp macro="" textlink="">
      <xdr:nvSpPr>
        <xdr:cNvPr id="371" name="テキスト ボックス 370"/>
        <xdr:cNvSpPr txBox="1"/>
      </xdr:nvSpPr>
      <xdr:spPr>
        <a:xfrm>
          <a:off x="8483111" y="1017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69088</xdr:rowOff>
    </xdr:from>
    <xdr:to>
      <xdr:col>41</xdr:col>
      <xdr:colOff>101600</xdr:colOff>
      <xdr:row>58</xdr:row>
      <xdr:rowOff>170688</xdr:rowOff>
    </xdr:to>
    <xdr:sp macro="" textlink="">
      <xdr:nvSpPr>
        <xdr:cNvPr id="372" name="楕円 371"/>
        <xdr:cNvSpPr/>
      </xdr:nvSpPr>
      <xdr:spPr>
        <a:xfrm>
          <a:off x="7810500" y="100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161815</xdr:rowOff>
    </xdr:from>
    <xdr:ext cx="534377" cy="259045"/>
    <xdr:sp macro="" textlink="">
      <xdr:nvSpPr>
        <xdr:cNvPr id="373" name="テキスト ボックス 372"/>
        <xdr:cNvSpPr txBox="1"/>
      </xdr:nvSpPr>
      <xdr:spPr>
        <a:xfrm>
          <a:off x="7594111" y="101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85871</xdr:rowOff>
    </xdr:from>
    <xdr:to>
      <xdr:col>36</xdr:col>
      <xdr:colOff>165100</xdr:colOff>
      <xdr:row>56</xdr:row>
      <xdr:rowOff>16021</xdr:rowOff>
    </xdr:to>
    <xdr:sp macro="" textlink="">
      <xdr:nvSpPr>
        <xdr:cNvPr id="374" name="楕円 373"/>
        <xdr:cNvSpPr/>
      </xdr:nvSpPr>
      <xdr:spPr>
        <a:xfrm>
          <a:off x="6921500" y="95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7148</xdr:rowOff>
    </xdr:from>
    <xdr:ext cx="534377" cy="259045"/>
    <xdr:sp macro="" textlink="">
      <xdr:nvSpPr>
        <xdr:cNvPr id="375" name="テキスト ボックス 374"/>
        <xdr:cNvSpPr txBox="1"/>
      </xdr:nvSpPr>
      <xdr:spPr>
        <a:xfrm>
          <a:off x="6705111" y="9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1" name="直線コネクタ 400"/>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2"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3" name="直線コネクタ 402"/>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4"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5" name="直線コネクタ 404"/>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115239</xdr:rowOff>
    </xdr:from>
    <xdr:to>
      <xdr:col>55</xdr:col>
      <xdr:colOff>0</xdr:colOff>
      <xdr:row>79</xdr:row>
      <xdr:rowOff>20665</xdr:rowOff>
    </xdr:to>
    <xdr:cxnSp macro="">
      <xdr:nvCxnSpPr>
        <xdr:cNvPr id="406" name="直線コネクタ 405"/>
        <xdr:cNvCxnSpPr/>
      </xdr:nvCxnSpPr>
      <xdr:spPr>
        <a:xfrm>
          <a:off x="9639300" y="13488339"/>
          <a:ext cx="8382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07"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08" name="フローチャート: 判断 407"/>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92804</xdr:rowOff>
    </xdr:from>
    <xdr:to>
      <xdr:col>50</xdr:col>
      <xdr:colOff>114300</xdr:colOff>
      <xdr:row>78</xdr:row>
      <xdr:rowOff>115239</xdr:rowOff>
    </xdr:to>
    <xdr:cxnSp macro="">
      <xdr:nvCxnSpPr>
        <xdr:cNvPr id="409" name="直線コネクタ 408"/>
        <xdr:cNvCxnSpPr/>
      </xdr:nvCxnSpPr>
      <xdr:spPr>
        <a:xfrm>
          <a:off x="8750300" y="13465904"/>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0" name="フローチャート: 判断 409"/>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1" name="テキスト ボックス 410"/>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98258</xdr:rowOff>
    </xdr:from>
    <xdr:to>
      <xdr:col>45</xdr:col>
      <xdr:colOff>177800</xdr:colOff>
      <xdr:row>78</xdr:row>
      <xdr:rowOff>92804</xdr:rowOff>
    </xdr:to>
    <xdr:cxnSp macro="">
      <xdr:nvCxnSpPr>
        <xdr:cNvPr id="412" name="直線コネクタ 411"/>
        <xdr:cNvCxnSpPr/>
      </xdr:nvCxnSpPr>
      <xdr:spPr>
        <a:xfrm>
          <a:off x="7861300" y="13128458"/>
          <a:ext cx="889000" cy="3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3" name="フローチャート: 判断 412"/>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4" name="テキスト ボックス 413"/>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136989</xdr:rowOff>
    </xdr:from>
    <xdr:to>
      <xdr:col>41</xdr:col>
      <xdr:colOff>50800</xdr:colOff>
      <xdr:row>76</xdr:row>
      <xdr:rowOff>98258</xdr:rowOff>
    </xdr:to>
    <xdr:cxnSp macro="">
      <xdr:nvCxnSpPr>
        <xdr:cNvPr id="415" name="直線コネクタ 414"/>
        <xdr:cNvCxnSpPr/>
      </xdr:nvCxnSpPr>
      <xdr:spPr>
        <a:xfrm>
          <a:off x="6972300" y="12309939"/>
          <a:ext cx="889000" cy="81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16" name="フローチャート: 判断 415"/>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17" name="テキスト ボックス 416"/>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18" name="フローチャート: 判断 417"/>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19" name="テキスト ボックス 418"/>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141315</xdr:rowOff>
    </xdr:from>
    <xdr:to>
      <xdr:col>55</xdr:col>
      <xdr:colOff>50800</xdr:colOff>
      <xdr:row>79</xdr:row>
      <xdr:rowOff>71465</xdr:rowOff>
    </xdr:to>
    <xdr:sp macro="" textlink="">
      <xdr:nvSpPr>
        <xdr:cNvPr id="425" name="楕円 424"/>
        <xdr:cNvSpPr/>
      </xdr:nvSpPr>
      <xdr:spPr>
        <a:xfrm>
          <a:off x="10426700" y="135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56242</xdr:rowOff>
    </xdr:from>
    <xdr:ext cx="469744" cy="259045"/>
    <xdr:sp macro="" textlink="">
      <xdr:nvSpPr>
        <xdr:cNvPr id="426" name="普通建設事業費 （ うち新規整備　）該当値テキスト"/>
        <xdr:cNvSpPr txBox="1"/>
      </xdr:nvSpPr>
      <xdr:spPr>
        <a:xfrm>
          <a:off x="10528300" y="134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64439</xdr:rowOff>
    </xdr:from>
    <xdr:to>
      <xdr:col>50</xdr:col>
      <xdr:colOff>165100</xdr:colOff>
      <xdr:row>78</xdr:row>
      <xdr:rowOff>166039</xdr:rowOff>
    </xdr:to>
    <xdr:sp macro="" textlink="">
      <xdr:nvSpPr>
        <xdr:cNvPr id="427" name="楕円 426"/>
        <xdr:cNvSpPr/>
      </xdr:nvSpPr>
      <xdr:spPr>
        <a:xfrm>
          <a:off x="9588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157166</xdr:rowOff>
    </xdr:from>
    <xdr:ext cx="469744" cy="259045"/>
    <xdr:sp macro="" textlink="">
      <xdr:nvSpPr>
        <xdr:cNvPr id="428" name="テキスト ボックス 427"/>
        <xdr:cNvSpPr txBox="1"/>
      </xdr:nvSpPr>
      <xdr:spPr>
        <a:xfrm>
          <a:off x="9404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42004</xdr:rowOff>
    </xdr:from>
    <xdr:to>
      <xdr:col>46</xdr:col>
      <xdr:colOff>38100</xdr:colOff>
      <xdr:row>78</xdr:row>
      <xdr:rowOff>143604</xdr:rowOff>
    </xdr:to>
    <xdr:sp macro="" textlink="">
      <xdr:nvSpPr>
        <xdr:cNvPr id="429" name="楕円 428"/>
        <xdr:cNvSpPr/>
      </xdr:nvSpPr>
      <xdr:spPr>
        <a:xfrm>
          <a:off x="8699500" y="134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134731</xdr:rowOff>
    </xdr:from>
    <xdr:ext cx="469744" cy="259045"/>
    <xdr:sp macro="" textlink="">
      <xdr:nvSpPr>
        <xdr:cNvPr id="430" name="テキスト ボックス 429"/>
        <xdr:cNvSpPr txBox="1"/>
      </xdr:nvSpPr>
      <xdr:spPr>
        <a:xfrm>
          <a:off x="8515428" y="135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47458</xdr:rowOff>
    </xdr:from>
    <xdr:to>
      <xdr:col>41</xdr:col>
      <xdr:colOff>101600</xdr:colOff>
      <xdr:row>76</xdr:row>
      <xdr:rowOff>149058</xdr:rowOff>
    </xdr:to>
    <xdr:sp macro="" textlink="">
      <xdr:nvSpPr>
        <xdr:cNvPr id="431" name="楕円 430"/>
        <xdr:cNvSpPr/>
      </xdr:nvSpPr>
      <xdr:spPr>
        <a:xfrm>
          <a:off x="7810500" y="130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140185</xdr:rowOff>
    </xdr:from>
    <xdr:ext cx="534377" cy="259045"/>
    <xdr:sp macro="" textlink="">
      <xdr:nvSpPr>
        <xdr:cNvPr id="432" name="テキスト ボックス 431"/>
        <xdr:cNvSpPr txBox="1"/>
      </xdr:nvSpPr>
      <xdr:spPr>
        <a:xfrm>
          <a:off x="7594111" y="131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86189</xdr:rowOff>
    </xdr:from>
    <xdr:to>
      <xdr:col>36</xdr:col>
      <xdr:colOff>165100</xdr:colOff>
      <xdr:row>72</xdr:row>
      <xdr:rowOff>16339</xdr:rowOff>
    </xdr:to>
    <xdr:sp macro="" textlink="">
      <xdr:nvSpPr>
        <xdr:cNvPr id="433" name="楕円 432"/>
        <xdr:cNvSpPr/>
      </xdr:nvSpPr>
      <xdr:spPr>
        <a:xfrm>
          <a:off x="6921500" y="122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32866</xdr:rowOff>
    </xdr:from>
    <xdr:ext cx="534377" cy="259045"/>
    <xdr:sp macro="" textlink="">
      <xdr:nvSpPr>
        <xdr:cNvPr id="434" name="テキスト ボックス 433"/>
        <xdr:cNvSpPr txBox="1"/>
      </xdr:nvSpPr>
      <xdr:spPr>
        <a:xfrm>
          <a:off x="6705111" y="120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58" name="直線コネクタ 457"/>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59"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0" name="直線コネクタ 459"/>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1"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2" name="直線コネクタ 461"/>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21343</xdr:rowOff>
    </xdr:from>
    <xdr:to>
      <xdr:col>55</xdr:col>
      <xdr:colOff>0</xdr:colOff>
      <xdr:row>97</xdr:row>
      <xdr:rowOff>29400</xdr:rowOff>
    </xdr:to>
    <xdr:cxnSp macro="">
      <xdr:nvCxnSpPr>
        <xdr:cNvPr id="463" name="直線コネクタ 462"/>
        <xdr:cNvCxnSpPr/>
      </xdr:nvCxnSpPr>
      <xdr:spPr>
        <a:xfrm flipV="1">
          <a:off x="9639300" y="16651993"/>
          <a:ext cx="8382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4"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5" name="フローチャート: 判断 464"/>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29400</xdr:rowOff>
    </xdr:from>
    <xdr:to>
      <xdr:col>50</xdr:col>
      <xdr:colOff>114300</xdr:colOff>
      <xdr:row>98</xdr:row>
      <xdr:rowOff>7398</xdr:rowOff>
    </xdr:to>
    <xdr:cxnSp macro="">
      <xdr:nvCxnSpPr>
        <xdr:cNvPr id="466" name="直線コネクタ 465"/>
        <xdr:cNvCxnSpPr/>
      </xdr:nvCxnSpPr>
      <xdr:spPr>
        <a:xfrm flipV="1">
          <a:off x="8750300" y="16660050"/>
          <a:ext cx="889000" cy="14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67" name="フローチャート: 判断 466"/>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68" name="テキスト ボックス 467"/>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7398</xdr:rowOff>
    </xdr:from>
    <xdr:to>
      <xdr:col>45</xdr:col>
      <xdr:colOff>177800</xdr:colOff>
      <xdr:row>98</xdr:row>
      <xdr:rowOff>98743</xdr:rowOff>
    </xdr:to>
    <xdr:cxnSp macro="">
      <xdr:nvCxnSpPr>
        <xdr:cNvPr id="469" name="直線コネクタ 468"/>
        <xdr:cNvCxnSpPr/>
      </xdr:nvCxnSpPr>
      <xdr:spPr>
        <a:xfrm flipV="1">
          <a:off x="7861300" y="16809498"/>
          <a:ext cx="8890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0" name="フローチャート: 判断 469"/>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1" name="テキスト ボックス 470"/>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98743</xdr:rowOff>
    </xdr:from>
    <xdr:to>
      <xdr:col>41</xdr:col>
      <xdr:colOff>50800</xdr:colOff>
      <xdr:row>98</xdr:row>
      <xdr:rowOff>141300</xdr:rowOff>
    </xdr:to>
    <xdr:cxnSp macro="">
      <xdr:nvCxnSpPr>
        <xdr:cNvPr id="472" name="直線コネクタ 471"/>
        <xdr:cNvCxnSpPr/>
      </xdr:nvCxnSpPr>
      <xdr:spPr>
        <a:xfrm flipV="1">
          <a:off x="6972300" y="16900843"/>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3" name="フローチャート: 判断 472"/>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4" name="テキスト ボックス 473"/>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5" name="フローチャート: 判断 474"/>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76" name="テキスト ボックス 475"/>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141993</xdr:rowOff>
    </xdr:from>
    <xdr:to>
      <xdr:col>55</xdr:col>
      <xdr:colOff>50800</xdr:colOff>
      <xdr:row>97</xdr:row>
      <xdr:rowOff>72143</xdr:rowOff>
    </xdr:to>
    <xdr:sp macro="" textlink="">
      <xdr:nvSpPr>
        <xdr:cNvPr id="482" name="楕円 481"/>
        <xdr:cNvSpPr/>
      </xdr:nvSpPr>
      <xdr:spPr>
        <a:xfrm>
          <a:off x="10426700" y="166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120420</xdr:rowOff>
    </xdr:from>
    <xdr:ext cx="534377" cy="259045"/>
    <xdr:sp macro="" textlink="">
      <xdr:nvSpPr>
        <xdr:cNvPr id="483" name="普通建設事業費 （ うち更新整備　）該当値テキスト"/>
        <xdr:cNvSpPr txBox="1"/>
      </xdr:nvSpPr>
      <xdr:spPr>
        <a:xfrm>
          <a:off x="10528300" y="165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150050</xdr:rowOff>
    </xdr:from>
    <xdr:to>
      <xdr:col>50</xdr:col>
      <xdr:colOff>165100</xdr:colOff>
      <xdr:row>97</xdr:row>
      <xdr:rowOff>80200</xdr:rowOff>
    </xdr:to>
    <xdr:sp macro="" textlink="">
      <xdr:nvSpPr>
        <xdr:cNvPr id="484" name="楕円 483"/>
        <xdr:cNvSpPr/>
      </xdr:nvSpPr>
      <xdr:spPr>
        <a:xfrm>
          <a:off x="9588500" y="166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85" name="テキスト ボックス 484"/>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128048</xdr:rowOff>
    </xdr:from>
    <xdr:to>
      <xdr:col>46</xdr:col>
      <xdr:colOff>38100</xdr:colOff>
      <xdr:row>98</xdr:row>
      <xdr:rowOff>58198</xdr:rowOff>
    </xdr:to>
    <xdr:sp macro="" textlink="">
      <xdr:nvSpPr>
        <xdr:cNvPr id="486" name="楕円 485"/>
        <xdr:cNvSpPr/>
      </xdr:nvSpPr>
      <xdr:spPr>
        <a:xfrm>
          <a:off x="8699500" y="16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49325</xdr:rowOff>
    </xdr:from>
    <xdr:ext cx="534377" cy="259045"/>
    <xdr:sp macro="" textlink="">
      <xdr:nvSpPr>
        <xdr:cNvPr id="487" name="テキスト ボックス 486"/>
        <xdr:cNvSpPr txBox="1"/>
      </xdr:nvSpPr>
      <xdr:spPr>
        <a:xfrm>
          <a:off x="8483111" y="168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47943</xdr:rowOff>
    </xdr:from>
    <xdr:to>
      <xdr:col>41</xdr:col>
      <xdr:colOff>101600</xdr:colOff>
      <xdr:row>98</xdr:row>
      <xdr:rowOff>149543</xdr:rowOff>
    </xdr:to>
    <xdr:sp macro="" textlink="">
      <xdr:nvSpPr>
        <xdr:cNvPr id="488" name="楕円 487"/>
        <xdr:cNvSpPr/>
      </xdr:nvSpPr>
      <xdr:spPr>
        <a:xfrm>
          <a:off x="7810500" y="168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140670</xdr:rowOff>
    </xdr:from>
    <xdr:ext cx="469744" cy="259045"/>
    <xdr:sp macro="" textlink="">
      <xdr:nvSpPr>
        <xdr:cNvPr id="489" name="テキスト ボックス 488"/>
        <xdr:cNvSpPr txBox="1"/>
      </xdr:nvSpPr>
      <xdr:spPr>
        <a:xfrm>
          <a:off x="7626428" y="169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90500</xdr:rowOff>
    </xdr:from>
    <xdr:to>
      <xdr:col>36</xdr:col>
      <xdr:colOff>165100</xdr:colOff>
      <xdr:row>99</xdr:row>
      <xdr:rowOff>20650</xdr:rowOff>
    </xdr:to>
    <xdr:sp macro="" textlink="">
      <xdr:nvSpPr>
        <xdr:cNvPr id="490" name="楕円 489"/>
        <xdr:cNvSpPr/>
      </xdr:nvSpPr>
      <xdr:spPr>
        <a:xfrm>
          <a:off x="6921500" y="168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11777</xdr:rowOff>
    </xdr:from>
    <xdr:ext cx="469744" cy="259045"/>
    <xdr:sp macro="" textlink="">
      <xdr:nvSpPr>
        <xdr:cNvPr id="491" name="テキスト ボックス 490"/>
        <xdr:cNvSpPr txBox="1"/>
      </xdr:nvSpPr>
      <xdr:spPr>
        <a:xfrm>
          <a:off x="6737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5" name="直線コネクタ 514"/>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18"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19" name="直線コネクタ 518"/>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43955</xdr:rowOff>
    </xdr:from>
    <xdr:to>
      <xdr:col>85</xdr:col>
      <xdr:colOff>127000</xdr:colOff>
      <xdr:row>39</xdr:row>
      <xdr:rowOff>44069</xdr:rowOff>
    </xdr:to>
    <xdr:cxnSp macro="">
      <xdr:nvCxnSpPr>
        <xdr:cNvPr id="520" name="直線コネクタ 519"/>
        <xdr:cNvCxnSpPr/>
      </xdr:nvCxnSpPr>
      <xdr:spPr>
        <a:xfrm flipV="1">
          <a:off x="15481300" y="673050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1"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2" name="フローチャート: 判断 521"/>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43612</xdr:rowOff>
    </xdr:from>
    <xdr:to>
      <xdr:col>81</xdr:col>
      <xdr:colOff>50800</xdr:colOff>
      <xdr:row>39</xdr:row>
      <xdr:rowOff>44069</xdr:rowOff>
    </xdr:to>
    <xdr:cxnSp macro="">
      <xdr:nvCxnSpPr>
        <xdr:cNvPr id="523" name="直線コネクタ 522"/>
        <xdr:cNvCxnSpPr/>
      </xdr:nvCxnSpPr>
      <xdr:spPr>
        <a:xfrm>
          <a:off x="14592300" y="673016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4" name="フローチャート: 判断 523"/>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5" name="テキスト ボックス 524"/>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37135</xdr:rowOff>
    </xdr:from>
    <xdr:to>
      <xdr:col>76</xdr:col>
      <xdr:colOff>114300</xdr:colOff>
      <xdr:row>39</xdr:row>
      <xdr:rowOff>43612</xdr:rowOff>
    </xdr:to>
    <xdr:cxnSp macro="">
      <xdr:nvCxnSpPr>
        <xdr:cNvPr id="526" name="直線コネクタ 525"/>
        <xdr:cNvCxnSpPr/>
      </xdr:nvCxnSpPr>
      <xdr:spPr>
        <a:xfrm>
          <a:off x="13703300" y="672368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27" name="フローチャート: 判断 526"/>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28" name="テキスト ボックス 527"/>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1969</xdr:rowOff>
    </xdr:from>
    <xdr:to>
      <xdr:col>71</xdr:col>
      <xdr:colOff>177800</xdr:colOff>
      <xdr:row>39</xdr:row>
      <xdr:rowOff>37135</xdr:rowOff>
    </xdr:to>
    <xdr:cxnSp macro="">
      <xdr:nvCxnSpPr>
        <xdr:cNvPr id="529" name="直線コネクタ 528"/>
        <xdr:cNvCxnSpPr/>
      </xdr:nvCxnSpPr>
      <xdr:spPr>
        <a:xfrm>
          <a:off x="12814300" y="6688519"/>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0" name="フローチャート: 判断 529"/>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1" name="テキスト ボックス 530"/>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2" name="フローチャート: 判断 531"/>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49610</xdr:rowOff>
    </xdr:from>
    <xdr:ext cx="378565" cy="259045"/>
    <xdr:sp macro="" textlink="">
      <xdr:nvSpPr>
        <xdr:cNvPr id="533" name="テキスト ボックス 532"/>
        <xdr:cNvSpPr txBox="1"/>
      </xdr:nvSpPr>
      <xdr:spPr>
        <a:xfrm>
          <a:off x="12625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164605</xdr:rowOff>
    </xdr:from>
    <xdr:to>
      <xdr:col>85</xdr:col>
      <xdr:colOff>177800</xdr:colOff>
      <xdr:row>39</xdr:row>
      <xdr:rowOff>94755</xdr:rowOff>
    </xdr:to>
    <xdr:sp macro="" textlink="">
      <xdr:nvSpPr>
        <xdr:cNvPr id="539" name="楕円 538"/>
        <xdr:cNvSpPr/>
      </xdr:nvSpPr>
      <xdr:spPr>
        <a:xfrm>
          <a:off x="162687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79532</xdr:rowOff>
    </xdr:from>
    <xdr:ext cx="313932" cy="259045"/>
    <xdr:sp macro="" textlink="">
      <xdr:nvSpPr>
        <xdr:cNvPr id="540" name="災害復旧事業費該当値テキスト"/>
        <xdr:cNvSpPr txBox="1"/>
      </xdr:nvSpPr>
      <xdr:spPr>
        <a:xfrm>
          <a:off x="16370300" y="6594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164719</xdr:rowOff>
    </xdr:from>
    <xdr:to>
      <xdr:col>81</xdr:col>
      <xdr:colOff>101600</xdr:colOff>
      <xdr:row>39</xdr:row>
      <xdr:rowOff>94869</xdr:rowOff>
    </xdr:to>
    <xdr:sp macro="" textlink="">
      <xdr:nvSpPr>
        <xdr:cNvPr id="541" name="楕円 540"/>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85996</xdr:rowOff>
    </xdr:from>
    <xdr:ext cx="313932" cy="259045"/>
    <xdr:sp macro="" textlink="">
      <xdr:nvSpPr>
        <xdr:cNvPr id="542" name="テキスト ボックス 541"/>
        <xdr:cNvSpPr txBox="1"/>
      </xdr:nvSpPr>
      <xdr:spPr>
        <a:xfrm>
          <a:off x="1532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43" name="楕円 542"/>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44" name="テキスト ボックス 543"/>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157785</xdr:rowOff>
    </xdr:from>
    <xdr:to>
      <xdr:col>72</xdr:col>
      <xdr:colOff>38100</xdr:colOff>
      <xdr:row>39</xdr:row>
      <xdr:rowOff>87935</xdr:rowOff>
    </xdr:to>
    <xdr:sp macro="" textlink="">
      <xdr:nvSpPr>
        <xdr:cNvPr id="545" name="楕円 544"/>
        <xdr:cNvSpPr/>
      </xdr:nvSpPr>
      <xdr:spPr>
        <a:xfrm>
          <a:off x="13652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79062</xdr:rowOff>
    </xdr:from>
    <xdr:ext cx="378565" cy="259045"/>
    <xdr:sp macro="" textlink="">
      <xdr:nvSpPr>
        <xdr:cNvPr id="546" name="テキスト ボックス 545"/>
        <xdr:cNvSpPr txBox="1"/>
      </xdr:nvSpPr>
      <xdr:spPr>
        <a:xfrm>
          <a:off x="13514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122619</xdr:rowOff>
    </xdr:from>
    <xdr:to>
      <xdr:col>67</xdr:col>
      <xdr:colOff>101600</xdr:colOff>
      <xdr:row>39</xdr:row>
      <xdr:rowOff>52769</xdr:rowOff>
    </xdr:to>
    <xdr:sp macro="" textlink="">
      <xdr:nvSpPr>
        <xdr:cNvPr id="547" name="楕円 546"/>
        <xdr:cNvSpPr/>
      </xdr:nvSpPr>
      <xdr:spPr>
        <a:xfrm>
          <a:off x="127635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69295</xdr:rowOff>
    </xdr:from>
    <xdr:ext cx="469744" cy="259045"/>
    <xdr:sp macro="" textlink="">
      <xdr:nvSpPr>
        <xdr:cNvPr id="548" name="テキスト ボックス 547"/>
        <xdr:cNvSpPr txBox="1"/>
      </xdr:nvSpPr>
      <xdr:spPr>
        <a:xfrm>
          <a:off x="12579428" y="64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4" name="テキスト ボックス 61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18" name="直線コネクタ 617"/>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19"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0" name="直線コネクタ 619"/>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1"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2" name="直線コネクタ 621"/>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169561</xdr:rowOff>
    </xdr:from>
    <xdr:to>
      <xdr:col>85</xdr:col>
      <xdr:colOff>127000</xdr:colOff>
      <xdr:row>72</xdr:row>
      <xdr:rowOff>36373</xdr:rowOff>
    </xdr:to>
    <xdr:cxnSp macro="">
      <xdr:nvCxnSpPr>
        <xdr:cNvPr id="623" name="直線コネクタ 622"/>
        <xdr:cNvCxnSpPr/>
      </xdr:nvCxnSpPr>
      <xdr:spPr>
        <a:xfrm>
          <a:off x="15481300" y="12342511"/>
          <a:ext cx="8382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4"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5" name="フローチャート: 判断 624"/>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114268</xdr:rowOff>
    </xdr:from>
    <xdr:to>
      <xdr:col>81</xdr:col>
      <xdr:colOff>50800</xdr:colOff>
      <xdr:row>71</xdr:row>
      <xdr:rowOff>169561</xdr:rowOff>
    </xdr:to>
    <xdr:cxnSp macro="">
      <xdr:nvCxnSpPr>
        <xdr:cNvPr id="626" name="直線コネクタ 625"/>
        <xdr:cNvCxnSpPr/>
      </xdr:nvCxnSpPr>
      <xdr:spPr>
        <a:xfrm>
          <a:off x="14592300" y="12287218"/>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27" name="フローチャート: 判断 626"/>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28" name="テキスト ボックス 627"/>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114268</xdr:rowOff>
    </xdr:from>
    <xdr:to>
      <xdr:col>76</xdr:col>
      <xdr:colOff>114300</xdr:colOff>
      <xdr:row>71</xdr:row>
      <xdr:rowOff>151216</xdr:rowOff>
    </xdr:to>
    <xdr:cxnSp macro="">
      <xdr:nvCxnSpPr>
        <xdr:cNvPr id="629" name="直線コネクタ 628"/>
        <xdr:cNvCxnSpPr/>
      </xdr:nvCxnSpPr>
      <xdr:spPr>
        <a:xfrm flipV="1">
          <a:off x="13703300" y="12287218"/>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0" name="フローチャート: 判断 629"/>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1" name="テキスト ボックス 630"/>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148672</xdr:rowOff>
    </xdr:from>
    <xdr:to>
      <xdr:col>71</xdr:col>
      <xdr:colOff>177800</xdr:colOff>
      <xdr:row>71</xdr:row>
      <xdr:rowOff>151216</xdr:rowOff>
    </xdr:to>
    <xdr:cxnSp macro="">
      <xdr:nvCxnSpPr>
        <xdr:cNvPr id="632" name="直線コネクタ 631"/>
        <xdr:cNvCxnSpPr/>
      </xdr:nvCxnSpPr>
      <xdr:spPr>
        <a:xfrm>
          <a:off x="12814300" y="12321622"/>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3" name="フローチャート: 判断 632"/>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4" name="テキスト ボックス 633"/>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5" name="フローチャート: 判断 634"/>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36" name="テキスト ボックス 635"/>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157023</xdr:rowOff>
    </xdr:from>
    <xdr:to>
      <xdr:col>85</xdr:col>
      <xdr:colOff>177800</xdr:colOff>
      <xdr:row>72</xdr:row>
      <xdr:rowOff>87173</xdr:rowOff>
    </xdr:to>
    <xdr:sp macro="" textlink="">
      <xdr:nvSpPr>
        <xdr:cNvPr id="642" name="楕円 641"/>
        <xdr:cNvSpPr/>
      </xdr:nvSpPr>
      <xdr:spPr>
        <a:xfrm>
          <a:off x="16268700" y="123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8450</xdr:rowOff>
    </xdr:from>
    <xdr:ext cx="534377" cy="259045"/>
    <xdr:sp macro="" textlink="">
      <xdr:nvSpPr>
        <xdr:cNvPr id="643" name="公債費該当値テキスト"/>
        <xdr:cNvSpPr txBox="1"/>
      </xdr:nvSpPr>
      <xdr:spPr>
        <a:xfrm>
          <a:off x="16370300" y="121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118761</xdr:rowOff>
    </xdr:from>
    <xdr:to>
      <xdr:col>81</xdr:col>
      <xdr:colOff>101600</xdr:colOff>
      <xdr:row>72</xdr:row>
      <xdr:rowOff>48911</xdr:rowOff>
    </xdr:to>
    <xdr:sp macro="" textlink="">
      <xdr:nvSpPr>
        <xdr:cNvPr id="644" name="楕円 643"/>
        <xdr:cNvSpPr/>
      </xdr:nvSpPr>
      <xdr:spPr>
        <a:xfrm>
          <a:off x="15430500" y="122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65438</xdr:rowOff>
    </xdr:from>
    <xdr:ext cx="534377" cy="259045"/>
    <xdr:sp macro="" textlink="">
      <xdr:nvSpPr>
        <xdr:cNvPr id="645" name="テキスト ボックス 644"/>
        <xdr:cNvSpPr txBox="1"/>
      </xdr:nvSpPr>
      <xdr:spPr>
        <a:xfrm>
          <a:off x="15214111" y="120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63468</xdr:rowOff>
    </xdr:from>
    <xdr:to>
      <xdr:col>76</xdr:col>
      <xdr:colOff>165100</xdr:colOff>
      <xdr:row>71</xdr:row>
      <xdr:rowOff>165068</xdr:rowOff>
    </xdr:to>
    <xdr:sp macro="" textlink="">
      <xdr:nvSpPr>
        <xdr:cNvPr id="646" name="楕円 645"/>
        <xdr:cNvSpPr/>
      </xdr:nvSpPr>
      <xdr:spPr>
        <a:xfrm>
          <a:off x="14541500" y="122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10145</xdr:rowOff>
    </xdr:from>
    <xdr:ext cx="534377" cy="259045"/>
    <xdr:sp macro="" textlink="">
      <xdr:nvSpPr>
        <xdr:cNvPr id="647" name="テキスト ボックス 646"/>
        <xdr:cNvSpPr txBox="1"/>
      </xdr:nvSpPr>
      <xdr:spPr>
        <a:xfrm>
          <a:off x="14325111" y="120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100416</xdr:rowOff>
    </xdr:from>
    <xdr:to>
      <xdr:col>72</xdr:col>
      <xdr:colOff>38100</xdr:colOff>
      <xdr:row>72</xdr:row>
      <xdr:rowOff>30566</xdr:rowOff>
    </xdr:to>
    <xdr:sp macro="" textlink="">
      <xdr:nvSpPr>
        <xdr:cNvPr id="648" name="楕円 647"/>
        <xdr:cNvSpPr/>
      </xdr:nvSpPr>
      <xdr:spPr>
        <a:xfrm>
          <a:off x="13652500" y="122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47093</xdr:rowOff>
    </xdr:from>
    <xdr:ext cx="534377" cy="259045"/>
    <xdr:sp macro="" textlink="">
      <xdr:nvSpPr>
        <xdr:cNvPr id="649" name="テキスト ボックス 648"/>
        <xdr:cNvSpPr txBox="1"/>
      </xdr:nvSpPr>
      <xdr:spPr>
        <a:xfrm>
          <a:off x="13436111" y="120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97872</xdr:rowOff>
    </xdr:from>
    <xdr:to>
      <xdr:col>67</xdr:col>
      <xdr:colOff>101600</xdr:colOff>
      <xdr:row>72</xdr:row>
      <xdr:rowOff>28022</xdr:rowOff>
    </xdr:to>
    <xdr:sp macro="" textlink="">
      <xdr:nvSpPr>
        <xdr:cNvPr id="650" name="楕円 649"/>
        <xdr:cNvSpPr/>
      </xdr:nvSpPr>
      <xdr:spPr>
        <a:xfrm>
          <a:off x="12763500" y="122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44549</xdr:rowOff>
    </xdr:from>
    <xdr:ext cx="534377" cy="259045"/>
    <xdr:sp macro="" textlink="">
      <xdr:nvSpPr>
        <xdr:cNvPr id="651" name="テキスト ボックス 650"/>
        <xdr:cNvSpPr txBox="1"/>
      </xdr:nvSpPr>
      <xdr:spPr>
        <a:xfrm>
          <a:off x="12547111" y="1204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3" name="直線コネクタ 672"/>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4"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5" name="直線コネクタ 674"/>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76"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77" name="直線コネクタ 676"/>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141712</xdr:rowOff>
    </xdr:from>
    <xdr:to>
      <xdr:col>85</xdr:col>
      <xdr:colOff>127000</xdr:colOff>
      <xdr:row>98</xdr:row>
      <xdr:rowOff>110119</xdr:rowOff>
    </xdr:to>
    <xdr:cxnSp macro="">
      <xdr:nvCxnSpPr>
        <xdr:cNvPr id="678" name="直線コネクタ 677"/>
        <xdr:cNvCxnSpPr/>
      </xdr:nvCxnSpPr>
      <xdr:spPr>
        <a:xfrm>
          <a:off x="15481300" y="16600912"/>
          <a:ext cx="838200" cy="3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79"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0" name="フローチャート: 判断 679"/>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141712</xdr:rowOff>
    </xdr:from>
    <xdr:to>
      <xdr:col>81</xdr:col>
      <xdr:colOff>50800</xdr:colOff>
      <xdr:row>98</xdr:row>
      <xdr:rowOff>24166</xdr:rowOff>
    </xdr:to>
    <xdr:cxnSp macro="">
      <xdr:nvCxnSpPr>
        <xdr:cNvPr id="681" name="直線コネクタ 680"/>
        <xdr:cNvCxnSpPr/>
      </xdr:nvCxnSpPr>
      <xdr:spPr>
        <a:xfrm flipV="1">
          <a:off x="14592300" y="16600912"/>
          <a:ext cx="889000" cy="2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2" name="フローチャート: 判断 681"/>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3" name="テキスト ボックス 682"/>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24166</xdr:rowOff>
    </xdr:from>
    <xdr:to>
      <xdr:col>76</xdr:col>
      <xdr:colOff>114300</xdr:colOff>
      <xdr:row>98</xdr:row>
      <xdr:rowOff>105776</xdr:rowOff>
    </xdr:to>
    <xdr:cxnSp macro="">
      <xdr:nvCxnSpPr>
        <xdr:cNvPr id="684" name="直線コネクタ 683"/>
        <xdr:cNvCxnSpPr/>
      </xdr:nvCxnSpPr>
      <xdr:spPr>
        <a:xfrm flipV="1">
          <a:off x="13703300" y="1682626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5" name="フローチャート: 判断 684"/>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86" name="テキスト ボックス 685"/>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105776</xdr:rowOff>
    </xdr:from>
    <xdr:to>
      <xdr:col>71</xdr:col>
      <xdr:colOff>177800</xdr:colOff>
      <xdr:row>98</xdr:row>
      <xdr:rowOff>126259</xdr:rowOff>
    </xdr:to>
    <xdr:cxnSp macro="">
      <xdr:nvCxnSpPr>
        <xdr:cNvPr id="687" name="直線コネクタ 686"/>
        <xdr:cNvCxnSpPr/>
      </xdr:nvCxnSpPr>
      <xdr:spPr>
        <a:xfrm flipV="1">
          <a:off x="12814300" y="16907876"/>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88" name="フローチャート: 判断 687"/>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89" name="テキスト ボックス 688"/>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0" name="フローチャート: 判断 689"/>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1" name="テキスト ボックス 690"/>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59319</xdr:rowOff>
    </xdr:from>
    <xdr:to>
      <xdr:col>85</xdr:col>
      <xdr:colOff>177800</xdr:colOff>
      <xdr:row>98</xdr:row>
      <xdr:rowOff>160919</xdr:rowOff>
    </xdr:to>
    <xdr:sp macro="" textlink="">
      <xdr:nvSpPr>
        <xdr:cNvPr id="697" name="楕円 696"/>
        <xdr:cNvSpPr/>
      </xdr:nvSpPr>
      <xdr:spPr>
        <a:xfrm>
          <a:off x="16268700" y="16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145696</xdr:rowOff>
    </xdr:from>
    <xdr:ext cx="378565" cy="259045"/>
    <xdr:sp macro="" textlink="">
      <xdr:nvSpPr>
        <xdr:cNvPr id="698" name="積立金該当値テキスト"/>
        <xdr:cNvSpPr txBox="1"/>
      </xdr:nvSpPr>
      <xdr:spPr>
        <a:xfrm>
          <a:off x="16370300" y="1677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90912</xdr:rowOff>
    </xdr:from>
    <xdr:to>
      <xdr:col>81</xdr:col>
      <xdr:colOff>101600</xdr:colOff>
      <xdr:row>97</xdr:row>
      <xdr:rowOff>21062</xdr:rowOff>
    </xdr:to>
    <xdr:sp macro="" textlink="">
      <xdr:nvSpPr>
        <xdr:cNvPr id="699" name="楕円 698"/>
        <xdr:cNvSpPr/>
      </xdr:nvSpPr>
      <xdr:spPr>
        <a:xfrm>
          <a:off x="15430500" y="165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37589</xdr:rowOff>
    </xdr:from>
    <xdr:ext cx="469744" cy="259045"/>
    <xdr:sp macro="" textlink="">
      <xdr:nvSpPr>
        <xdr:cNvPr id="700" name="テキスト ボックス 699"/>
        <xdr:cNvSpPr txBox="1"/>
      </xdr:nvSpPr>
      <xdr:spPr>
        <a:xfrm>
          <a:off x="15246428" y="163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144816</xdr:rowOff>
    </xdr:from>
    <xdr:to>
      <xdr:col>76</xdr:col>
      <xdr:colOff>165100</xdr:colOff>
      <xdr:row>98</xdr:row>
      <xdr:rowOff>74966</xdr:rowOff>
    </xdr:to>
    <xdr:sp macro="" textlink="">
      <xdr:nvSpPr>
        <xdr:cNvPr id="701" name="楕円 700"/>
        <xdr:cNvSpPr/>
      </xdr:nvSpPr>
      <xdr:spPr>
        <a:xfrm>
          <a:off x="145415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66093</xdr:rowOff>
    </xdr:from>
    <xdr:ext cx="469744" cy="259045"/>
    <xdr:sp macro="" textlink="">
      <xdr:nvSpPr>
        <xdr:cNvPr id="702" name="テキスト ボックス 701"/>
        <xdr:cNvSpPr txBox="1"/>
      </xdr:nvSpPr>
      <xdr:spPr>
        <a:xfrm>
          <a:off x="14357428" y="1686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54976</xdr:rowOff>
    </xdr:from>
    <xdr:to>
      <xdr:col>72</xdr:col>
      <xdr:colOff>38100</xdr:colOff>
      <xdr:row>98</xdr:row>
      <xdr:rowOff>156576</xdr:rowOff>
    </xdr:to>
    <xdr:sp macro="" textlink="">
      <xdr:nvSpPr>
        <xdr:cNvPr id="703" name="楕円 702"/>
        <xdr:cNvSpPr/>
      </xdr:nvSpPr>
      <xdr:spPr>
        <a:xfrm>
          <a:off x="13652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147703</xdr:rowOff>
    </xdr:from>
    <xdr:ext cx="378565" cy="259045"/>
    <xdr:sp macro="" textlink="">
      <xdr:nvSpPr>
        <xdr:cNvPr id="704" name="テキスト ボックス 703"/>
        <xdr:cNvSpPr txBox="1"/>
      </xdr:nvSpPr>
      <xdr:spPr>
        <a:xfrm>
          <a:off x="13514017" y="1694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75459</xdr:rowOff>
    </xdr:from>
    <xdr:to>
      <xdr:col>67</xdr:col>
      <xdr:colOff>101600</xdr:colOff>
      <xdr:row>99</xdr:row>
      <xdr:rowOff>5609</xdr:rowOff>
    </xdr:to>
    <xdr:sp macro="" textlink="">
      <xdr:nvSpPr>
        <xdr:cNvPr id="705" name="楕円 704"/>
        <xdr:cNvSpPr/>
      </xdr:nvSpPr>
      <xdr:spPr>
        <a:xfrm>
          <a:off x="12763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168186</xdr:rowOff>
    </xdr:from>
    <xdr:ext cx="378565" cy="259045"/>
    <xdr:sp macro="" textlink="">
      <xdr:nvSpPr>
        <xdr:cNvPr id="706" name="テキスト ボックス 705"/>
        <xdr:cNvSpPr txBox="1"/>
      </xdr:nvSpPr>
      <xdr:spPr>
        <a:xfrm>
          <a:off x="12625017" y="169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2" name="直線コネクタ 731"/>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5"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36" name="直線コネクタ 735"/>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11194</xdr:rowOff>
    </xdr:from>
    <xdr:to>
      <xdr:col>116</xdr:col>
      <xdr:colOff>63500</xdr:colOff>
      <xdr:row>39</xdr:row>
      <xdr:rowOff>98552</xdr:rowOff>
    </xdr:to>
    <xdr:cxnSp macro="">
      <xdr:nvCxnSpPr>
        <xdr:cNvPr id="737" name="直線コネクタ 736"/>
        <xdr:cNvCxnSpPr/>
      </xdr:nvCxnSpPr>
      <xdr:spPr>
        <a:xfrm>
          <a:off x="21323300" y="6697744"/>
          <a:ext cx="8382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38"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39" name="フローチャート: 判断 738"/>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11194</xdr:rowOff>
    </xdr:from>
    <xdr:to>
      <xdr:col>111</xdr:col>
      <xdr:colOff>177800</xdr:colOff>
      <xdr:row>39</xdr:row>
      <xdr:rowOff>98552</xdr:rowOff>
    </xdr:to>
    <xdr:cxnSp macro="">
      <xdr:nvCxnSpPr>
        <xdr:cNvPr id="740" name="直線コネクタ 739"/>
        <xdr:cNvCxnSpPr/>
      </xdr:nvCxnSpPr>
      <xdr:spPr>
        <a:xfrm flipV="1">
          <a:off x="20434300" y="6697744"/>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1" name="フローチャート: 判断 740"/>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2" name="テキスト ボックス 741"/>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98389</xdr:rowOff>
    </xdr:from>
    <xdr:to>
      <xdr:col>107</xdr:col>
      <xdr:colOff>50800</xdr:colOff>
      <xdr:row>39</xdr:row>
      <xdr:rowOff>98552</xdr:rowOff>
    </xdr:to>
    <xdr:cxnSp macro="">
      <xdr:nvCxnSpPr>
        <xdr:cNvPr id="743" name="直線コネクタ 742"/>
        <xdr:cNvCxnSpPr/>
      </xdr:nvCxnSpPr>
      <xdr:spPr>
        <a:xfrm>
          <a:off x="19545300" y="678493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4" name="フローチャート: 判断 743"/>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5" name="テキスト ボックス 744"/>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98389</xdr:rowOff>
    </xdr:from>
    <xdr:to>
      <xdr:col>102</xdr:col>
      <xdr:colOff>114300</xdr:colOff>
      <xdr:row>39</xdr:row>
      <xdr:rowOff>98389</xdr:rowOff>
    </xdr:to>
    <xdr:cxnSp macro="">
      <xdr:nvCxnSpPr>
        <xdr:cNvPr id="746" name="直線コネクタ 745"/>
        <xdr:cNvCxnSpPr/>
      </xdr:nvCxnSpPr>
      <xdr:spPr>
        <a:xfrm>
          <a:off x="18656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47" name="フローチャート: 判断 746"/>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48" name="テキスト ボックス 747"/>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49" name="フローチャート: 判断 748"/>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0" name="テキスト ボックス 749"/>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47752</xdr:rowOff>
    </xdr:from>
    <xdr:to>
      <xdr:col>116</xdr:col>
      <xdr:colOff>114300</xdr:colOff>
      <xdr:row>39</xdr:row>
      <xdr:rowOff>149352</xdr:rowOff>
    </xdr:to>
    <xdr:sp macro="" textlink="">
      <xdr:nvSpPr>
        <xdr:cNvPr id="756" name="楕円 755"/>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134129</xdr:rowOff>
    </xdr:from>
    <xdr:ext cx="249299" cy="259045"/>
    <xdr:sp macro="" textlink="">
      <xdr:nvSpPr>
        <xdr:cNvPr id="757" name="投資及び出資金該当値テキスト"/>
        <xdr:cNvSpPr txBox="1"/>
      </xdr:nvSpPr>
      <xdr:spPr>
        <a:xfrm>
          <a:off x="22212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131844</xdr:rowOff>
    </xdr:from>
    <xdr:to>
      <xdr:col>112</xdr:col>
      <xdr:colOff>38100</xdr:colOff>
      <xdr:row>39</xdr:row>
      <xdr:rowOff>61994</xdr:rowOff>
    </xdr:to>
    <xdr:sp macro="" textlink="">
      <xdr:nvSpPr>
        <xdr:cNvPr id="758" name="楕円 757"/>
        <xdr:cNvSpPr/>
      </xdr:nvSpPr>
      <xdr:spPr>
        <a:xfrm>
          <a:off x="21272500" y="66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53121</xdr:rowOff>
    </xdr:from>
    <xdr:ext cx="378565" cy="259045"/>
    <xdr:sp macro="" textlink="">
      <xdr:nvSpPr>
        <xdr:cNvPr id="759" name="テキスト ボックス 758"/>
        <xdr:cNvSpPr txBox="1"/>
      </xdr:nvSpPr>
      <xdr:spPr>
        <a:xfrm>
          <a:off x="21134017" y="673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47752</xdr:rowOff>
    </xdr:from>
    <xdr:to>
      <xdr:col>107</xdr:col>
      <xdr:colOff>101600</xdr:colOff>
      <xdr:row>39</xdr:row>
      <xdr:rowOff>149352</xdr:rowOff>
    </xdr:to>
    <xdr:sp macro="" textlink="">
      <xdr:nvSpPr>
        <xdr:cNvPr id="760" name="楕円 759"/>
        <xdr:cNvSpPr/>
      </xdr:nvSpPr>
      <xdr:spPr>
        <a:xfrm>
          <a:off x="2038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140479</xdr:rowOff>
    </xdr:from>
    <xdr:ext cx="249299" cy="259045"/>
    <xdr:sp macro="" textlink="">
      <xdr:nvSpPr>
        <xdr:cNvPr id="761" name="テキスト ボックス 760"/>
        <xdr:cNvSpPr txBox="1"/>
      </xdr:nvSpPr>
      <xdr:spPr>
        <a:xfrm>
          <a:off x="20309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47589</xdr:rowOff>
    </xdr:from>
    <xdr:to>
      <xdr:col>102</xdr:col>
      <xdr:colOff>165100</xdr:colOff>
      <xdr:row>39</xdr:row>
      <xdr:rowOff>149189</xdr:rowOff>
    </xdr:to>
    <xdr:sp macro="" textlink="">
      <xdr:nvSpPr>
        <xdr:cNvPr id="762" name="楕円 761"/>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140316</xdr:rowOff>
    </xdr:from>
    <xdr:ext cx="249299" cy="259045"/>
    <xdr:sp macro="" textlink="">
      <xdr:nvSpPr>
        <xdr:cNvPr id="763" name="テキスト ボックス 762"/>
        <xdr:cNvSpPr txBox="1"/>
      </xdr:nvSpPr>
      <xdr:spPr>
        <a:xfrm>
          <a:off x="19420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47589</xdr:rowOff>
    </xdr:from>
    <xdr:to>
      <xdr:col>98</xdr:col>
      <xdr:colOff>38100</xdr:colOff>
      <xdr:row>39</xdr:row>
      <xdr:rowOff>149189</xdr:rowOff>
    </xdr:to>
    <xdr:sp macro="" textlink="">
      <xdr:nvSpPr>
        <xdr:cNvPr id="764" name="楕円 763"/>
        <xdr:cNvSpPr/>
      </xdr:nvSpPr>
      <xdr:spPr>
        <a:xfrm>
          <a:off x="18605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140316</xdr:rowOff>
    </xdr:from>
    <xdr:ext cx="249299" cy="259045"/>
    <xdr:sp macro="" textlink="">
      <xdr:nvSpPr>
        <xdr:cNvPr id="765" name="テキスト ボックス 764"/>
        <xdr:cNvSpPr txBox="1"/>
      </xdr:nvSpPr>
      <xdr:spPr>
        <a:xfrm>
          <a:off x="18531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1" name="直線コネクタ 790"/>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2"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3" name="直線コネクタ 792"/>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4"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5" name="直線コネクタ 794"/>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36863</xdr:rowOff>
    </xdr:from>
    <xdr:to>
      <xdr:col>116</xdr:col>
      <xdr:colOff>63500</xdr:colOff>
      <xdr:row>59</xdr:row>
      <xdr:rowOff>42251</xdr:rowOff>
    </xdr:to>
    <xdr:cxnSp macro="">
      <xdr:nvCxnSpPr>
        <xdr:cNvPr id="796" name="直線コネクタ 795"/>
        <xdr:cNvCxnSpPr/>
      </xdr:nvCxnSpPr>
      <xdr:spPr>
        <a:xfrm>
          <a:off x="21323300" y="10152413"/>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797"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798" name="フローチャート: 判断 797"/>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23734</xdr:rowOff>
    </xdr:from>
    <xdr:to>
      <xdr:col>111</xdr:col>
      <xdr:colOff>177800</xdr:colOff>
      <xdr:row>59</xdr:row>
      <xdr:rowOff>36863</xdr:rowOff>
    </xdr:to>
    <xdr:cxnSp macro="">
      <xdr:nvCxnSpPr>
        <xdr:cNvPr id="799" name="直線コネクタ 798"/>
        <xdr:cNvCxnSpPr/>
      </xdr:nvCxnSpPr>
      <xdr:spPr>
        <a:xfrm>
          <a:off x="20434300" y="10139284"/>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0" name="フローチャート: 判断 799"/>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1" name="テキスト ボックス 800"/>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23734</xdr:rowOff>
    </xdr:from>
    <xdr:to>
      <xdr:col>107</xdr:col>
      <xdr:colOff>50800</xdr:colOff>
      <xdr:row>59</xdr:row>
      <xdr:rowOff>28862</xdr:rowOff>
    </xdr:to>
    <xdr:cxnSp macro="">
      <xdr:nvCxnSpPr>
        <xdr:cNvPr id="802" name="直線コネクタ 801"/>
        <xdr:cNvCxnSpPr/>
      </xdr:nvCxnSpPr>
      <xdr:spPr>
        <a:xfrm flipV="1">
          <a:off x="19545300" y="10139284"/>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3" name="フローチャート: 判断 802"/>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4" name="テキスト ボックス 803"/>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28862</xdr:rowOff>
    </xdr:from>
    <xdr:to>
      <xdr:col>102</xdr:col>
      <xdr:colOff>114300</xdr:colOff>
      <xdr:row>59</xdr:row>
      <xdr:rowOff>32650</xdr:rowOff>
    </xdr:to>
    <xdr:cxnSp macro="">
      <xdr:nvCxnSpPr>
        <xdr:cNvPr id="805" name="直線コネクタ 804"/>
        <xdr:cNvCxnSpPr/>
      </xdr:nvCxnSpPr>
      <xdr:spPr>
        <a:xfrm flipV="1">
          <a:off x="18656300" y="1014441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06" name="フローチャート: 判断 805"/>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07" name="テキスト ボックス 806"/>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08" name="フローチャート: 判断 807"/>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09" name="テキスト ボックス 808"/>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162901</xdr:rowOff>
    </xdr:from>
    <xdr:to>
      <xdr:col>116</xdr:col>
      <xdr:colOff>114300</xdr:colOff>
      <xdr:row>59</xdr:row>
      <xdr:rowOff>93051</xdr:rowOff>
    </xdr:to>
    <xdr:sp macro="" textlink="">
      <xdr:nvSpPr>
        <xdr:cNvPr id="815" name="楕円 814"/>
        <xdr:cNvSpPr/>
      </xdr:nvSpPr>
      <xdr:spPr>
        <a:xfrm>
          <a:off x="22110700" y="101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77828</xdr:rowOff>
    </xdr:from>
    <xdr:ext cx="469744" cy="259045"/>
    <xdr:sp macro="" textlink="">
      <xdr:nvSpPr>
        <xdr:cNvPr id="816" name="貸付金該当値テキスト"/>
        <xdr:cNvSpPr txBox="1"/>
      </xdr:nvSpPr>
      <xdr:spPr>
        <a:xfrm>
          <a:off x="22212300" y="100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157513</xdr:rowOff>
    </xdr:from>
    <xdr:to>
      <xdr:col>112</xdr:col>
      <xdr:colOff>38100</xdr:colOff>
      <xdr:row>59</xdr:row>
      <xdr:rowOff>87663</xdr:rowOff>
    </xdr:to>
    <xdr:sp macro="" textlink="">
      <xdr:nvSpPr>
        <xdr:cNvPr id="817" name="楕円 816"/>
        <xdr:cNvSpPr/>
      </xdr:nvSpPr>
      <xdr:spPr>
        <a:xfrm>
          <a:off x="21272500" y="10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78790</xdr:rowOff>
    </xdr:from>
    <xdr:ext cx="469744" cy="259045"/>
    <xdr:sp macro="" textlink="">
      <xdr:nvSpPr>
        <xdr:cNvPr id="818" name="テキスト ボックス 817"/>
        <xdr:cNvSpPr txBox="1"/>
      </xdr:nvSpPr>
      <xdr:spPr>
        <a:xfrm>
          <a:off x="21088428" y="101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144384</xdr:rowOff>
    </xdr:from>
    <xdr:to>
      <xdr:col>107</xdr:col>
      <xdr:colOff>101600</xdr:colOff>
      <xdr:row>59</xdr:row>
      <xdr:rowOff>74534</xdr:rowOff>
    </xdr:to>
    <xdr:sp macro="" textlink="">
      <xdr:nvSpPr>
        <xdr:cNvPr id="819" name="楕円 818"/>
        <xdr:cNvSpPr/>
      </xdr:nvSpPr>
      <xdr:spPr>
        <a:xfrm>
          <a:off x="20383500" y="100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65661</xdr:rowOff>
    </xdr:from>
    <xdr:ext cx="469744" cy="259045"/>
    <xdr:sp macro="" textlink="">
      <xdr:nvSpPr>
        <xdr:cNvPr id="820" name="テキスト ボックス 819"/>
        <xdr:cNvSpPr txBox="1"/>
      </xdr:nvSpPr>
      <xdr:spPr>
        <a:xfrm>
          <a:off x="20199428" y="1018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149512</xdr:rowOff>
    </xdr:from>
    <xdr:to>
      <xdr:col>102</xdr:col>
      <xdr:colOff>165100</xdr:colOff>
      <xdr:row>59</xdr:row>
      <xdr:rowOff>79662</xdr:rowOff>
    </xdr:to>
    <xdr:sp macro="" textlink="">
      <xdr:nvSpPr>
        <xdr:cNvPr id="821" name="楕円 820"/>
        <xdr:cNvSpPr/>
      </xdr:nvSpPr>
      <xdr:spPr>
        <a:xfrm>
          <a:off x="19494500" y="10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70789</xdr:rowOff>
    </xdr:from>
    <xdr:ext cx="469744" cy="259045"/>
    <xdr:sp macro="" textlink="">
      <xdr:nvSpPr>
        <xdr:cNvPr id="822" name="テキスト ボックス 821"/>
        <xdr:cNvSpPr txBox="1"/>
      </xdr:nvSpPr>
      <xdr:spPr>
        <a:xfrm>
          <a:off x="19310428" y="101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153300</xdr:rowOff>
    </xdr:from>
    <xdr:to>
      <xdr:col>98</xdr:col>
      <xdr:colOff>38100</xdr:colOff>
      <xdr:row>59</xdr:row>
      <xdr:rowOff>83450</xdr:rowOff>
    </xdr:to>
    <xdr:sp macro="" textlink="">
      <xdr:nvSpPr>
        <xdr:cNvPr id="823" name="楕円 822"/>
        <xdr:cNvSpPr/>
      </xdr:nvSpPr>
      <xdr:spPr>
        <a:xfrm>
          <a:off x="18605500" y="100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74577</xdr:rowOff>
    </xdr:from>
    <xdr:ext cx="469744" cy="259045"/>
    <xdr:sp macro="" textlink="">
      <xdr:nvSpPr>
        <xdr:cNvPr id="824" name="テキスト ボックス 823"/>
        <xdr:cNvSpPr txBox="1"/>
      </xdr:nvSpPr>
      <xdr:spPr>
        <a:xfrm>
          <a:off x="18421428" y="1019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49" name="直線コネクタ 848"/>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0"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1" name="直線コネクタ 850"/>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2"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3" name="直線コネクタ 852"/>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69862</xdr:rowOff>
    </xdr:from>
    <xdr:to>
      <xdr:col>116</xdr:col>
      <xdr:colOff>63500</xdr:colOff>
      <xdr:row>73</xdr:row>
      <xdr:rowOff>117373</xdr:rowOff>
    </xdr:to>
    <xdr:cxnSp macro="">
      <xdr:nvCxnSpPr>
        <xdr:cNvPr id="854" name="直線コネクタ 853"/>
        <xdr:cNvCxnSpPr/>
      </xdr:nvCxnSpPr>
      <xdr:spPr>
        <a:xfrm flipV="1">
          <a:off x="21323300" y="12585712"/>
          <a:ext cx="8382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5"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56" name="フローチャート: 判断 855"/>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117373</xdr:rowOff>
    </xdr:from>
    <xdr:to>
      <xdr:col>111</xdr:col>
      <xdr:colOff>177800</xdr:colOff>
      <xdr:row>74</xdr:row>
      <xdr:rowOff>17094</xdr:rowOff>
    </xdr:to>
    <xdr:cxnSp macro="">
      <xdr:nvCxnSpPr>
        <xdr:cNvPr id="857" name="直線コネクタ 856"/>
        <xdr:cNvCxnSpPr/>
      </xdr:nvCxnSpPr>
      <xdr:spPr>
        <a:xfrm flipV="1">
          <a:off x="20434300" y="12633223"/>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58" name="フローチャート: 判断 857"/>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59" name="テキスト ボックス 858"/>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17094</xdr:rowOff>
    </xdr:from>
    <xdr:to>
      <xdr:col>107</xdr:col>
      <xdr:colOff>50800</xdr:colOff>
      <xdr:row>74</xdr:row>
      <xdr:rowOff>58738</xdr:rowOff>
    </xdr:to>
    <xdr:cxnSp macro="">
      <xdr:nvCxnSpPr>
        <xdr:cNvPr id="860" name="直線コネクタ 859"/>
        <xdr:cNvCxnSpPr/>
      </xdr:nvCxnSpPr>
      <xdr:spPr>
        <a:xfrm flipV="1">
          <a:off x="19545300" y="12704394"/>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1" name="フローチャート: 判断 860"/>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2" name="テキスト ボックス 861"/>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58738</xdr:rowOff>
    </xdr:from>
    <xdr:to>
      <xdr:col>102</xdr:col>
      <xdr:colOff>114300</xdr:colOff>
      <xdr:row>74</xdr:row>
      <xdr:rowOff>134442</xdr:rowOff>
    </xdr:to>
    <xdr:cxnSp macro="">
      <xdr:nvCxnSpPr>
        <xdr:cNvPr id="863" name="直線コネクタ 862"/>
        <xdr:cNvCxnSpPr/>
      </xdr:nvCxnSpPr>
      <xdr:spPr>
        <a:xfrm flipV="1">
          <a:off x="18656300" y="12746038"/>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4" name="フローチャート: 判断 863"/>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5" name="テキスト ボックス 864"/>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66" name="フローチャート: 判断 865"/>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67" name="テキスト ボックス 866"/>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19062</xdr:rowOff>
    </xdr:from>
    <xdr:to>
      <xdr:col>116</xdr:col>
      <xdr:colOff>114300</xdr:colOff>
      <xdr:row>73</xdr:row>
      <xdr:rowOff>120662</xdr:rowOff>
    </xdr:to>
    <xdr:sp macro="" textlink="">
      <xdr:nvSpPr>
        <xdr:cNvPr id="873" name="楕円 872"/>
        <xdr:cNvSpPr/>
      </xdr:nvSpPr>
      <xdr:spPr>
        <a:xfrm>
          <a:off x="22110700" y="12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41939</xdr:rowOff>
    </xdr:from>
    <xdr:ext cx="534377" cy="259045"/>
    <xdr:sp macro="" textlink="">
      <xdr:nvSpPr>
        <xdr:cNvPr id="874" name="繰出金該当値テキスト"/>
        <xdr:cNvSpPr txBox="1"/>
      </xdr:nvSpPr>
      <xdr:spPr>
        <a:xfrm>
          <a:off x="22212300" y="123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66573</xdr:rowOff>
    </xdr:from>
    <xdr:to>
      <xdr:col>112</xdr:col>
      <xdr:colOff>38100</xdr:colOff>
      <xdr:row>73</xdr:row>
      <xdr:rowOff>168173</xdr:rowOff>
    </xdr:to>
    <xdr:sp macro="" textlink="">
      <xdr:nvSpPr>
        <xdr:cNvPr id="875" name="楕円 874"/>
        <xdr:cNvSpPr/>
      </xdr:nvSpPr>
      <xdr:spPr>
        <a:xfrm>
          <a:off x="21272500" y="125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13250</xdr:rowOff>
    </xdr:from>
    <xdr:ext cx="534377" cy="259045"/>
    <xdr:sp macro="" textlink="">
      <xdr:nvSpPr>
        <xdr:cNvPr id="876" name="テキスト ボックス 875"/>
        <xdr:cNvSpPr txBox="1"/>
      </xdr:nvSpPr>
      <xdr:spPr>
        <a:xfrm>
          <a:off x="21056111" y="123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137744</xdr:rowOff>
    </xdr:from>
    <xdr:to>
      <xdr:col>107</xdr:col>
      <xdr:colOff>101600</xdr:colOff>
      <xdr:row>74</xdr:row>
      <xdr:rowOff>67894</xdr:rowOff>
    </xdr:to>
    <xdr:sp macro="" textlink="">
      <xdr:nvSpPr>
        <xdr:cNvPr id="877" name="楕円 876"/>
        <xdr:cNvSpPr/>
      </xdr:nvSpPr>
      <xdr:spPr>
        <a:xfrm>
          <a:off x="20383500" y="126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84421</xdr:rowOff>
    </xdr:from>
    <xdr:ext cx="534377" cy="259045"/>
    <xdr:sp macro="" textlink="">
      <xdr:nvSpPr>
        <xdr:cNvPr id="878" name="テキスト ボックス 877"/>
        <xdr:cNvSpPr txBox="1"/>
      </xdr:nvSpPr>
      <xdr:spPr>
        <a:xfrm>
          <a:off x="20167111" y="124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7938</xdr:rowOff>
    </xdr:from>
    <xdr:to>
      <xdr:col>102</xdr:col>
      <xdr:colOff>165100</xdr:colOff>
      <xdr:row>74</xdr:row>
      <xdr:rowOff>109538</xdr:rowOff>
    </xdr:to>
    <xdr:sp macro="" textlink="">
      <xdr:nvSpPr>
        <xdr:cNvPr id="879" name="楕円 878"/>
        <xdr:cNvSpPr/>
      </xdr:nvSpPr>
      <xdr:spPr>
        <a:xfrm>
          <a:off x="19494500" y="126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126065</xdr:rowOff>
    </xdr:from>
    <xdr:ext cx="534377" cy="259045"/>
    <xdr:sp macro="" textlink="">
      <xdr:nvSpPr>
        <xdr:cNvPr id="880" name="テキスト ボックス 879"/>
        <xdr:cNvSpPr txBox="1"/>
      </xdr:nvSpPr>
      <xdr:spPr>
        <a:xfrm>
          <a:off x="19278111" y="124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83642</xdr:rowOff>
    </xdr:from>
    <xdr:to>
      <xdr:col>98</xdr:col>
      <xdr:colOff>38100</xdr:colOff>
      <xdr:row>75</xdr:row>
      <xdr:rowOff>13792</xdr:rowOff>
    </xdr:to>
    <xdr:sp macro="" textlink="">
      <xdr:nvSpPr>
        <xdr:cNvPr id="881" name="楕円 880"/>
        <xdr:cNvSpPr/>
      </xdr:nvSpPr>
      <xdr:spPr>
        <a:xfrm>
          <a:off x="18605500" y="12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30319</xdr:rowOff>
    </xdr:from>
    <xdr:ext cx="534377" cy="259045"/>
    <xdr:sp macro="" textlink="">
      <xdr:nvSpPr>
        <xdr:cNvPr id="882" name="テキスト ボックス 881"/>
        <xdr:cNvSpPr txBox="1"/>
      </xdr:nvSpPr>
      <xdr:spPr>
        <a:xfrm>
          <a:off x="18389111" y="125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413,665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の中でも最も低くなっている。これは、定員管理計画に基づく職員数の削減の取組等によるものであり、今後も、定員管理計画を基本としながら、施設の管理体制の見直し、指定管理者制度の導入、アウトソーシングの活用など行財政改革の取組を推進し、適正な定員管理を継続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284,531
283,530
824.61
119,224,658
117,700,566
1,225,069
66,644,875
139,381,587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33564</xdr:rowOff>
    </xdr:from>
    <xdr:to>
      <xdr:col>24</xdr:col>
      <xdr:colOff>63500</xdr:colOff>
      <xdr:row>33</xdr:row>
      <xdr:rowOff>155484</xdr:rowOff>
    </xdr:to>
    <xdr:cxnSp macro="">
      <xdr:nvCxnSpPr>
        <xdr:cNvPr id="63" name="直線コネクタ 62"/>
        <xdr:cNvCxnSpPr/>
      </xdr:nvCxnSpPr>
      <xdr:spPr>
        <a:xfrm flipV="1">
          <a:off x="3797300" y="5691414"/>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93436</xdr:rowOff>
    </xdr:from>
    <xdr:to>
      <xdr:col>19</xdr:col>
      <xdr:colOff>177800</xdr:colOff>
      <xdr:row>33</xdr:row>
      <xdr:rowOff>155484</xdr:rowOff>
    </xdr:to>
    <xdr:cxnSp macro="">
      <xdr:nvCxnSpPr>
        <xdr:cNvPr id="66" name="直線コネクタ 65"/>
        <xdr:cNvCxnSpPr/>
      </xdr:nvCxnSpPr>
      <xdr:spPr>
        <a:xfrm>
          <a:off x="2908300" y="57512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82006</xdr:rowOff>
    </xdr:from>
    <xdr:to>
      <xdr:col>15</xdr:col>
      <xdr:colOff>50800</xdr:colOff>
      <xdr:row>33</xdr:row>
      <xdr:rowOff>93436</xdr:rowOff>
    </xdr:to>
    <xdr:cxnSp macro="">
      <xdr:nvCxnSpPr>
        <xdr:cNvPr id="69" name="直線コネクタ 68"/>
        <xdr:cNvCxnSpPr/>
      </xdr:nvCxnSpPr>
      <xdr:spPr>
        <a:xfrm>
          <a:off x="2019300" y="556840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134801</xdr:rowOff>
    </xdr:from>
    <xdr:to>
      <xdr:col>10</xdr:col>
      <xdr:colOff>114300</xdr:colOff>
      <xdr:row>32</xdr:row>
      <xdr:rowOff>82006</xdr:rowOff>
    </xdr:to>
    <xdr:cxnSp macro="">
      <xdr:nvCxnSpPr>
        <xdr:cNvPr id="72" name="直線コネクタ 71"/>
        <xdr:cNvCxnSpPr/>
      </xdr:nvCxnSpPr>
      <xdr:spPr>
        <a:xfrm>
          <a:off x="1130300" y="5449751"/>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154214</xdr:rowOff>
    </xdr:from>
    <xdr:to>
      <xdr:col>24</xdr:col>
      <xdr:colOff>114300</xdr:colOff>
      <xdr:row>33</xdr:row>
      <xdr:rowOff>84364</xdr:rowOff>
    </xdr:to>
    <xdr:sp macro="" textlink="">
      <xdr:nvSpPr>
        <xdr:cNvPr id="82" name="楕円 81"/>
        <xdr:cNvSpPr/>
      </xdr:nvSpPr>
      <xdr:spPr>
        <a:xfrm>
          <a:off x="4584700" y="5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5641</xdr:rowOff>
    </xdr:from>
    <xdr:ext cx="469744" cy="259045"/>
    <xdr:sp macro="" textlink="">
      <xdr:nvSpPr>
        <xdr:cNvPr id="83" name="議会費該当値テキスト"/>
        <xdr:cNvSpPr txBox="1"/>
      </xdr:nvSpPr>
      <xdr:spPr>
        <a:xfrm>
          <a:off x="4686300" y="54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104684</xdr:rowOff>
    </xdr:from>
    <xdr:to>
      <xdr:col>20</xdr:col>
      <xdr:colOff>38100</xdr:colOff>
      <xdr:row>34</xdr:row>
      <xdr:rowOff>34834</xdr:rowOff>
    </xdr:to>
    <xdr:sp macro="" textlink="">
      <xdr:nvSpPr>
        <xdr:cNvPr id="84" name="楕円 83"/>
        <xdr:cNvSpPr/>
      </xdr:nvSpPr>
      <xdr:spPr>
        <a:xfrm>
          <a:off x="3746500" y="5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51361</xdr:rowOff>
    </xdr:from>
    <xdr:ext cx="469744" cy="259045"/>
    <xdr:sp macro="" textlink="">
      <xdr:nvSpPr>
        <xdr:cNvPr id="85" name="テキスト ボックス 84"/>
        <xdr:cNvSpPr txBox="1"/>
      </xdr:nvSpPr>
      <xdr:spPr>
        <a:xfrm>
          <a:off x="3562428" y="55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42636</xdr:rowOff>
    </xdr:from>
    <xdr:to>
      <xdr:col>15</xdr:col>
      <xdr:colOff>101600</xdr:colOff>
      <xdr:row>33</xdr:row>
      <xdr:rowOff>144236</xdr:rowOff>
    </xdr:to>
    <xdr:sp macro="" textlink="">
      <xdr:nvSpPr>
        <xdr:cNvPr id="86" name="楕円 85"/>
        <xdr:cNvSpPr/>
      </xdr:nvSpPr>
      <xdr:spPr>
        <a:xfrm>
          <a:off x="2857500" y="57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160763</xdr:rowOff>
    </xdr:from>
    <xdr:ext cx="469744" cy="259045"/>
    <xdr:sp macro="" textlink="">
      <xdr:nvSpPr>
        <xdr:cNvPr id="87" name="テキスト ボックス 86"/>
        <xdr:cNvSpPr txBox="1"/>
      </xdr:nvSpPr>
      <xdr:spPr>
        <a:xfrm>
          <a:off x="2673428" y="54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31206</xdr:rowOff>
    </xdr:from>
    <xdr:to>
      <xdr:col>10</xdr:col>
      <xdr:colOff>165100</xdr:colOff>
      <xdr:row>32</xdr:row>
      <xdr:rowOff>132806</xdr:rowOff>
    </xdr:to>
    <xdr:sp macro="" textlink="">
      <xdr:nvSpPr>
        <xdr:cNvPr id="88" name="楕円 87"/>
        <xdr:cNvSpPr/>
      </xdr:nvSpPr>
      <xdr:spPr>
        <a:xfrm>
          <a:off x="1968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149333</xdr:rowOff>
    </xdr:from>
    <xdr:ext cx="469744" cy="259045"/>
    <xdr:sp macro="" textlink="">
      <xdr:nvSpPr>
        <xdr:cNvPr id="89" name="テキスト ボックス 88"/>
        <xdr:cNvSpPr txBox="1"/>
      </xdr:nvSpPr>
      <xdr:spPr>
        <a:xfrm>
          <a:off x="1784428"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84001</xdr:rowOff>
    </xdr:from>
    <xdr:to>
      <xdr:col>6</xdr:col>
      <xdr:colOff>38100</xdr:colOff>
      <xdr:row>32</xdr:row>
      <xdr:rowOff>14151</xdr:rowOff>
    </xdr:to>
    <xdr:sp macro="" textlink="">
      <xdr:nvSpPr>
        <xdr:cNvPr id="90" name="楕円 89"/>
        <xdr:cNvSpPr/>
      </xdr:nvSpPr>
      <xdr:spPr>
        <a:xfrm>
          <a:off x="1079500" y="53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30678</xdr:rowOff>
    </xdr:from>
    <xdr:ext cx="469744" cy="259045"/>
    <xdr:sp macro="" textlink="">
      <xdr:nvSpPr>
        <xdr:cNvPr id="91" name="テキスト ボックス 90"/>
        <xdr:cNvSpPr txBox="1"/>
      </xdr:nvSpPr>
      <xdr:spPr>
        <a:xfrm>
          <a:off x="895428" y="51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159748</xdr:rowOff>
    </xdr:from>
    <xdr:to>
      <xdr:col>24</xdr:col>
      <xdr:colOff>63500</xdr:colOff>
      <xdr:row>57</xdr:row>
      <xdr:rowOff>917</xdr:rowOff>
    </xdr:to>
    <xdr:cxnSp macro="">
      <xdr:nvCxnSpPr>
        <xdr:cNvPr id="119" name="直線コネクタ 118"/>
        <xdr:cNvCxnSpPr/>
      </xdr:nvCxnSpPr>
      <xdr:spPr>
        <a:xfrm>
          <a:off x="3797300" y="9589498"/>
          <a:ext cx="838200" cy="18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159748</xdr:rowOff>
    </xdr:from>
    <xdr:to>
      <xdr:col>19</xdr:col>
      <xdr:colOff>177800</xdr:colOff>
      <xdr:row>57</xdr:row>
      <xdr:rowOff>31229</xdr:rowOff>
    </xdr:to>
    <xdr:cxnSp macro="">
      <xdr:nvCxnSpPr>
        <xdr:cNvPr id="122" name="直線コネクタ 121"/>
        <xdr:cNvCxnSpPr/>
      </xdr:nvCxnSpPr>
      <xdr:spPr>
        <a:xfrm flipV="1">
          <a:off x="2908300" y="9589498"/>
          <a:ext cx="889000" cy="2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31229</xdr:rowOff>
    </xdr:from>
    <xdr:to>
      <xdr:col>15</xdr:col>
      <xdr:colOff>50800</xdr:colOff>
      <xdr:row>57</xdr:row>
      <xdr:rowOff>58364</xdr:rowOff>
    </xdr:to>
    <xdr:cxnSp macro="">
      <xdr:nvCxnSpPr>
        <xdr:cNvPr id="125" name="直線コネクタ 124"/>
        <xdr:cNvCxnSpPr/>
      </xdr:nvCxnSpPr>
      <xdr:spPr>
        <a:xfrm flipV="1">
          <a:off x="2019300" y="9803879"/>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107741</xdr:rowOff>
    </xdr:from>
    <xdr:to>
      <xdr:col>10</xdr:col>
      <xdr:colOff>114300</xdr:colOff>
      <xdr:row>57</xdr:row>
      <xdr:rowOff>58364</xdr:rowOff>
    </xdr:to>
    <xdr:cxnSp macro="">
      <xdr:nvCxnSpPr>
        <xdr:cNvPr id="128" name="直線コネクタ 127"/>
        <xdr:cNvCxnSpPr/>
      </xdr:nvCxnSpPr>
      <xdr:spPr>
        <a:xfrm>
          <a:off x="1130300" y="9708941"/>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121567</xdr:rowOff>
    </xdr:from>
    <xdr:to>
      <xdr:col>24</xdr:col>
      <xdr:colOff>114300</xdr:colOff>
      <xdr:row>57</xdr:row>
      <xdr:rowOff>51717</xdr:rowOff>
    </xdr:to>
    <xdr:sp macro="" textlink="">
      <xdr:nvSpPr>
        <xdr:cNvPr id="138" name="楕円 137"/>
        <xdr:cNvSpPr/>
      </xdr:nvSpPr>
      <xdr:spPr>
        <a:xfrm>
          <a:off x="4584700" y="972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99994</xdr:rowOff>
    </xdr:from>
    <xdr:ext cx="534377" cy="259045"/>
    <xdr:sp macro="" textlink="">
      <xdr:nvSpPr>
        <xdr:cNvPr id="139" name="総務費該当値テキスト"/>
        <xdr:cNvSpPr txBox="1"/>
      </xdr:nvSpPr>
      <xdr:spPr>
        <a:xfrm>
          <a:off x="4686300" y="9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108948</xdr:rowOff>
    </xdr:from>
    <xdr:to>
      <xdr:col>20</xdr:col>
      <xdr:colOff>38100</xdr:colOff>
      <xdr:row>56</xdr:row>
      <xdr:rowOff>39098</xdr:rowOff>
    </xdr:to>
    <xdr:sp macro="" textlink="">
      <xdr:nvSpPr>
        <xdr:cNvPr id="140" name="楕円 139"/>
        <xdr:cNvSpPr/>
      </xdr:nvSpPr>
      <xdr:spPr>
        <a:xfrm>
          <a:off x="3746500" y="95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55625</xdr:rowOff>
    </xdr:from>
    <xdr:ext cx="534377" cy="259045"/>
    <xdr:sp macro="" textlink="">
      <xdr:nvSpPr>
        <xdr:cNvPr id="141" name="テキスト ボックス 140"/>
        <xdr:cNvSpPr txBox="1"/>
      </xdr:nvSpPr>
      <xdr:spPr>
        <a:xfrm>
          <a:off x="3530111" y="931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151879</xdr:rowOff>
    </xdr:from>
    <xdr:to>
      <xdr:col>15</xdr:col>
      <xdr:colOff>101600</xdr:colOff>
      <xdr:row>57</xdr:row>
      <xdr:rowOff>82029</xdr:rowOff>
    </xdr:to>
    <xdr:sp macro="" textlink="">
      <xdr:nvSpPr>
        <xdr:cNvPr id="142" name="楕円 141"/>
        <xdr:cNvSpPr/>
      </xdr:nvSpPr>
      <xdr:spPr>
        <a:xfrm>
          <a:off x="2857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73156</xdr:rowOff>
    </xdr:from>
    <xdr:ext cx="534377" cy="259045"/>
    <xdr:sp macro="" textlink="">
      <xdr:nvSpPr>
        <xdr:cNvPr id="143" name="テキスト ボックス 142"/>
        <xdr:cNvSpPr txBox="1"/>
      </xdr:nvSpPr>
      <xdr:spPr>
        <a:xfrm>
          <a:off x="2641111" y="98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7564</xdr:rowOff>
    </xdr:from>
    <xdr:to>
      <xdr:col>10</xdr:col>
      <xdr:colOff>165100</xdr:colOff>
      <xdr:row>57</xdr:row>
      <xdr:rowOff>109164</xdr:rowOff>
    </xdr:to>
    <xdr:sp macro="" textlink="">
      <xdr:nvSpPr>
        <xdr:cNvPr id="144" name="楕円 143"/>
        <xdr:cNvSpPr/>
      </xdr:nvSpPr>
      <xdr:spPr>
        <a:xfrm>
          <a:off x="1968500" y="97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100291</xdr:rowOff>
    </xdr:from>
    <xdr:ext cx="534377" cy="259045"/>
    <xdr:sp macro="" textlink="">
      <xdr:nvSpPr>
        <xdr:cNvPr id="145" name="テキスト ボックス 144"/>
        <xdr:cNvSpPr txBox="1"/>
      </xdr:nvSpPr>
      <xdr:spPr>
        <a:xfrm>
          <a:off x="1752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56941</xdr:rowOff>
    </xdr:from>
    <xdr:to>
      <xdr:col>6</xdr:col>
      <xdr:colOff>38100</xdr:colOff>
      <xdr:row>56</xdr:row>
      <xdr:rowOff>158541</xdr:rowOff>
    </xdr:to>
    <xdr:sp macro="" textlink="">
      <xdr:nvSpPr>
        <xdr:cNvPr id="146" name="楕円 145"/>
        <xdr:cNvSpPr/>
      </xdr:nvSpPr>
      <xdr:spPr>
        <a:xfrm>
          <a:off x="1079500" y="96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149668</xdr:rowOff>
    </xdr:from>
    <xdr:ext cx="534377" cy="259045"/>
    <xdr:sp macro="" textlink="">
      <xdr:nvSpPr>
        <xdr:cNvPr id="147" name="テキスト ボックス 146"/>
        <xdr:cNvSpPr txBox="1"/>
      </xdr:nvSpPr>
      <xdr:spPr>
        <a:xfrm>
          <a:off x="863111" y="97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31712</xdr:rowOff>
    </xdr:from>
    <xdr:to>
      <xdr:col>24</xdr:col>
      <xdr:colOff>63500</xdr:colOff>
      <xdr:row>74</xdr:row>
      <xdr:rowOff>37986</xdr:rowOff>
    </xdr:to>
    <xdr:cxnSp macro="">
      <xdr:nvCxnSpPr>
        <xdr:cNvPr id="177" name="直線コネクタ 176"/>
        <xdr:cNvCxnSpPr/>
      </xdr:nvCxnSpPr>
      <xdr:spPr>
        <a:xfrm>
          <a:off x="3797300" y="12719012"/>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31712</xdr:rowOff>
    </xdr:from>
    <xdr:to>
      <xdr:col>19</xdr:col>
      <xdr:colOff>177800</xdr:colOff>
      <xdr:row>74</xdr:row>
      <xdr:rowOff>77115</xdr:rowOff>
    </xdr:to>
    <xdr:cxnSp macro="">
      <xdr:nvCxnSpPr>
        <xdr:cNvPr id="180" name="直線コネクタ 179"/>
        <xdr:cNvCxnSpPr/>
      </xdr:nvCxnSpPr>
      <xdr:spPr>
        <a:xfrm flipV="1">
          <a:off x="2908300" y="12719012"/>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77115</xdr:rowOff>
    </xdr:from>
    <xdr:to>
      <xdr:col>15</xdr:col>
      <xdr:colOff>50800</xdr:colOff>
      <xdr:row>74</xdr:row>
      <xdr:rowOff>164947</xdr:rowOff>
    </xdr:to>
    <xdr:cxnSp macro="">
      <xdr:nvCxnSpPr>
        <xdr:cNvPr id="183" name="直線コネクタ 182"/>
        <xdr:cNvCxnSpPr/>
      </xdr:nvCxnSpPr>
      <xdr:spPr>
        <a:xfrm flipV="1">
          <a:off x="2019300" y="12764415"/>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164947</xdr:rowOff>
    </xdr:from>
    <xdr:to>
      <xdr:col>10</xdr:col>
      <xdr:colOff>114300</xdr:colOff>
      <xdr:row>75</xdr:row>
      <xdr:rowOff>31102</xdr:rowOff>
    </xdr:to>
    <xdr:cxnSp macro="">
      <xdr:nvCxnSpPr>
        <xdr:cNvPr id="186" name="直線コネクタ 185"/>
        <xdr:cNvCxnSpPr/>
      </xdr:nvCxnSpPr>
      <xdr:spPr>
        <a:xfrm flipV="1">
          <a:off x="1130300" y="1285224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158636</xdr:rowOff>
    </xdr:from>
    <xdr:to>
      <xdr:col>24</xdr:col>
      <xdr:colOff>114300</xdr:colOff>
      <xdr:row>74</xdr:row>
      <xdr:rowOff>88786</xdr:rowOff>
    </xdr:to>
    <xdr:sp macro="" textlink="">
      <xdr:nvSpPr>
        <xdr:cNvPr id="196" name="楕円 195"/>
        <xdr:cNvSpPr/>
      </xdr:nvSpPr>
      <xdr:spPr>
        <a:xfrm>
          <a:off x="4584700" y="126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10063</xdr:rowOff>
    </xdr:from>
    <xdr:ext cx="599010" cy="259045"/>
    <xdr:sp macro="" textlink="">
      <xdr:nvSpPr>
        <xdr:cNvPr id="197" name="民生費該当値テキスト"/>
        <xdr:cNvSpPr txBox="1"/>
      </xdr:nvSpPr>
      <xdr:spPr>
        <a:xfrm>
          <a:off x="4686300" y="1252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152362</xdr:rowOff>
    </xdr:from>
    <xdr:to>
      <xdr:col>20</xdr:col>
      <xdr:colOff>38100</xdr:colOff>
      <xdr:row>74</xdr:row>
      <xdr:rowOff>82512</xdr:rowOff>
    </xdr:to>
    <xdr:sp macro="" textlink="">
      <xdr:nvSpPr>
        <xdr:cNvPr id="198" name="楕円 197"/>
        <xdr:cNvSpPr/>
      </xdr:nvSpPr>
      <xdr:spPr>
        <a:xfrm>
          <a:off x="3746500" y="12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99039</xdr:rowOff>
    </xdr:from>
    <xdr:ext cx="599010" cy="259045"/>
    <xdr:sp macro="" textlink="">
      <xdr:nvSpPr>
        <xdr:cNvPr id="199" name="テキスト ボックス 198"/>
        <xdr:cNvSpPr txBox="1"/>
      </xdr:nvSpPr>
      <xdr:spPr>
        <a:xfrm>
          <a:off x="3497795" y="1244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26315</xdr:rowOff>
    </xdr:from>
    <xdr:to>
      <xdr:col>15</xdr:col>
      <xdr:colOff>101600</xdr:colOff>
      <xdr:row>74</xdr:row>
      <xdr:rowOff>127915</xdr:rowOff>
    </xdr:to>
    <xdr:sp macro="" textlink="">
      <xdr:nvSpPr>
        <xdr:cNvPr id="200" name="楕円 199"/>
        <xdr:cNvSpPr/>
      </xdr:nvSpPr>
      <xdr:spPr>
        <a:xfrm>
          <a:off x="2857500" y="12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144442</xdr:rowOff>
    </xdr:from>
    <xdr:ext cx="599010" cy="259045"/>
    <xdr:sp macro="" textlink="">
      <xdr:nvSpPr>
        <xdr:cNvPr id="201" name="テキスト ボックス 200"/>
        <xdr:cNvSpPr txBox="1"/>
      </xdr:nvSpPr>
      <xdr:spPr>
        <a:xfrm>
          <a:off x="2608795" y="1248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114147</xdr:rowOff>
    </xdr:from>
    <xdr:to>
      <xdr:col>10</xdr:col>
      <xdr:colOff>165100</xdr:colOff>
      <xdr:row>75</xdr:row>
      <xdr:rowOff>44297</xdr:rowOff>
    </xdr:to>
    <xdr:sp macro="" textlink="">
      <xdr:nvSpPr>
        <xdr:cNvPr id="202" name="楕円 201"/>
        <xdr:cNvSpPr/>
      </xdr:nvSpPr>
      <xdr:spPr>
        <a:xfrm>
          <a:off x="1968500" y="12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60824</xdr:rowOff>
    </xdr:from>
    <xdr:ext cx="599010" cy="259045"/>
    <xdr:sp macro="" textlink="">
      <xdr:nvSpPr>
        <xdr:cNvPr id="203" name="テキスト ボックス 202"/>
        <xdr:cNvSpPr txBox="1"/>
      </xdr:nvSpPr>
      <xdr:spPr>
        <a:xfrm>
          <a:off x="1719795" y="125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151752</xdr:rowOff>
    </xdr:from>
    <xdr:to>
      <xdr:col>6</xdr:col>
      <xdr:colOff>38100</xdr:colOff>
      <xdr:row>75</xdr:row>
      <xdr:rowOff>81902</xdr:rowOff>
    </xdr:to>
    <xdr:sp macro="" textlink="">
      <xdr:nvSpPr>
        <xdr:cNvPr id="204" name="楕円 203"/>
        <xdr:cNvSpPr/>
      </xdr:nvSpPr>
      <xdr:spPr>
        <a:xfrm>
          <a:off x="1079500" y="128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98429</xdr:rowOff>
    </xdr:from>
    <xdr:ext cx="599010" cy="259045"/>
    <xdr:sp macro="" textlink="">
      <xdr:nvSpPr>
        <xdr:cNvPr id="205" name="テキスト ボックス 204"/>
        <xdr:cNvSpPr txBox="1"/>
      </xdr:nvSpPr>
      <xdr:spPr>
        <a:xfrm>
          <a:off x="830795" y="126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150706</xdr:rowOff>
    </xdr:from>
    <xdr:to>
      <xdr:col>24</xdr:col>
      <xdr:colOff>63500</xdr:colOff>
      <xdr:row>99</xdr:row>
      <xdr:rowOff>21089</xdr:rowOff>
    </xdr:to>
    <xdr:cxnSp macro="">
      <xdr:nvCxnSpPr>
        <xdr:cNvPr id="237" name="直線コネクタ 236"/>
        <xdr:cNvCxnSpPr/>
      </xdr:nvCxnSpPr>
      <xdr:spPr>
        <a:xfrm flipV="1">
          <a:off x="3797300" y="16952806"/>
          <a:ext cx="8382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21089</xdr:rowOff>
    </xdr:from>
    <xdr:to>
      <xdr:col>19</xdr:col>
      <xdr:colOff>177800</xdr:colOff>
      <xdr:row>99</xdr:row>
      <xdr:rowOff>39280</xdr:rowOff>
    </xdr:to>
    <xdr:cxnSp macro="">
      <xdr:nvCxnSpPr>
        <xdr:cNvPr id="240" name="直線コネクタ 239"/>
        <xdr:cNvCxnSpPr/>
      </xdr:nvCxnSpPr>
      <xdr:spPr>
        <a:xfrm flipV="1">
          <a:off x="2908300" y="16994639"/>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24650</xdr:rowOff>
    </xdr:from>
    <xdr:to>
      <xdr:col>15</xdr:col>
      <xdr:colOff>50800</xdr:colOff>
      <xdr:row>99</xdr:row>
      <xdr:rowOff>39280</xdr:rowOff>
    </xdr:to>
    <xdr:cxnSp macro="">
      <xdr:nvCxnSpPr>
        <xdr:cNvPr id="243" name="直線コネクタ 242"/>
        <xdr:cNvCxnSpPr/>
      </xdr:nvCxnSpPr>
      <xdr:spPr>
        <a:xfrm>
          <a:off x="2019300" y="1699820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165533</xdr:rowOff>
    </xdr:from>
    <xdr:to>
      <xdr:col>10</xdr:col>
      <xdr:colOff>114300</xdr:colOff>
      <xdr:row>99</xdr:row>
      <xdr:rowOff>24650</xdr:rowOff>
    </xdr:to>
    <xdr:cxnSp macro="">
      <xdr:nvCxnSpPr>
        <xdr:cNvPr id="246" name="直線コネクタ 245"/>
        <xdr:cNvCxnSpPr/>
      </xdr:nvCxnSpPr>
      <xdr:spPr>
        <a:xfrm>
          <a:off x="1130300" y="16453283"/>
          <a:ext cx="889000" cy="54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99906</xdr:rowOff>
    </xdr:from>
    <xdr:to>
      <xdr:col>24</xdr:col>
      <xdr:colOff>114300</xdr:colOff>
      <xdr:row>99</xdr:row>
      <xdr:rowOff>30056</xdr:rowOff>
    </xdr:to>
    <xdr:sp macro="" textlink="">
      <xdr:nvSpPr>
        <xdr:cNvPr id="256" name="楕円 255"/>
        <xdr:cNvSpPr/>
      </xdr:nvSpPr>
      <xdr:spPr>
        <a:xfrm>
          <a:off x="4584700" y="169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14833</xdr:rowOff>
    </xdr:from>
    <xdr:ext cx="534377" cy="259045"/>
    <xdr:sp macro="" textlink="">
      <xdr:nvSpPr>
        <xdr:cNvPr id="257" name="衛生費該当値テキスト"/>
        <xdr:cNvSpPr txBox="1"/>
      </xdr:nvSpPr>
      <xdr:spPr>
        <a:xfrm>
          <a:off x="4686300" y="168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141739</xdr:rowOff>
    </xdr:from>
    <xdr:to>
      <xdr:col>20</xdr:col>
      <xdr:colOff>38100</xdr:colOff>
      <xdr:row>99</xdr:row>
      <xdr:rowOff>71889</xdr:rowOff>
    </xdr:to>
    <xdr:sp macro="" textlink="">
      <xdr:nvSpPr>
        <xdr:cNvPr id="258" name="楕円 257"/>
        <xdr:cNvSpPr/>
      </xdr:nvSpPr>
      <xdr:spPr>
        <a:xfrm>
          <a:off x="3746500" y="169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63016</xdr:rowOff>
    </xdr:from>
    <xdr:ext cx="534377" cy="259045"/>
    <xdr:sp macro="" textlink="">
      <xdr:nvSpPr>
        <xdr:cNvPr id="259" name="テキスト ボックス 258"/>
        <xdr:cNvSpPr txBox="1"/>
      </xdr:nvSpPr>
      <xdr:spPr>
        <a:xfrm>
          <a:off x="3530111" y="1703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159930</xdr:rowOff>
    </xdr:from>
    <xdr:to>
      <xdr:col>15</xdr:col>
      <xdr:colOff>101600</xdr:colOff>
      <xdr:row>99</xdr:row>
      <xdr:rowOff>90080</xdr:rowOff>
    </xdr:to>
    <xdr:sp macro="" textlink="">
      <xdr:nvSpPr>
        <xdr:cNvPr id="260" name="楕円 259"/>
        <xdr:cNvSpPr/>
      </xdr:nvSpPr>
      <xdr:spPr>
        <a:xfrm>
          <a:off x="2857500" y="169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81207</xdr:rowOff>
    </xdr:from>
    <xdr:ext cx="534377" cy="259045"/>
    <xdr:sp macro="" textlink="">
      <xdr:nvSpPr>
        <xdr:cNvPr id="261" name="テキスト ボックス 260"/>
        <xdr:cNvSpPr txBox="1"/>
      </xdr:nvSpPr>
      <xdr:spPr>
        <a:xfrm>
          <a:off x="2641111" y="170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145300</xdr:rowOff>
    </xdr:from>
    <xdr:to>
      <xdr:col>10</xdr:col>
      <xdr:colOff>165100</xdr:colOff>
      <xdr:row>99</xdr:row>
      <xdr:rowOff>75450</xdr:rowOff>
    </xdr:to>
    <xdr:sp macro="" textlink="">
      <xdr:nvSpPr>
        <xdr:cNvPr id="262" name="楕円 261"/>
        <xdr:cNvSpPr/>
      </xdr:nvSpPr>
      <xdr:spPr>
        <a:xfrm>
          <a:off x="1968500" y="16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66577</xdr:rowOff>
    </xdr:from>
    <xdr:ext cx="534377" cy="259045"/>
    <xdr:sp macro="" textlink="">
      <xdr:nvSpPr>
        <xdr:cNvPr id="263" name="テキスト ボックス 262"/>
        <xdr:cNvSpPr txBox="1"/>
      </xdr:nvSpPr>
      <xdr:spPr>
        <a:xfrm>
          <a:off x="1752111" y="1704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114733</xdr:rowOff>
    </xdr:from>
    <xdr:to>
      <xdr:col>6</xdr:col>
      <xdr:colOff>38100</xdr:colOff>
      <xdr:row>96</xdr:row>
      <xdr:rowOff>44883</xdr:rowOff>
    </xdr:to>
    <xdr:sp macro="" textlink="">
      <xdr:nvSpPr>
        <xdr:cNvPr id="264" name="楕円 263"/>
        <xdr:cNvSpPr/>
      </xdr:nvSpPr>
      <xdr:spPr>
        <a:xfrm>
          <a:off x="1079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61410</xdr:rowOff>
    </xdr:from>
    <xdr:ext cx="534377" cy="259045"/>
    <xdr:sp macro="" textlink="">
      <xdr:nvSpPr>
        <xdr:cNvPr id="265" name="テキスト ボックス 264"/>
        <xdr:cNvSpPr txBox="1"/>
      </xdr:nvSpPr>
      <xdr:spPr>
        <a:xfrm>
          <a:off x="863111" y="16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41402</xdr:rowOff>
    </xdr:from>
    <xdr:to>
      <xdr:col>55</xdr:col>
      <xdr:colOff>0</xdr:colOff>
      <xdr:row>38</xdr:row>
      <xdr:rowOff>42316</xdr:rowOff>
    </xdr:to>
    <xdr:cxnSp macro="">
      <xdr:nvCxnSpPr>
        <xdr:cNvPr id="292" name="直線コネクタ 291"/>
        <xdr:cNvCxnSpPr/>
      </xdr:nvCxnSpPr>
      <xdr:spPr>
        <a:xfrm>
          <a:off x="9639300" y="655650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12141</xdr:rowOff>
    </xdr:from>
    <xdr:to>
      <xdr:col>50</xdr:col>
      <xdr:colOff>114300</xdr:colOff>
      <xdr:row>38</xdr:row>
      <xdr:rowOff>41402</xdr:rowOff>
    </xdr:to>
    <xdr:cxnSp macro="">
      <xdr:nvCxnSpPr>
        <xdr:cNvPr id="295" name="直線コネクタ 294"/>
        <xdr:cNvCxnSpPr/>
      </xdr:nvCxnSpPr>
      <xdr:spPr>
        <a:xfrm>
          <a:off x="8750300" y="65272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121412</xdr:rowOff>
    </xdr:from>
    <xdr:to>
      <xdr:col>45</xdr:col>
      <xdr:colOff>177800</xdr:colOff>
      <xdr:row>38</xdr:row>
      <xdr:rowOff>12141</xdr:rowOff>
    </xdr:to>
    <xdr:cxnSp macro="">
      <xdr:nvCxnSpPr>
        <xdr:cNvPr id="298" name="直線コネクタ 297"/>
        <xdr:cNvCxnSpPr/>
      </xdr:nvCxnSpPr>
      <xdr:spPr>
        <a:xfrm>
          <a:off x="7861300" y="646506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93980</xdr:rowOff>
    </xdr:from>
    <xdr:to>
      <xdr:col>41</xdr:col>
      <xdr:colOff>50800</xdr:colOff>
      <xdr:row>37</xdr:row>
      <xdr:rowOff>121412</xdr:rowOff>
    </xdr:to>
    <xdr:cxnSp macro="">
      <xdr:nvCxnSpPr>
        <xdr:cNvPr id="301" name="直線コネクタ 300"/>
        <xdr:cNvCxnSpPr/>
      </xdr:nvCxnSpPr>
      <xdr:spPr>
        <a:xfrm>
          <a:off x="6972300" y="64376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162966</xdr:rowOff>
    </xdr:from>
    <xdr:to>
      <xdr:col>55</xdr:col>
      <xdr:colOff>50800</xdr:colOff>
      <xdr:row>38</xdr:row>
      <xdr:rowOff>93116</xdr:rowOff>
    </xdr:to>
    <xdr:sp macro="" textlink="">
      <xdr:nvSpPr>
        <xdr:cNvPr id="311" name="楕円 310"/>
        <xdr:cNvSpPr/>
      </xdr:nvSpPr>
      <xdr:spPr>
        <a:xfrm>
          <a:off x="104267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77893</xdr:rowOff>
    </xdr:from>
    <xdr:ext cx="378565" cy="259045"/>
    <xdr:sp macro="" textlink="">
      <xdr:nvSpPr>
        <xdr:cNvPr id="312" name="労働費該当値テキスト"/>
        <xdr:cNvSpPr txBox="1"/>
      </xdr:nvSpPr>
      <xdr:spPr>
        <a:xfrm>
          <a:off x="10528300" y="6421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162052</xdr:rowOff>
    </xdr:from>
    <xdr:to>
      <xdr:col>50</xdr:col>
      <xdr:colOff>165100</xdr:colOff>
      <xdr:row>38</xdr:row>
      <xdr:rowOff>92202</xdr:rowOff>
    </xdr:to>
    <xdr:sp macro="" textlink="">
      <xdr:nvSpPr>
        <xdr:cNvPr id="313" name="楕円 312"/>
        <xdr:cNvSpPr/>
      </xdr:nvSpPr>
      <xdr:spPr>
        <a:xfrm>
          <a:off x="9588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83329</xdr:rowOff>
    </xdr:from>
    <xdr:ext cx="378565" cy="259045"/>
    <xdr:sp macro="" textlink="">
      <xdr:nvSpPr>
        <xdr:cNvPr id="314" name="テキスト ボックス 313"/>
        <xdr:cNvSpPr txBox="1"/>
      </xdr:nvSpPr>
      <xdr:spPr>
        <a:xfrm>
          <a:off x="9450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132791</xdr:rowOff>
    </xdr:from>
    <xdr:to>
      <xdr:col>46</xdr:col>
      <xdr:colOff>38100</xdr:colOff>
      <xdr:row>38</xdr:row>
      <xdr:rowOff>62941</xdr:rowOff>
    </xdr:to>
    <xdr:sp macro="" textlink="">
      <xdr:nvSpPr>
        <xdr:cNvPr id="315" name="楕円 314"/>
        <xdr:cNvSpPr/>
      </xdr:nvSpPr>
      <xdr:spPr>
        <a:xfrm>
          <a:off x="8699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54068</xdr:rowOff>
    </xdr:from>
    <xdr:ext cx="378565" cy="259045"/>
    <xdr:sp macro="" textlink="">
      <xdr:nvSpPr>
        <xdr:cNvPr id="316" name="テキスト ボックス 315"/>
        <xdr:cNvSpPr txBox="1"/>
      </xdr:nvSpPr>
      <xdr:spPr>
        <a:xfrm>
          <a:off x="8561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70612</xdr:rowOff>
    </xdr:from>
    <xdr:to>
      <xdr:col>41</xdr:col>
      <xdr:colOff>101600</xdr:colOff>
      <xdr:row>38</xdr:row>
      <xdr:rowOff>762</xdr:rowOff>
    </xdr:to>
    <xdr:sp macro="" textlink="">
      <xdr:nvSpPr>
        <xdr:cNvPr id="317" name="楕円 316"/>
        <xdr:cNvSpPr/>
      </xdr:nvSpPr>
      <xdr:spPr>
        <a:xfrm>
          <a:off x="7810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163339</xdr:rowOff>
    </xdr:from>
    <xdr:ext cx="378565" cy="259045"/>
    <xdr:sp macro="" textlink="">
      <xdr:nvSpPr>
        <xdr:cNvPr id="318" name="テキスト ボックス 317"/>
        <xdr:cNvSpPr txBox="1"/>
      </xdr:nvSpPr>
      <xdr:spPr>
        <a:xfrm>
          <a:off x="7672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9" name="楕円 318"/>
        <xdr:cNvSpPr/>
      </xdr:nvSpPr>
      <xdr:spPr>
        <a:xfrm>
          <a:off x="6921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20" name="テキスト ボックス 319"/>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63896</xdr:rowOff>
    </xdr:from>
    <xdr:to>
      <xdr:col>55</xdr:col>
      <xdr:colOff>0</xdr:colOff>
      <xdr:row>57</xdr:row>
      <xdr:rowOff>80493</xdr:rowOff>
    </xdr:to>
    <xdr:cxnSp macro="">
      <xdr:nvCxnSpPr>
        <xdr:cNvPr id="347" name="直線コネクタ 346"/>
        <xdr:cNvCxnSpPr/>
      </xdr:nvCxnSpPr>
      <xdr:spPr>
        <a:xfrm>
          <a:off x="9639300" y="9836546"/>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41768</xdr:rowOff>
    </xdr:from>
    <xdr:to>
      <xdr:col>50</xdr:col>
      <xdr:colOff>114300</xdr:colOff>
      <xdr:row>57</xdr:row>
      <xdr:rowOff>63896</xdr:rowOff>
    </xdr:to>
    <xdr:cxnSp macro="">
      <xdr:nvCxnSpPr>
        <xdr:cNvPr id="350" name="直線コネクタ 349"/>
        <xdr:cNvCxnSpPr/>
      </xdr:nvCxnSpPr>
      <xdr:spPr>
        <a:xfrm>
          <a:off x="8750300" y="9814418"/>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19410</xdr:rowOff>
    </xdr:from>
    <xdr:to>
      <xdr:col>45</xdr:col>
      <xdr:colOff>177800</xdr:colOff>
      <xdr:row>57</xdr:row>
      <xdr:rowOff>41768</xdr:rowOff>
    </xdr:to>
    <xdr:cxnSp macro="">
      <xdr:nvCxnSpPr>
        <xdr:cNvPr id="353" name="直線コネクタ 352"/>
        <xdr:cNvCxnSpPr/>
      </xdr:nvCxnSpPr>
      <xdr:spPr>
        <a:xfrm>
          <a:off x="7861300" y="9792060"/>
          <a:ext cx="8890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19410</xdr:rowOff>
    </xdr:from>
    <xdr:to>
      <xdr:col>41</xdr:col>
      <xdr:colOff>50800</xdr:colOff>
      <xdr:row>57</xdr:row>
      <xdr:rowOff>34909</xdr:rowOff>
    </xdr:to>
    <xdr:cxnSp macro="">
      <xdr:nvCxnSpPr>
        <xdr:cNvPr id="356" name="直線コネクタ 355"/>
        <xdr:cNvCxnSpPr/>
      </xdr:nvCxnSpPr>
      <xdr:spPr>
        <a:xfrm flipV="1">
          <a:off x="6972300" y="9792060"/>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29693</xdr:rowOff>
    </xdr:from>
    <xdr:to>
      <xdr:col>55</xdr:col>
      <xdr:colOff>50800</xdr:colOff>
      <xdr:row>57</xdr:row>
      <xdr:rowOff>131293</xdr:rowOff>
    </xdr:to>
    <xdr:sp macro="" textlink="">
      <xdr:nvSpPr>
        <xdr:cNvPr id="366" name="楕円 365"/>
        <xdr:cNvSpPr/>
      </xdr:nvSpPr>
      <xdr:spPr>
        <a:xfrm>
          <a:off x="10426700" y="98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8120</xdr:rowOff>
    </xdr:from>
    <xdr:ext cx="469744" cy="259045"/>
    <xdr:sp macro="" textlink="">
      <xdr:nvSpPr>
        <xdr:cNvPr id="367" name="農林水産業費該当値テキスト"/>
        <xdr:cNvSpPr txBox="1"/>
      </xdr:nvSpPr>
      <xdr:spPr>
        <a:xfrm>
          <a:off x="10528300" y="97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13096</xdr:rowOff>
    </xdr:from>
    <xdr:to>
      <xdr:col>50</xdr:col>
      <xdr:colOff>165100</xdr:colOff>
      <xdr:row>57</xdr:row>
      <xdr:rowOff>114696</xdr:rowOff>
    </xdr:to>
    <xdr:sp macro="" textlink="">
      <xdr:nvSpPr>
        <xdr:cNvPr id="368" name="楕円 367"/>
        <xdr:cNvSpPr/>
      </xdr:nvSpPr>
      <xdr:spPr>
        <a:xfrm>
          <a:off x="9588500" y="9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131223</xdr:rowOff>
    </xdr:from>
    <xdr:ext cx="469744" cy="259045"/>
    <xdr:sp macro="" textlink="">
      <xdr:nvSpPr>
        <xdr:cNvPr id="369" name="テキスト ボックス 368"/>
        <xdr:cNvSpPr txBox="1"/>
      </xdr:nvSpPr>
      <xdr:spPr>
        <a:xfrm>
          <a:off x="9404428" y="956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162418</xdr:rowOff>
    </xdr:from>
    <xdr:to>
      <xdr:col>46</xdr:col>
      <xdr:colOff>38100</xdr:colOff>
      <xdr:row>57</xdr:row>
      <xdr:rowOff>92568</xdr:rowOff>
    </xdr:to>
    <xdr:sp macro="" textlink="">
      <xdr:nvSpPr>
        <xdr:cNvPr id="370" name="楕円 369"/>
        <xdr:cNvSpPr/>
      </xdr:nvSpPr>
      <xdr:spPr>
        <a:xfrm>
          <a:off x="8699500" y="97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109095</xdr:rowOff>
    </xdr:from>
    <xdr:ext cx="469744" cy="259045"/>
    <xdr:sp macro="" textlink="">
      <xdr:nvSpPr>
        <xdr:cNvPr id="371" name="テキスト ボックス 370"/>
        <xdr:cNvSpPr txBox="1"/>
      </xdr:nvSpPr>
      <xdr:spPr>
        <a:xfrm>
          <a:off x="8515428" y="953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140060</xdr:rowOff>
    </xdr:from>
    <xdr:to>
      <xdr:col>41</xdr:col>
      <xdr:colOff>101600</xdr:colOff>
      <xdr:row>57</xdr:row>
      <xdr:rowOff>70210</xdr:rowOff>
    </xdr:to>
    <xdr:sp macro="" textlink="">
      <xdr:nvSpPr>
        <xdr:cNvPr id="372" name="楕円 371"/>
        <xdr:cNvSpPr/>
      </xdr:nvSpPr>
      <xdr:spPr>
        <a:xfrm>
          <a:off x="7810500" y="97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86737</xdr:rowOff>
    </xdr:from>
    <xdr:ext cx="469744" cy="259045"/>
    <xdr:sp macro="" textlink="">
      <xdr:nvSpPr>
        <xdr:cNvPr id="373" name="テキスト ボックス 372"/>
        <xdr:cNvSpPr txBox="1"/>
      </xdr:nvSpPr>
      <xdr:spPr>
        <a:xfrm>
          <a:off x="7626428" y="9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155559</xdr:rowOff>
    </xdr:from>
    <xdr:to>
      <xdr:col>36</xdr:col>
      <xdr:colOff>165100</xdr:colOff>
      <xdr:row>57</xdr:row>
      <xdr:rowOff>85709</xdr:rowOff>
    </xdr:to>
    <xdr:sp macro="" textlink="">
      <xdr:nvSpPr>
        <xdr:cNvPr id="374" name="楕円 373"/>
        <xdr:cNvSpPr/>
      </xdr:nvSpPr>
      <xdr:spPr>
        <a:xfrm>
          <a:off x="6921500" y="9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102236</xdr:rowOff>
    </xdr:from>
    <xdr:ext cx="469744" cy="259045"/>
    <xdr:sp macro="" textlink="">
      <xdr:nvSpPr>
        <xdr:cNvPr id="375" name="テキスト ボックス 374"/>
        <xdr:cNvSpPr txBox="1"/>
      </xdr:nvSpPr>
      <xdr:spPr>
        <a:xfrm>
          <a:off x="6737428" y="953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126989</xdr:rowOff>
    </xdr:from>
    <xdr:to>
      <xdr:col>55</xdr:col>
      <xdr:colOff>0</xdr:colOff>
      <xdr:row>77</xdr:row>
      <xdr:rowOff>151518</xdr:rowOff>
    </xdr:to>
    <xdr:cxnSp macro="">
      <xdr:nvCxnSpPr>
        <xdr:cNvPr id="402" name="直線コネクタ 401"/>
        <xdr:cNvCxnSpPr/>
      </xdr:nvCxnSpPr>
      <xdr:spPr>
        <a:xfrm>
          <a:off x="9639300" y="13328639"/>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124178</xdr:rowOff>
    </xdr:from>
    <xdr:to>
      <xdr:col>50</xdr:col>
      <xdr:colOff>114300</xdr:colOff>
      <xdr:row>77</xdr:row>
      <xdr:rowOff>126989</xdr:rowOff>
    </xdr:to>
    <xdr:cxnSp macro="">
      <xdr:nvCxnSpPr>
        <xdr:cNvPr id="405" name="直線コネクタ 404"/>
        <xdr:cNvCxnSpPr/>
      </xdr:nvCxnSpPr>
      <xdr:spPr>
        <a:xfrm>
          <a:off x="8750300" y="13325828"/>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120428</xdr:rowOff>
    </xdr:from>
    <xdr:to>
      <xdr:col>45</xdr:col>
      <xdr:colOff>177800</xdr:colOff>
      <xdr:row>77</xdr:row>
      <xdr:rowOff>124178</xdr:rowOff>
    </xdr:to>
    <xdr:cxnSp macro="">
      <xdr:nvCxnSpPr>
        <xdr:cNvPr id="408" name="直線コネクタ 407"/>
        <xdr:cNvCxnSpPr/>
      </xdr:nvCxnSpPr>
      <xdr:spPr>
        <a:xfrm>
          <a:off x="7861300" y="13322078"/>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120428</xdr:rowOff>
    </xdr:from>
    <xdr:to>
      <xdr:col>41</xdr:col>
      <xdr:colOff>50800</xdr:colOff>
      <xdr:row>77</xdr:row>
      <xdr:rowOff>127584</xdr:rowOff>
    </xdr:to>
    <xdr:cxnSp macro="">
      <xdr:nvCxnSpPr>
        <xdr:cNvPr id="411" name="直線コネクタ 410"/>
        <xdr:cNvCxnSpPr/>
      </xdr:nvCxnSpPr>
      <xdr:spPr>
        <a:xfrm flipV="1">
          <a:off x="6972300" y="13322078"/>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100718</xdr:rowOff>
    </xdr:from>
    <xdr:to>
      <xdr:col>55</xdr:col>
      <xdr:colOff>50800</xdr:colOff>
      <xdr:row>78</xdr:row>
      <xdr:rowOff>30868</xdr:rowOff>
    </xdr:to>
    <xdr:sp macro="" textlink="">
      <xdr:nvSpPr>
        <xdr:cNvPr id="421" name="楕円 420"/>
        <xdr:cNvSpPr/>
      </xdr:nvSpPr>
      <xdr:spPr>
        <a:xfrm>
          <a:off x="10426700" y="133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79145</xdr:rowOff>
    </xdr:from>
    <xdr:ext cx="469744" cy="259045"/>
    <xdr:sp macro="" textlink="">
      <xdr:nvSpPr>
        <xdr:cNvPr id="422" name="商工費該当値テキスト"/>
        <xdr:cNvSpPr txBox="1"/>
      </xdr:nvSpPr>
      <xdr:spPr>
        <a:xfrm>
          <a:off x="10528300" y="132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76189</xdr:rowOff>
    </xdr:from>
    <xdr:to>
      <xdr:col>50</xdr:col>
      <xdr:colOff>165100</xdr:colOff>
      <xdr:row>78</xdr:row>
      <xdr:rowOff>6339</xdr:rowOff>
    </xdr:to>
    <xdr:sp macro="" textlink="">
      <xdr:nvSpPr>
        <xdr:cNvPr id="423" name="楕円 422"/>
        <xdr:cNvSpPr/>
      </xdr:nvSpPr>
      <xdr:spPr>
        <a:xfrm>
          <a:off x="95885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168916</xdr:rowOff>
    </xdr:from>
    <xdr:ext cx="469744" cy="259045"/>
    <xdr:sp macro="" textlink="">
      <xdr:nvSpPr>
        <xdr:cNvPr id="424" name="テキスト ボックス 423"/>
        <xdr:cNvSpPr txBox="1"/>
      </xdr:nvSpPr>
      <xdr:spPr>
        <a:xfrm>
          <a:off x="9404428" y="13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73378</xdr:rowOff>
    </xdr:from>
    <xdr:to>
      <xdr:col>46</xdr:col>
      <xdr:colOff>38100</xdr:colOff>
      <xdr:row>78</xdr:row>
      <xdr:rowOff>3528</xdr:rowOff>
    </xdr:to>
    <xdr:sp macro="" textlink="">
      <xdr:nvSpPr>
        <xdr:cNvPr id="425" name="楕円 424"/>
        <xdr:cNvSpPr/>
      </xdr:nvSpPr>
      <xdr:spPr>
        <a:xfrm>
          <a:off x="8699500" y="132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166105</xdr:rowOff>
    </xdr:from>
    <xdr:ext cx="469744" cy="259045"/>
    <xdr:sp macro="" textlink="">
      <xdr:nvSpPr>
        <xdr:cNvPr id="426" name="テキスト ボックス 425"/>
        <xdr:cNvSpPr txBox="1"/>
      </xdr:nvSpPr>
      <xdr:spPr>
        <a:xfrm>
          <a:off x="8515428" y="133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69628</xdr:rowOff>
    </xdr:from>
    <xdr:to>
      <xdr:col>41</xdr:col>
      <xdr:colOff>101600</xdr:colOff>
      <xdr:row>77</xdr:row>
      <xdr:rowOff>171228</xdr:rowOff>
    </xdr:to>
    <xdr:sp macro="" textlink="">
      <xdr:nvSpPr>
        <xdr:cNvPr id="427" name="楕円 426"/>
        <xdr:cNvSpPr/>
      </xdr:nvSpPr>
      <xdr:spPr>
        <a:xfrm>
          <a:off x="78105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162355</xdr:rowOff>
    </xdr:from>
    <xdr:ext cx="469744" cy="259045"/>
    <xdr:sp macro="" textlink="">
      <xdr:nvSpPr>
        <xdr:cNvPr id="428" name="テキスト ボックス 427"/>
        <xdr:cNvSpPr txBox="1"/>
      </xdr:nvSpPr>
      <xdr:spPr>
        <a:xfrm>
          <a:off x="7626428" y="133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76784</xdr:rowOff>
    </xdr:from>
    <xdr:to>
      <xdr:col>36</xdr:col>
      <xdr:colOff>165100</xdr:colOff>
      <xdr:row>78</xdr:row>
      <xdr:rowOff>6934</xdr:rowOff>
    </xdr:to>
    <xdr:sp macro="" textlink="">
      <xdr:nvSpPr>
        <xdr:cNvPr id="429" name="楕円 428"/>
        <xdr:cNvSpPr/>
      </xdr:nvSpPr>
      <xdr:spPr>
        <a:xfrm>
          <a:off x="6921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169511</xdr:rowOff>
    </xdr:from>
    <xdr:ext cx="469744" cy="259045"/>
    <xdr:sp macro="" textlink="">
      <xdr:nvSpPr>
        <xdr:cNvPr id="430" name="テキスト ボックス 429"/>
        <xdr:cNvSpPr txBox="1"/>
      </xdr:nvSpPr>
      <xdr:spPr>
        <a:xfrm>
          <a:off x="6737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145986</xdr:rowOff>
    </xdr:from>
    <xdr:to>
      <xdr:col>55</xdr:col>
      <xdr:colOff>0</xdr:colOff>
      <xdr:row>96</xdr:row>
      <xdr:rowOff>157911</xdr:rowOff>
    </xdr:to>
    <xdr:cxnSp macro="">
      <xdr:nvCxnSpPr>
        <xdr:cNvPr id="460" name="直線コネクタ 459"/>
        <xdr:cNvCxnSpPr/>
      </xdr:nvCxnSpPr>
      <xdr:spPr>
        <a:xfrm>
          <a:off x="9639300" y="16605186"/>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145986</xdr:rowOff>
    </xdr:from>
    <xdr:to>
      <xdr:col>50</xdr:col>
      <xdr:colOff>114300</xdr:colOff>
      <xdr:row>97</xdr:row>
      <xdr:rowOff>81654</xdr:rowOff>
    </xdr:to>
    <xdr:cxnSp macro="">
      <xdr:nvCxnSpPr>
        <xdr:cNvPr id="463" name="直線コネクタ 462"/>
        <xdr:cNvCxnSpPr/>
      </xdr:nvCxnSpPr>
      <xdr:spPr>
        <a:xfrm flipV="1">
          <a:off x="8750300" y="16605186"/>
          <a:ext cx="889000" cy="10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166979</xdr:rowOff>
    </xdr:from>
    <xdr:to>
      <xdr:col>45</xdr:col>
      <xdr:colOff>177800</xdr:colOff>
      <xdr:row>97</xdr:row>
      <xdr:rowOff>81654</xdr:rowOff>
    </xdr:to>
    <xdr:cxnSp macro="">
      <xdr:nvCxnSpPr>
        <xdr:cNvPr id="466" name="直線コネクタ 465"/>
        <xdr:cNvCxnSpPr/>
      </xdr:nvCxnSpPr>
      <xdr:spPr>
        <a:xfrm>
          <a:off x="7861300" y="16626179"/>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157931</xdr:rowOff>
    </xdr:from>
    <xdr:to>
      <xdr:col>41</xdr:col>
      <xdr:colOff>50800</xdr:colOff>
      <xdr:row>96</xdr:row>
      <xdr:rowOff>166979</xdr:rowOff>
    </xdr:to>
    <xdr:cxnSp macro="">
      <xdr:nvCxnSpPr>
        <xdr:cNvPr id="469" name="直線コネクタ 468"/>
        <xdr:cNvCxnSpPr/>
      </xdr:nvCxnSpPr>
      <xdr:spPr>
        <a:xfrm>
          <a:off x="6972300" y="16617131"/>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107111</xdr:rowOff>
    </xdr:from>
    <xdr:to>
      <xdr:col>55</xdr:col>
      <xdr:colOff>50800</xdr:colOff>
      <xdr:row>97</xdr:row>
      <xdr:rowOff>37261</xdr:rowOff>
    </xdr:to>
    <xdr:sp macro="" textlink="">
      <xdr:nvSpPr>
        <xdr:cNvPr id="479" name="楕円 478"/>
        <xdr:cNvSpPr/>
      </xdr:nvSpPr>
      <xdr:spPr>
        <a:xfrm>
          <a:off x="104267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85538</xdr:rowOff>
    </xdr:from>
    <xdr:ext cx="534377" cy="259045"/>
    <xdr:sp macro="" textlink="">
      <xdr:nvSpPr>
        <xdr:cNvPr id="480" name="土木費該当値テキスト"/>
        <xdr:cNvSpPr txBox="1"/>
      </xdr:nvSpPr>
      <xdr:spPr>
        <a:xfrm>
          <a:off x="10528300" y="1654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95186</xdr:rowOff>
    </xdr:from>
    <xdr:to>
      <xdr:col>50</xdr:col>
      <xdr:colOff>165100</xdr:colOff>
      <xdr:row>97</xdr:row>
      <xdr:rowOff>25336</xdr:rowOff>
    </xdr:to>
    <xdr:sp macro="" textlink="">
      <xdr:nvSpPr>
        <xdr:cNvPr id="481" name="楕円 480"/>
        <xdr:cNvSpPr/>
      </xdr:nvSpPr>
      <xdr:spPr>
        <a:xfrm>
          <a:off x="9588500" y="165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16463</xdr:rowOff>
    </xdr:from>
    <xdr:ext cx="534377" cy="259045"/>
    <xdr:sp macro="" textlink="">
      <xdr:nvSpPr>
        <xdr:cNvPr id="482" name="テキスト ボックス 481"/>
        <xdr:cNvSpPr txBox="1"/>
      </xdr:nvSpPr>
      <xdr:spPr>
        <a:xfrm>
          <a:off x="9372111" y="16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30854</xdr:rowOff>
    </xdr:from>
    <xdr:to>
      <xdr:col>46</xdr:col>
      <xdr:colOff>38100</xdr:colOff>
      <xdr:row>97</xdr:row>
      <xdr:rowOff>132454</xdr:rowOff>
    </xdr:to>
    <xdr:sp macro="" textlink="">
      <xdr:nvSpPr>
        <xdr:cNvPr id="483" name="楕円 482"/>
        <xdr:cNvSpPr/>
      </xdr:nvSpPr>
      <xdr:spPr>
        <a:xfrm>
          <a:off x="86995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123581</xdr:rowOff>
    </xdr:from>
    <xdr:ext cx="534377" cy="259045"/>
    <xdr:sp macro="" textlink="">
      <xdr:nvSpPr>
        <xdr:cNvPr id="484" name="テキスト ボックス 483"/>
        <xdr:cNvSpPr txBox="1"/>
      </xdr:nvSpPr>
      <xdr:spPr>
        <a:xfrm>
          <a:off x="8483111" y="167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116179</xdr:rowOff>
    </xdr:from>
    <xdr:to>
      <xdr:col>41</xdr:col>
      <xdr:colOff>101600</xdr:colOff>
      <xdr:row>97</xdr:row>
      <xdr:rowOff>46329</xdr:rowOff>
    </xdr:to>
    <xdr:sp macro="" textlink="">
      <xdr:nvSpPr>
        <xdr:cNvPr id="485" name="楕円 484"/>
        <xdr:cNvSpPr/>
      </xdr:nvSpPr>
      <xdr:spPr>
        <a:xfrm>
          <a:off x="7810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37456</xdr:rowOff>
    </xdr:from>
    <xdr:ext cx="534377" cy="259045"/>
    <xdr:sp macro="" textlink="">
      <xdr:nvSpPr>
        <xdr:cNvPr id="486" name="テキスト ボックス 485"/>
        <xdr:cNvSpPr txBox="1"/>
      </xdr:nvSpPr>
      <xdr:spPr>
        <a:xfrm>
          <a:off x="7594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107131</xdr:rowOff>
    </xdr:from>
    <xdr:to>
      <xdr:col>36</xdr:col>
      <xdr:colOff>165100</xdr:colOff>
      <xdr:row>97</xdr:row>
      <xdr:rowOff>37281</xdr:rowOff>
    </xdr:to>
    <xdr:sp macro="" textlink="">
      <xdr:nvSpPr>
        <xdr:cNvPr id="487" name="楕円 486"/>
        <xdr:cNvSpPr/>
      </xdr:nvSpPr>
      <xdr:spPr>
        <a:xfrm>
          <a:off x="6921500" y="165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28408</xdr:rowOff>
    </xdr:from>
    <xdr:ext cx="534377" cy="259045"/>
    <xdr:sp macro="" textlink="">
      <xdr:nvSpPr>
        <xdr:cNvPr id="488" name="テキスト ボックス 487"/>
        <xdr:cNvSpPr txBox="1"/>
      </xdr:nvSpPr>
      <xdr:spPr>
        <a:xfrm>
          <a:off x="6705111" y="166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78413</xdr:rowOff>
    </xdr:from>
    <xdr:to>
      <xdr:col>85</xdr:col>
      <xdr:colOff>127000</xdr:colOff>
      <xdr:row>36</xdr:row>
      <xdr:rowOff>120977</xdr:rowOff>
    </xdr:to>
    <xdr:cxnSp macro="">
      <xdr:nvCxnSpPr>
        <xdr:cNvPr id="520" name="直線コネクタ 519"/>
        <xdr:cNvCxnSpPr/>
      </xdr:nvCxnSpPr>
      <xdr:spPr>
        <a:xfrm flipV="1">
          <a:off x="15481300" y="6250613"/>
          <a:ext cx="8382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120977</xdr:rowOff>
    </xdr:from>
    <xdr:to>
      <xdr:col>81</xdr:col>
      <xdr:colOff>50800</xdr:colOff>
      <xdr:row>36</xdr:row>
      <xdr:rowOff>162451</xdr:rowOff>
    </xdr:to>
    <xdr:cxnSp macro="">
      <xdr:nvCxnSpPr>
        <xdr:cNvPr id="523" name="直線コネクタ 522"/>
        <xdr:cNvCxnSpPr/>
      </xdr:nvCxnSpPr>
      <xdr:spPr>
        <a:xfrm flipV="1">
          <a:off x="14592300" y="6293177"/>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162451</xdr:rowOff>
    </xdr:from>
    <xdr:to>
      <xdr:col>76</xdr:col>
      <xdr:colOff>114300</xdr:colOff>
      <xdr:row>37</xdr:row>
      <xdr:rowOff>8201</xdr:rowOff>
    </xdr:to>
    <xdr:cxnSp macro="">
      <xdr:nvCxnSpPr>
        <xdr:cNvPr id="526" name="直線コネクタ 525"/>
        <xdr:cNvCxnSpPr/>
      </xdr:nvCxnSpPr>
      <xdr:spPr>
        <a:xfrm flipV="1">
          <a:off x="13703300" y="6334651"/>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81570</xdr:rowOff>
    </xdr:from>
    <xdr:to>
      <xdr:col>71</xdr:col>
      <xdr:colOff>177800</xdr:colOff>
      <xdr:row>37</xdr:row>
      <xdr:rowOff>8201</xdr:rowOff>
    </xdr:to>
    <xdr:cxnSp macro="">
      <xdr:nvCxnSpPr>
        <xdr:cNvPr id="529" name="直線コネクタ 528"/>
        <xdr:cNvCxnSpPr/>
      </xdr:nvCxnSpPr>
      <xdr:spPr>
        <a:xfrm>
          <a:off x="12814300" y="6082320"/>
          <a:ext cx="889000" cy="26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27613</xdr:rowOff>
    </xdr:from>
    <xdr:to>
      <xdr:col>85</xdr:col>
      <xdr:colOff>177800</xdr:colOff>
      <xdr:row>36</xdr:row>
      <xdr:rowOff>129213</xdr:rowOff>
    </xdr:to>
    <xdr:sp macro="" textlink="">
      <xdr:nvSpPr>
        <xdr:cNvPr id="539" name="楕円 538"/>
        <xdr:cNvSpPr/>
      </xdr:nvSpPr>
      <xdr:spPr>
        <a:xfrm>
          <a:off x="16268700" y="6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50490</xdr:rowOff>
    </xdr:from>
    <xdr:ext cx="534377" cy="259045"/>
    <xdr:sp macro="" textlink="">
      <xdr:nvSpPr>
        <xdr:cNvPr id="540" name="消防費該当値テキスト"/>
        <xdr:cNvSpPr txBox="1"/>
      </xdr:nvSpPr>
      <xdr:spPr>
        <a:xfrm>
          <a:off x="16370300" y="60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70177</xdr:rowOff>
    </xdr:from>
    <xdr:to>
      <xdr:col>81</xdr:col>
      <xdr:colOff>101600</xdr:colOff>
      <xdr:row>37</xdr:row>
      <xdr:rowOff>327</xdr:rowOff>
    </xdr:to>
    <xdr:sp macro="" textlink="">
      <xdr:nvSpPr>
        <xdr:cNvPr id="541" name="楕円 540"/>
        <xdr:cNvSpPr/>
      </xdr:nvSpPr>
      <xdr:spPr>
        <a:xfrm>
          <a:off x="154305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16854</xdr:rowOff>
    </xdr:from>
    <xdr:ext cx="534377" cy="259045"/>
    <xdr:sp macro="" textlink="">
      <xdr:nvSpPr>
        <xdr:cNvPr id="542" name="テキスト ボックス 541"/>
        <xdr:cNvSpPr txBox="1"/>
      </xdr:nvSpPr>
      <xdr:spPr>
        <a:xfrm>
          <a:off x="15214111" y="60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111651</xdr:rowOff>
    </xdr:from>
    <xdr:to>
      <xdr:col>76</xdr:col>
      <xdr:colOff>165100</xdr:colOff>
      <xdr:row>37</xdr:row>
      <xdr:rowOff>41801</xdr:rowOff>
    </xdr:to>
    <xdr:sp macro="" textlink="">
      <xdr:nvSpPr>
        <xdr:cNvPr id="543" name="楕円 542"/>
        <xdr:cNvSpPr/>
      </xdr:nvSpPr>
      <xdr:spPr>
        <a:xfrm>
          <a:off x="14541500" y="62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58328</xdr:rowOff>
    </xdr:from>
    <xdr:ext cx="534377" cy="259045"/>
    <xdr:sp macro="" textlink="">
      <xdr:nvSpPr>
        <xdr:cNvPr id="544" name="テキスト ボックス 543"/>
        <xdr:cNvSpPr txBox="1"/>
      </xdr:nvSpPr>
      <xdr:spPr>
        <a:xfrm>
          <a:off x="14325111" y="6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128851</xdr:rowOff>
    </xdr:from>
    <xdr:to>
      <xdr:col>72</xdr:col>
      <xdr:colOff>38100</xdr:colOff>
      <xdr:row>37</xdr:row>
      <xdr:rowOff>59001</xdr:rowOff>
    </xdr:to>
    <xdr:sp macro="" textlink="">
      <xdr:nvSpPr>
        <xdr:cNvPr id="545" name="楕円 544"/>
        <xdr:cNvSpPr/>
      </xdr:nvSpPr>
      <xdr:spPr>
        <a:xfrm>
          <a:off x="13652500" y="63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75528</xdr:rowOff>
    </xdr:from>
    <xdr:ext cx="534377" cy="259045"/>
    <xdr:sp macro="" textlink="">
      <xdr:nvSpPr>
        <xdr:cNvPr id="546" name="テキスト ボックス 545"/>
        <xdr:cNvSpPr txBox="1"/>
      </xdr:nvSpPr>
      <xdr:spPr>
        <a:xfrm>
          <a:off x="13436111" y="60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30770</xdr:rowOff>
    </xdr:from>
    <xdr:to>
      <xdr:col>67</xdr:col>
      <xdr:colOff>101600</xdr:colOff>
      <xdr:row>35</xdr:row>
      <xdr:rowOff>132370</xdr:rowOff>
    </xdr:to>
    <xdr:sp macro="" textlink="">
      <xdr:nvSpPr>
        <xdr:cNvPr id="547" name="楕円 546"/>
        <xdr:cNvSpPr/>
      </xdr:nvSpPr>
      <xdr:spPr>
        <a:xfrm>
          <a:off x="12763500" y="60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148897</xdr:rowOff>
    </xdr:from>
    <xdr:ext cx="534377" cy="259045"/>
    <xdr:sp macro="" textlink="">
      <xdr:nvSpPr>
        <xdr:cNvPr id="548" name="テキスト ボックス 547"/>
        <xdr:cNvSpPr txBox="1"/>
      </xdr:nvSpPr>
      <xdr:spPr>
        <a:xfrm>
          <a:off x="12547111" y="58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93849</xdr:rowOff>
    </xdr:from>
    <xdr:to>
      <xdr:col>85</xdr:col>
      <xdr:colOff>127000</xdr:colOff>
      <xdr:row>56</xdr:row>
      <xdr:rowOff>45876</xdr:rowOff>
    </xdr:to>
    <xdr:cxnSp macro="">
      <xdr:nvCxnSpPr>
        <xdr:cNvPr id="580" name="直線コネクタ 579"/>
        <xdr:cNvCxnSpPr/>
      </xdr:nvCxnSpPr>
      <xdr:spPr>
        <a:xfrm flipV="1">
          <a:off x="15481300" y="9523599"/>
          <a:ext cx="838200" cy="1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45876</xdr:rowOff>
    </xdr:from>
    <xdr:to>
      <xdr:col>81</xdr:col>
      <xdr:colOff>50800</xdr:colOff>
      <xdr:row>56</xdr:row>
      <xdr:rowOff>154101</xdr:rowOff>
    </xdr:to>
    <xdr:cxnSp macro="">
      <xdr:nvCxnSpPr>
        <xdr:cNvPr id="583" name="直線コネクタ 582"/>
        <xdr:cNvCxnSpPr/>
      </xdr:nvCxnSpPr>
      <xdr:spPr>
        <a:xfrm flipV="1">
          <a:off x="14592300" y="9647076"/>
          <a:ext cx="889000" cy="10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124123</xdr:rowOff>
    </xdr:from>
    <xdr:to>
      <xdr:col>76</xdr:col>
      <xdr:colOff>114300</xdr:colOff>
      <xdr:row>56</xdr:row>
      <xdr:rowOff>154101</xdr:rowOff>
    </xdr:to>
    <xdr:cxnSp macro="">
      <xdr:nvCxnSpPr>
        <xdr:cNvPr id="586" name="直線コネクタ 585"/>
        <xdr:cNvCxnSpPr/>
      </xdr:nvCxnSpPr>
      <xdr:spPr>
        <a:xfrm>
          <a:off x="13703300" y="9725323"/>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384</xdr:rowOff>
    </xdr:from>
    <xdr:to>
      <xdr:col>71</xdr:col>
      <xdr:colOff>177800</xdr:colOff>
      <xdr:row>56</xdr:row>
      <xdr:rowOff>124123</xdr:rowOff>
    </xdr:to>
    <xdr:cxnSp macro="">
      <xdr:nvCxnSpPr>
        <xdr:cNvPr id="589" name="直線コネクタ 588"/>
        <xdr:cNvCxnSpPr/>
      </xdr:nvCxnSpPr>
      <xdr:spPr>
        <a:xfrm>
          <a:off x="12814300" y="9601584"/>
          <a:ext cx="889000" cy="1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43049</xdr:rowOff>
    </xdr:from>
    <xdr:to>
      <xdr:col>85</xdr:col>
      <xdr:colOff>177800</xdr:colOff>
      <xdr:row>55</xdr:row>
      <xdr:rowOff>144649</xdr:rowOff>
    </xdr:to>
    <xdr:sp macro="" textlink="">
      <xdr:nvSpPr>
        <xdr:cNvPr id="599" name="楕円 598"/>
        <xdr:cNvSpPr/>
      </xdr:nvSpPr>
      <xdr:spPr>
        <a:xfrm>
          <a:off x="16268700" y="94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65926</xdr:rowOff>
    </xdr:from>
    <xdr:ext cx="534377" cy="259045"/>
    <xdr:sp macro="" textlink="">
      <xdr:nvSpPr>
        <xdr:cNvPr id="600" name="教育費該当値テキスト"/>
        <xdr:cNvSpPr txBox="1"/>
      </xdr:nvSpPr>
      <xdr:spPr>
        <a:xfrm>
          <a:off x="16370300" y="932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166526</xdr:rowOff>
    </xdr:from>
    <xdr:to>
      <xdr:col>81</xdr:col>
      <xdr:colOff>101600</xdr:colOff>
      <xdr:row>56</xdr:row>
      <xdr:rowOff>96676</xdr:rowOff>
    </xdr:to>
    <xdr:sp macro="" textlink="">
      <xdr:nvSpPr>
        <xdr:cNvPr id="601" name="楕円 600"/>
        <xdr:cNvSpPr/>
      </xdr:nvSpPr>
      <xdr:spPr>
        <a:xfrm>
          <a:off x="15430500" y="95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87803</xdr:rowOff>
    </xdr:from>
    <xdr:ext cx="534377" cy="259045"/>
    <xdr:sp macro="" textlink="">
      <xdr:nvSpPr>
        <xdr:cNvPr id="602" name="テキスト ボックス 601"/>
        <xdr:cNvSpPr txBox="1"/>
      </xdr:nvSpPr>
      <xdr:spPr>
        <a:xfrm>
          <a:off x="15214111" y="96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103301</xdr:rowOff>
    </xdr:from>
    <xdr:to>
      <xdr:col>76</xdr:col>
      <xdr:colOff>165100</xdr:colOff>
      <xdr:row>57</xdr:row>
      <xdr:rowOff>33451</xdr:rowOff>
    </xdr:to>
    <xdr:sp macro="" textlink="">
      <xdr:nvSpPr>
        <xdr:cNvPr id="603" name="楕円 602"/>
        <xdr:cNvSpPr/>
      </xdr:nvSpPr>
      <xdr:spPr>
        <a:xfrm>
          <a:off x="14541500" y="97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24578</xdr:rowOff>
    </xdr:from>
    <xdr:ext cx="534377" cy="259045"/>
    <xdr:sp macro="" textlink="">
      <xdr:nvSpPr>
        <xdr:cNvPr id="604" name="テキスト ボックス 603"/>
        <xdr:cNvSpPr txBox="1"/>
      </xdr:nvSpPr>
      <xdr:spPr>
        <a:xfrm>
          <a:off x="14325111" y="97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73323</xdr:rowOff>
    </xdr:from>
    <xdr:to>
      <xdr:col>72</xdr:col>
      <xdr:colOff>38100</xdr:colOff>
      <xdr:row>57</xdr:row>
      <xdr:rowOff>3473</xdr:rowOff>
    </xdr:to>
    <xdr:sp macro="" textlink="">
      <xdr:nvSpPr>
        <xdr:cNvPr id="605" name="楕円 604"/>
        <xdr:cNvSpPr/>
      </xdr:nvSpPr>
      <xdr:spPr>
        <a:xfrm>
          <a:off x="13652500" y="9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166050</xdr:rowOff>
    </xdr:from>
    <xdr:ext cx="534377" cy="259045"/>
    <xdr:sp macro="" textlink="">
      <xdr:nvSpPr>
        <xdr:cNvPr id="606" name="テキスト ボックス 605"/>
        <xdr:cNvSpPr txBox="1"/>
      </xdr:nvSpPr>
      <xdr:spPr>
        <a:xfrm>
          <a:off x="13436111" y="97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121034</xdr:rowOff>
    </xdr:from>
    <xdr:to>
      <xdr:col>67</xdr:col>
      <xdr:colOff>101600</xdr:colOff>
      <xdr:row>56</xdr:row>
      <xdr:rowOff>51184</xdr:rowOff>
    </xdr:to>
    <xdr:sp macro="" textlink="">
      <xdr:nvSpPr>
        <xdr:cNvPr id="607" name="楕円 606"/>
        <xdr:cNvSpPr/>
      </xdr:nvSpPr>
      <xdr:spPr>
        <a:xfrm>
          <a:off x="12763500" y="95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42311</xdr:rowOff>
    </xdr:from>
    <xdr:ext cx="534377" cy="259045"/>
    <xdr:sp macro="" textlink="">
      <xdr:nvSpPr>
        <xdr:cNvPr id="608" name="テキスト ボックス 607"/>
        <xdr:cNvSpPr txBox="1"/>
      </xdr:nvSpPr>
      <xdr:spPr>
        <a:xfrm>
          <a:off x="12547111" y="96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43955</xdr:rowOff>
    </xdr:from>
    <xdr:to>
      <xdr:col>85</xdr:col>
      <xdr:colOff>127000</xdr:colOff>
      <xdr:row>79</xdr:row>
      <xdr:rowOff>44069</xdr:rowOff>
    </xdr:to>
    <xdr:cxnSp macro="">
      <xdr:nvCxnSpPr>
        <xdr:cNvPr id="637" name="直線コネクタ 636"/>
        <xdr:cNvCxnSpPr/>
      </xdr:nvCxnSpPr>
      <xdr:spPr>
        <a:xfrm flipV="1">
          <a:off x="15481300" y="1358850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43611</xdr:rowOff>
    </xdr:from>
    <xdr:to>
      <xdr:col>81</xdr:col>
      <xdr:colOff>50800</xdr:colOff>
      <xdr:row>79</xdr:row>
      <xdr:rowOff>44069</xdr:rowOff>
    </xdr:to>
    <xdr:cxnSp macro="">
      <xdr:nvCxnSpPr>
        <xdr:cNvPr id="640" name="直線コネクタ 639"/>
        <xdr:cNvCxnSpPr/>
      </xdr:nvCxnSpPr>
      <xdr:spPr>
        <a:xfrm>
          <a:off x="14592300" y="1358816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37134</xdr:rowOff>
    </xdr:from>
    <xdr:to>
      <xdr:col>76</xdr:col>
      <xdr:colOff>114300</xdr:colOff>
      <xdr:row>79</xdr:row>
      <xdr:rowOff>43611</xdr:rowOff>
    </xdr:to>
    <xdr:cxnSp macro="">
      <xdr:nvCxnSpPr>
        <xdr:cNvPr id="643" name="直線コネクタ 642"/>
        <xdr:cNvCxnSpPr/>
      </xdr:nvCxnSpPr>
      <xdr:spPr>
        <a:xfrm>
          <a:off x="13703300" y="135816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1969</xdr:rowOff>
    </xdr:from>
    <xdr:to>
      <xdr:col>71</xdr:col>
      <xdr:colOff>177800</xdr:colOff>
      <xdr:row>79</xdr:row>
      <xdr:rowOff>37134</xdr:rowOff>
    </xdr:to>
    <xdr:cxnSp macro="">
      <xdr:nvCxnSpPr>
        <xdr:cNvPr id="646" name="直線コネクタ 645"/>
        <xdr:cNvCxnSpPr/>
      </xdr:nvCxnSpPr>
      <xdr:spPr>
        <a:xfrm>
          <a:off x="12814300" y="13546519"/>
          <a:ext cx="889000" cy="3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49610</xdr:rowOff>
    </xdr:from>
    <xdr:ext cx="378565" cy="259045"/>
    <xdr:sp macro="" textlink="">
      <xdr:nvSpPr>
        <xdr:cNvPr id="650" name="テキスト ボックス 649"/>
        <xdr:cNvSpPr txBox="1"/>
      </xdr:nvSpPr>
      <xdr:spPr>
        <a:xfrm>
          <a:off x="12625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164605</xdr:rowOff>
    </xdr:from>
    <xdr:to>
      <xdr:col>85</xdr:col>
      <xdr:colOff>177800</xdr:colOff>
      <xdr:row>79</xdr:row>
      <xdr:rowOff>94755</xdr:rowOff>
    </xdr:to>
    <xdr:sp macro="" textlink="">
      <xdr:nvSpPr>
        <xdr:cNvPr id="656" name="楕円 655"/>
        <xdr:cNvSpPr/>
      </xdr:nvSpPr>
      <xdr:spPr>
        <a:xfrm>
          <a:off x="162687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79532</xdr:rowOff>
    </xdr:from>
    <xdr:ext cx="313932" cy="259045"/>
    <xdr:sp macro="" textlink="">
      <xdr:nvSpPr>
        <xdr:cNvPr id="657" name="災害復旧費該当値テキスト"/>
        <xdr:cNvSpPr txBox="1"/>
      </xdr:nvSpPr>
      <xdr:spPr>
        <a:xfrm>
          <a:off x="16370300" y="13452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164719</xdr:rowOff>
    </xdr:from>
    <xdr:to>
      <xdr:col>81</xdr:col>
      <xdr:colOff>101600</xdr:colOff>
      <xdr:row>79</xdr:row>
      <xdr:rowOff>94869</xdr:rowOff>
    </xdr:to>
    <xdr:sp macro="" textlink="">
      <xdr:nvSpPr>
        <xdr:cNvPr id="658" name="楕円 657"/>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85996</xdr:rowOff>
    </xdr:from>
    <xdr:ext cx="313932" cy="259045"/>
    <xdr:sp macro="" textlink="">
      <xdr:nvSpPr>
        <xdr:cNvPr id="659" name="テキスト ボックス 658"/>
        <xdr:cNvSpPr txBox="1"/>
      </xdr:nvSpPr>
      <xdr:spPr>
        <a:xfrm>
          <a:off x="15324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60" name="楕円 659"/>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61" name="テキスト ボックス 660"/>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157784</xdr:rowOff>
    </xdr:from>
    <xdr:to>
      <xdr:col>72</xdr:col>
      <xdr:colOff>38100</xdr:colOff>
      <xdr:row>79</xdr:row>
      <xdr:rowOff>87934</xdr:rowOff>
    </xdr:to>
    <xdr:sp macro="" textlink="">
      <xdr:nvSpPr>
        <xdr:cNvPr id="662" name="楕円 661"/>
        <xdr:cNvSpPr/>
      </xdr:nvSpPr>
      <xdr:spPr>
        <a:xfrm>
          <a:off x="13652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79061</xdr:rowOff>
    </xdr:from>
    <xdr:ext cx="378565" cy="259045"/>
    <xdr:sp macro="" textlink="">
      <xdr:nvSpPr>
        <xdr:cNvPr id="663" name="テキスト ボックス 662"/>
        <xdr:cNvSpPr txBox="1"/>
      </xdr:nvSpPr>
      <xdr:spPr>
        <a:xfrm>
          <a:off x="13514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122619</xdr:rowOff>
    </xdr:from>
    <xdr:to>
      <xdr:col>67</xdr:col>
      <xdr:colOff>101600</xdr:colOff>
      <xdr:row>79</xdr:row>
      <xdr:rowOff>52769</xdr:rowOff>
    </xdr:to>
    <xdr:sp macro="" textlink="">
      <xdr:nvSpPr>
        <xdr:cNvPr id="664" name="楕円 663"/>
        <xdr:cNvSpPr/>
      </xdr:nvSpPr>
      <xdr:spPr>
        <a:xfrm>
          <a:off x="127635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69296</xdr:rowOff>
    </xdr:from>
    <xdr:ext cx="469744" cy="259045"/>
    <xdr:sp macro="" textlink="">
      <xdr:nvSpPr>
        <xdr:cNvPr id="665" name="テキスト ボックス 664"/>
        <xdr:cNvSpPr txBox="1"/>
      </xdr:nvSpPr>
      <xdr:spPr>
        <a:xfrm>
          <a:off x="12579428" y="132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169560</xdr:rowOff>
    </xdr:from>
    <xdr:to>
      <xdr:col>85</xdr:col>
      <xdr:colOff>127000</xdr:colOff>
      <xdr:row>92</xdr:row>
      <xdr:rowOff>36373</xdr:rowOff>
    </xdr:to>
    <xdr:cxnSp macro="">
      <xdr:nvCxnSpPr>
        <xdr:cNvPr id="691" name="直線コネクタ 690"/>
        <xdr:cNvCxnSpPr/>
      </xdr:nvCxnSpPr>
      <xdr:spPr>
        <a:xfrm>
          <a:off x="15481300" y="15771510"/>
          <a:ext cx="8382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114269</xdr:rowOff>
    </xdr:from>
    <xdr:to>
      <xdr:col>81</xdr:col>
      <xdr:colOff>50800</xdr:colOff>
      <xdr:row>91</xdr:row>
      <xdr:rowOff>169560</xdr:rowOff>
    </xdr:to>
    <xdr:cxnSp macro="">
      <xdr:nvCxnSpPr>
        <xdr:cNvPr id="694" name="直線コネクタ 693"/>
        <xdr:cNvCxnSpPr/>
      </xdr:nvCxnSpPr>
      <xdr:spPr>
        <a:xfrm>
          <a:off x="14592300" y="15716219"/>
          <a:ext cx="889000" cy="5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114269</xdr:rowOff>
    </xdr:from>
    <xdr:to>
      <xdr:col>76</xdr:col>
      <xdr:colOff>114300</xdr:colOff>
      <xdr:row>91</xdr:row>
      <xdr:rowOff>151216</xdr:rowOff>
    </xdr:to>
    <xdr:cxnSp macro="">
      <xdr:nvCxnSpPr>
        <xdr:cNvPr id="697" name="直線コネクタ 696"/>
        <xdr:cNvCxnSpPr/>
      </xdr:nvCxnSpPr>
      <xdr:spPr>
        <a:xfrm flipV="1">
          <a:off x="13703300" y="15716219"/>
          <a:ext cx="889000" cy="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148673</xdr:rowOff>
    </xdr:from>
    <xdr:to>
      <xdr:col>71</xdr:col>
      <xdr:colOff>177800</xdr:colOff>
      <xdr:row>91</xdr:row>
      <xdr:rowOff>151216</xdr:rowOff>
    </xdr:to>
    <xdr:cxnSp macro="">
      <xdr:nvCxnSpPr>
        <xdr:cNvPr id="700" name="直線コネクタ 699"/>
        <xdr:cNvCxnSpPr/>
      </xdr:nvCxnSpPr>
      <xdr:spPr>
        <a:xfrm>
          <a:off x="12814300" y="15750623"/>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157023</xdr:rowOff>
    </xdr:from>
    <xdr:to>
      <xdr:col>85</xdr:col>
      <xdr:colOff>177800</xdr:colOff>
      <xdr:row>92</xdr:row>
      <xdr:rowOff>87173</xdr:rowOff>
    </xdr:to>
    <xdr:sp macro="" textlink="">
      <xdr:nvSpPr>
        <xdr:cNvPr id="710" name="楕円 709"/>
        <xdr:cNvSpPr/>
      </xdr:nvSpPr>
      <xdr:spPr>
        <a:xfrm>
          <a:off x="16268700" y="157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8450</xdr:rowOff>
    </xdr:from>
    <xdr:ext cx="534377" cy="259045"/>
    <xdr:sp macro="" textlink="">
      <xdr:nvSpPr>
        <xdr:cNvPr id="711" name="公債費該当値テキスト"/>
        <xdr:cNvSpPr txBox="1"/>
      </xdr:nvSpPr>
      <xdr:spPr>
        <a:xfrm>
          <a:off x="16370300" y="156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118760</xdr:rowOff>
    </xdr:from>
    <xdr:to>
      <xdr:col>81</xdr:col>
      <xdr:colOff>101600</xdr:colOff>
      <xdr:row>92</xdr:row>
      <xdr:rowOff>48910</xdr:rowOff>
    </xdr:to>
    <xdr:sp macro="" textlink="">
      <xdr:nvSpPr>
        <xdr:cNvPr id="712" name="楕円 711"/>
        <xdr:cNvSpPr/>
      </xdr:nvSpPr>
      <xdr:spPr>
        <a:xfrm>
          <a:off x="15430500" y="15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65437</xdr:rowOff>
    </xdr:from>
    <xdr:ext cx="534377" cy="259045"/>
    <xdr:sp macro="" textlink="">
      <xdr:nvSpPr>
        <xdr:cNvPr id="713" name="テキスト ボックス 712"/>
        <xdr:cNvSpPr txBox="1"/>
      </xdr:nvSpPr>
      <xdr:spPr>
        <a:xfrm>
          <a:off x="15214111" y="154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63469</xdr:rowOff>
    </xdr:from>
    <xdr:to>
      <xdr:col>76</xdr:col>
      <xdr:colOff>165100</xdr:colOff>
      <xdr:row>91</xdr:row>
      <xdr:rowOff>165069</xdr:rowOff>
    </xdr:to>
    <xdr:sp macro="" textlink="">
      <xdr:nvSpPr>
        <xdr:cNvPr id="714" name="楕円 713"/>
        <xdr:cNvSpPr/>
      </xdr:nvSpPr>
      <xdr:spPr>
        <a:xfrm>
          <a:off x="14541500" y="156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10146</xdr:rowOff>
    </xdr:from>
    <xdr:ext cx="534377" cy="259045"/>
    <xdr:sp macro="" textlink="">
      <xdr:nvSpPr>
        <xdr:cNvPr id="715" name="テキスト ボックス 714"/>
        <xdr:cNvSpPr txBox="1"/>
      </xdr:nvSpPr>
      <xdr:spPr>
        <a:xfrm>
          <a:off x="14325111" y="154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100416</xdr:rowOff>
    </xdr:from>
    <xdr:to>
      <xdr:col>72</xdr:col>
      <xdr:colOff>38100</xdr:colOff>
      <xdr:row>92</xdr:row>
      <xdr:rowOff>30566</xdr:rowOff>
    </xdr:to>
    <xdr:sp macro="" textlink="">
      <xdr:nvSpPr>
        <xdr:cNvPr id="716" name="楕円 715"/>
        <xdr:cNvSpPr/>
      </xdr:nvSpPr>
      <xdr:spPr>
        <a:xfrm>
          <a:off x="13652500" y="157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47093</xdr:rowOff>
    </xdr:from>
    <xdr:ext cx="534377" cy="259045"/>
    <xdr:sp macro="" textlink="">
      <xdr:nvSpPr>
        <xdr:cNvPr id="717" name="テキスト ボックス 716"/>
        <xdr:cNvSpPr txBox="1"/>
      </xdr:nvSpPr>
      <xdr:spPr>
        <a:xfrm>
          <a:off x="13436111" y="1547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97873</xdr:rowOff>
    </xdr:from>
    <xdr:to>
      <xdr:col>67</xdr:col>
      <xdr:colOff>101600</xdr:colOff>
      <xdr:row>92</xdr:row>
      <xdr:rowOff>28023</xdr:rowOff>
    </xdr:to>
    <xdr:sp macro="" textlink="">
      <xdr:nvSpPr>
        <xdr:cNvPr id="718" name="楕円 717"/>
        <xdr:cNvSpPr/>
      </xdr:nvSpPr>
      <xdr:spPr>
        <a:xfrm>
          <a:off x="12763500" y="156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44550</xdr:rowOff>
    </xdr:from>
    <xdr:ext cx="534377" cy="259045"/>
    <xdr:sp macro="" textlink="">
      <xdr:nvSpPr>
        <xdr:cNvPr id="719" name="テキスト ボックス 718"/>
        <xdr:cNvSpPr txBox="1"/>
      </xdr:nvSpPr>
      <xdr:spPr>
        <a:xfrm>
          <a:off x="12547111" y="154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33020</xdr:rowOff>
    </xdr:from>
    <xdr:to>
      <xdr:col>116</xdr:col>
      <xdr:colOff>63500</xdr:colOff>
      <xdr:row>34</xdr:row>
      <xdr:rowOff>49403</xdr:rowOff>
    </xdr:to>
    <xdr:cxnSp macro="">
      <xdr:nvCxnSpPr>
        <xdr:cNvPr id="748" name="直線コネクタ 747"/>
        <xdr:cNvCxnSpPr/>
      </xdr:nvCxnSpPr>
      <xdr:spPr>
        <a:xfrm>
          <a:off x="21323300" y="5690870"/>
          <a:ext cx="8382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32275</xdr:rowOff>
    </xdr:from>
    <xdr:ext cx="378565" cy="259045"/>
    <xdr:sp macro="" textlink="">
      <xdr:nvSpPr>
        <xdr:cNvPr id="749" name="諸支出金平均値テキスト"/>
        <xdr:cNvSpPr txBox="1"/>
      </xdr:nvSpPr>
      <xdr:spPr>
        <a:xfrm>
          <a:off x="22212300" y="654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33020</xdr:rowOff>
    </xdr:from>
    <xdr:to>
      <xdr:col>111</xdr:col>
      <xdr:colOff>177800</xdr:colOff>
      <xdr:row>33</xdr:row>
      <xdr:rowOff>101219</xdr:rowOff>
    </xdr:to>
    <xdr:cxnSp macro="">
      <xdr:nvCxnSpPr>
        <xdr:cNvPr id="751" name="直線コネクタ 750"/>
        <xdr:cNvCxnSpPr/>
      </xdr:nvCxnSpPr>
      <xdr:spPr>
        <a:xfrm flipV="1">
          <a:off x="20434300" y="5690870"/>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90187</xdr:rowOff>
    </xdr:from>
    <xdr:ext cx="378565" cy="259045"/>
    <xdr:sp macro="" textlink="">
      <xdr:nvSpPr>
        <xdr:cNvPr id="753" name="テキスト ボックス 752"/>
        <xdr:cNvSpPr txBox="1"/>
      </xdr:nvSpPr>
      <xdr:spPr>
        <a:xfrm>
          <a:off x="21134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98933</xdr:rowOff>
    </xdr:from>
    <xdr:to>
      <xdr:col>107</xdr:col>
      <xdr:colOff>50800</xdr:colOff>
      <xdr:row>33</xdr:row>
      <xdr:rowOff>101219</xdr:rowOff>
    </xdr:to>
    <xdr:cxnSp macro="">
      <xdr:nvCxnSpPr>
        <xdr:cNvPr id="754" name="直線コネクタ 753"/>
        <xdr:cNvCxnSpPr/>
      </xdr:nvCxnSpPr>
      <xdr:spPr>
        <a:xfrm>
          <a:off x="19545300" y="5585333"/>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158767</xdr:rowOff>
    </xdr:from>
    <xdr:ext cx="378565" cy="259045"/>
    <xdr:sp macro="" textlink="">
      <xdr:nvSpPr>
        <xdr:cNvPr id="756" name="テキスト ボックス 755"/>
        <xdr:cNvSpPr txBox="1"/>
      </xdr:nvSpPr>
      <xdr:spPr>
        <a:xfrm>
          <a:off x="20245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98933</xdr:rowOff>
    </xdr:from>
    <xdr:to>
      <xdr:col>102</xdr:col>
      <xdr:colOff>114300</xdr:colOff>
      <xdr:row>33</xdr:row>
      <xdr:rowOff>82169</xdr:rowOff>
    </xdr:to>
    <xdr:cxnSp macro="">
      <xdr:nvCxnSpPr>
        <xdr:cNvPr id="757" name="直線コネクタ 756"/>
        <xdr:cNvCxnSpPr/>
      </xdr:nvCxnSpPr>
      <xdr:spPr>
        <a:xfrm flipV="1">
          <a:off x="18656300" y="5585333"/>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59" name="テキスト ボックス 758"/>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143527</xdr:rowOff>
    </xdr:from>
    <xdr:ext cx="378565" cy="259045"/>
    <xdr:sp macro="" textlink="">
      <xdr:nvSpPr>
        <xdr:cNvPr id="761" name="テキスト ボックス 760"/>
        <xdr:cNvSpPr txBox="1"/>
      </xdr:nvSpPr>
      <xdr:spPr>
        <a:xfrm>
          <a:off x="18467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170053</xdr:rowOff>
    </xdr:from>
    <xdr:to>
      <xdr:col>116</xdr:col>
      <xdr:colOff>114300</xdr:colOff>
      <xdr:row>34</xdr:row>
      <xdr:rowOff>100203</xdr:rowOff>
    </xdr:to>
    <xdr:sp macro="" textlink="">
      <xdr:nvSpPr>
        <xdr:cNvPr id="767" name="楕円 766"/>
        <xdr:cNvSpPr/>
      </xdr:nvSpPr>
      <xdr:spPr>
        <a:xfrm>
          <a:off x="221107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21480</xdr:rowOff>
    </xdr:from>
    <xdr:ext cx="469744" cy="259045"/>
    <xdr:sp macro="" textlink="">
      <xdr:nvSpPr>
        <xdr:cNvPr id="768" name="諸支出金該当値テキスト"/>
        <xdr:cNvSpPr txBox="1"/>
      </xdr:nvSpPr>
      <xdr:spPr>
        <a:xfrm>
          <a:off x="22212300" y="567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153670</xdr:rowOff>
    </xdr:from>
    <xdr:to>
      <xdr:col>112</xdr:col>
      <xdr:colOff>38100</xdr:colOff>
      <xdr:row>33</xdr:row>
      <xdr:rowOff>83820</xdr:rowOff>
    </xdr:to>
    <xdr:sp macro="" textlink="">
      <xdr:nvSpPr>
        <xdr:cNvPr id="769" name="楕円 768"/>
        <xdr:cNvSpPr/>
      </xdr:nvSpPr>
      <xdr:spPr>
        <a:xfrm>
          <a:off x="21272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100347</xdr:rowOff>
    </xdr:from>
    <xdr:ext cx="469744" cy="259045"/>
    <xdr:sp macro="" textlink="">
      <xdr:nvSpPr>
        <xdr:cNvPr id="770" name="テキスト ボックス 769"/>
        <xdr:cNvSpPr txBox="1"/>
      </xdr:nvSpPr>
      <xdr:spPr>
        <a:xfrm>
          <a:off x="21088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50419</xdr:rowOff>
    </xdr:from>
    <xdr:to>
      <xdr:col>107</xdr:col>
      <xdr:colOff>101600</xdr:colOff>
      <xdr:row>33</xdr:row>
      <xdr:rowOff>152019</xdr:rowOff>
    </xdr:to>
    <xdr:sp macro="" textlink="">
      <xdr:nvSpPr>
        <xdr:cNvPr id="771" name="楕円 770"/>
        <xdr:cNvSpPr/>
      </xdr:nvSpPr>
      <xdr:spPr>
        <a:xfrm>
          <a:off x="20383500" y="57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168546</xdr:rowOff>
    </xdr:from>
    <xdr:ext cx="469744" cy="259045"/>
    <xdr:sp macro="" textlink="">
      <xdr:nvSpPr>
        <xdr:cNvPr id="772" name="テキスト ボックス 771"/>
        <xdr:cNvSpPr txBox="1"/>
      </xdr:nvSpPr>
      <xdr:spPr>
        <a:xfrm>
          <a:off x="20199428" y="54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48133</xdr:rowOff>
    </xdr:from>
    <xdr:to>
      <xdr:col>102</xdr:col>
      <xdr:colOff>165100</xdr:colOff>
      <xdr:row>32</xdr:row>
      <xdr:rowOff>149733</xdr:rowOff>
    </xdr:to>
    <xdr:sp macro="" textlink="">
      <xdr:nvSpPr>
        <xdr:cNvPr id="773" name="楕円 772"/>
        <xdr:cNvSpPr/>
      </xdr:nvSpPr>
      <xdr:spPr>
        <a:xfrm>
          <a:off x="19494500" y="55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166260</xdr:rowOff>
    </xdr:from>
    <xdr:ext cx="469744" cy="259045"/>
    <xdr:sp macro="" textlink="">
      <xdr:nvSpPr>
        <xdr:cNvPr id="774" name="テキスト ボックス 773"/>
        <xdr:cNvSpPr txBox="1"/>
      </xdr:nvSpPr>
      <xdr:spPr>
        <a:xfrm>
          <a:off x="19310428" y="53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31369</xdr:rowOff>
    </xdr:from>
    <xdr:to>
      <xdr:col>98</xdr:col>
      <xdr:colOff>38100</xdr:colOff>
      <xdr:row>33</xdr:row>
      <xdr:rowOff>132969</xdr:rowOff>
    </xdr:to>
    <xdr:sp macro="" textlink="">
      <xdr:nvSpPr>
        <xdr:cNvPr id="775" name="楕円 774"/>
        <xdr:cNvSpPr/>
      </xdr:nvSpPr>
      <xdr:spPr>
        <a:xfrm>
          <a:off x="18605500" y="56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149496</xdr:rowOff>
    </xdr:from>
    <xdr:ext cx="469744" cy="259045"/>
    <xdr:sp macro="" textlink="">
      <xdr:nvSpPr>
        <xdr:cNvPr id="776" name="テキスト ボックス 775"/>
        <xdr:cNvSpPr txBox="1"/>
      </xdr:nvSpPr>
      <xdr:spPr>
        <a:xfrm>
          <a:off x="18421428" y="546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188,009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民生費のうち社会福祉行政に要する経費である社会福祉費において対象者の増等による自立支援給付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地方交付税が減少傾向に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あることや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、庁舎建設の本格化等の臨時財政需要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実質単年度収支としては、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赤字が続いている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状況にある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実質収支額は継続的に黒字を確保している。しかし、前年度から、第三セクター関連経費等の終了に伴う歳出減により、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財政調整基金の取崩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額が減少したこともあり、標準財政規模比における実質単年度収支は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今後も臨時財政需要が見込まれているため、より一層の行財政改革の取組により、自主財源の確保や経費節減に努め、健全な財政運営を図っていく。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及び自動車運送事業会計</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において、収益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悪化している状況であるが、経営改善計画の見直しを図り、収益改善に努めていくこととしている。また、母子父子寡婦福祉資金貸付金特別会計の赤字部分については、純計上収支均衡となってい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は、事業のコスト削減をはじめ、起債償還額のピークを超えたことに伴う歳出減少により実質収支が黒字で、標準財政規模に占める割合が最も大きく、次に割合が大きい一般会計も、建設事業費等の経費削減や交付税措置のある有利な起債の活用により、安定的な財政運営に努め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今後も行財政改革プランに基づき</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、補助金･負担金の見直しと財源の確保、公債費の適正化、公営企業・準公営企業の見直しなどにより、行政の効率化に努め財政の健全化を図っていく。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119224658</v>
      </c>
      <c r="BO4" s="461"/>
      <c r="BP4" s="461"/>
      <c r="BQ4" s="461"/>
      <c r="BR4" s="461"/>
      <c r="BS4" s="461"/>
      <c r="BT4" s="461"/>
      <c r="BU4" s="462"/>
      <c r="BV4" s="460">
        <v>123222637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1.8</v>
      </c>
      <c r="CU4" s="642"/>
      <c r="CV4" s="642"/>
      <c r="CW4" s="642"/>
      <c r="CX4" s="642"/>
      <c r="CY4" s="642"/>
      <c r="CZ4" s="642"/>
      <c r="DA4" s="643"/>
      <c r="DB4" s="641">
        <v>3.1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117700566</v>
      </c>
      <c r="BO5" s="466"/>
      <c r="BP5" s="466"/>
      <c r="BQ5" s="466"/>
      <c r="BR5" s="466"/>
      <c r="BS5" s="466"/>
      <c r="BT5" s="466"/>
      <c r="BU5" s="467"/>
      <c r="BV5" s="465">
        <v>120936172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94.6</v>
      </c>
      <c r="CU5" s="436"/>
      <c r="CV5" s="436"/>
      <c r="CW5" s="436"/>
      <c r="CX5" s="436"/>
      <c r="CY5" s="436"/>
      <c r="CZ5" s="436"/>
      <c r="DA5" s="437"/>
      <c r="DB5" s="435">
        <v>93.5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1524092</v>
      </c>
      <c r="BO6" s="466"/>
      <c r="BP6" s="466"/>
      <c r="BQ6" s="466"/>
      <c r="BR6" s="466"/>
      <c r="BS6" s="466"/>
      <c r="BT6" s="466"/>
      <c r="BU6" s="467"/>
      <c r="BV6" s="465">
        <v>2286465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101.2</v>
      </c>
      <c r="CU6" s="616"/>
      <c r="CV6" s="616"/>
      <c r="CW6" s="616"/>
      <c r="CX6" s="616"/>
      <c r="CY6" s="616"/>
      <c r="CZ6" s="616"/>
      <c r="DA6" s="617"/>
      <c r="DB6" s="615">
        <v>100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299023</v>
      </c>
      <c r="BO7" s="466"/>
      <c r="BP7" s="466"/>
      <c r="BQ7" s="466"/>
      <c r="BR7" s="466"/>
      <c r="BS7" s="466"/>
      <c r="BT7" s="466"/>
      <c r="BU7" s="467"/>
      <c r="BV7" s="465">
        <v>240738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66644875</v>
      </c>
      <c r="CU7" s="466"/>
      <c r="CV7" s="466"/>
      <c r="CW7" s="466"/>
      <c r="CX7" s="466"/>
      <c r="CY7" s="466"/>
      <c r="CZ7" s="466"/>
      <c r="DA7" s="467"/>
      <c r="DB7" s="465">
        <v>66903372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1225069</v>
      </c>
      <c r="BO8" s="466"/>
      <c r="BP8" s="466"/>
      <c r="BQ8" s="466"/>
      <c r="BR8" s="466"/>
      <c r="BS8" s="466"/>
      <c r="BT8" s="466"/>
      <c r="BU8" s="467"/>
      <c r="BV8" s="465">
        <v>2045727</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0.56000000000000005</v>
      </c>
      <c r="CU8" s="579"/>
      <c r="CV8" s="579"/>
      <c r="CW8" s="579"/>
      <c r="CX8" s="579"/>
      <c r="CY8" s="579"/>
      <c r="CZ8" s="579"/>
      <c r="DA8" s="580"/>
      <c r="DB8" s="578">
        <v>0.56000000000000005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287648</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-820658</v>
      </c>
      <c r="BO9" s="466"/>
      <c r="BP9" s="466"/>
      <c r="BQ9" s="466"/>
      <c r="BR9" s="466"/>
      <c r="BS9" s="466"/>
      <c r="BT9" s="466"/>
      <c r="BU9" s="467"/>
      <c r="BV9" s="465">
        <v>-205837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20.100000000000001</v>
      </c>
      <c r="CU9" s="436"/>
      <c r="CV9" s="436"/>
      <c r="CW9" s="436"/>
      <c r="CX9" s="436"/>
      <c r="CY9" s="436"/>
      <c r="CZ9" s="436"/>
      <c r="DA9" s="437"/>
      <c r="DB9" s="435">
        <v>20.5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299520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114</v>
      </c>
      <c r="AV10" s="523"/>
      <c r="AW10" s="523"/>
      <c r="AX10" s="523"/>
      <c r="AY10" s="445" t="s">
        <v>119</v>
      </c>
      <c r="AZ10" s="446"/>
      <c r="BA10" s="446"/>
      <c r="BB10" s="446"/>
      <c r="BC10" s="446"/>
      <c r="BD10" s="446"/>
      <c r="BE10" s="446"/>
      <c r="BF10" s="446"/>
      <c r="BG10" s="446"/>
      <c r="BH10" s="446"/>
      <c r="BI10" s="446"/>
      <c r="BJ10" s="446"/>
      <c r="BK10" s="446"/>
      <c r="BL10" s="446"/>
      <c r="BM10" s="447"/>
      <c r="BN10" s="465">
        <v>938</v>
      </c>
      <c r="BO10" s="466"/>
      <c r="BP10" s="466"/>
      <c r="BQ10" s="466"/>
      <c r="BR10" s="466"/>
      <c r="BS10" s="466"/>
      <c r="BT10" s="466"/>
      <c r="BU10" s="467"/>
      <c r="BV10" s="465">
        <v>1197</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284531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1300000</v>
      </c>
      <c r="BO12" s="466"/>
      <c r="BP12" s="466"/>
      <c r="BQ12" s="466"/>
      <c r="BR12" s="466"/>
      <c r="BS12" s="466"/>
      <c r="BT12" s="466"/>
      <c r="BU12" s="467"/>
      <c r="BV12" s="465">
        <v>3200000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283530</v>
      </c>
      <c r="S13" s="569"/>
      <c r="T13" s="569"/>
      <c r="U13" s="569"/>
      <c r="V13" s="570"/>
      <c r="W13" s="556" t="s">
        <v>138</v>
      </c>
      <c r="X13" s="478"/>
      <c r="Y13" s="478"/>
      <c r="Z13" s="478"/>
      <c r="AA13" s="478"/>
      <c r="AB13" s="479"/>
      <c r="AC13" s="441">
        <v>3956</v>
      </c>
      <c r="AD13" s="442"/>
      <c r="AE13" s="442"/>
      <c r="AF13" s="442"/>
      <c r="AG13" s="443"/>
      <c r="AH13" s="441">
        <v>4382</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-2119720</v>
      </c>
      <c r="BO13" s="466"/>
      <c r="BP13" s="466"/>
      <c r="BQ13" s="466"/>
      <c r="BR13" s="466"/>
      <c r="BS13" s="466"/>
      <c r="BT13" s="466"/>
      <c r="BU13" s="467"/>
      <c r="BV13" s="465">
        <v>-3404640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15.2</v>
      </c>
      <c r="CU13" s="436"/>
      <c r="CV13" s="436"/>
      <c r="CW13" s="436"/>
      <c r="CX13" s="436"/>
      <c r="CY13" s="436"/>
      <c r="CZ13" s="436"/>
      <c r="DA13" s="437"/>
      <c r="DB13" s="435">
        <v>15.2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287574</v>
      </c>
      <c r="S14" s="569"/>
      <c r="T14" s="569"/>
      <c r="U14" s="569"/>
      <c r="V14" s="570"/>
      <c r="W14" s="571"/>
      <c r="X14" s="481"/>
      <c r="Y14" s="481"/>
      <c r="Z14" s="481"/>
      <c r="AA14" s="481"/>
      <c r="AB14" s="482"/>
      <c r="AC14" s="561">
        <v>3.1</v>
      </c>
      <c r="AD14" s="562"/>
      <c r="AE14" s="562"/>
      <c r="AF14" s="562"/>
      <c r="AG14" s="563"/>
      <c r="AH14" s="561">
        <v>3.4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97.5</v>
      </c>
      <c r="CU14" s="573"/>
      <c r="CV14" s="573"/>
      <c r="CW14" s="573"/>
      <c r="CX14" s="573"/>
      <c r="CY14" s="573"/>
      <c r="CZ14" s="573"/>
      <c r="DA14" s="574"/>
      <c r="DB14" s="572">
        <v>104.3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286624</v>
      </c>
      <c r="S15" s="569"/>
      <c r="T15" s="569"/>
      <c r="U15" s="569"/>
      <c r="V15" s="570"/>
      <c r="W15" s="556" t="s">
        <v>145</v>
      </c>
      <c r="X15" s="478"/>
      <c r="Y15" s="478"/>
      <c r="Z15" s="478"/>
      <c r="AA15" s="478"/>
      <c r="AB15" s="479"/>
      <c r="AC15" s="441">
        <v>19050</v>
      </c>
      <c r="AD15" s="442"/>
      <c r="AE15" s="442"/>
      <c r="AF15" s="442"/>
      <c r="AG15" s="443"/>
      <c r="AH15" s="441">
        <v>19341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30703325</v>
      </c>
      <c r="BO15" s="461"/>
      <c r="BP15" s="461"/>
      <c r="BQ15" s="461"/>
      <c r="BR15" s="461"/>
      <c r="BS15" s="461"/>
      <c r="BT15" s="461"/>
      <c r="BU15" s="462"/>
      <c r="BV15" s="460">
        <v>30011143</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15.1</v>
      </c>
      <c r="AD16" s="562"/>
      <c r="AE16" s="562"/>
      <c r="AF16" s="562"/>
      <c r="AG16" s="563"/>
      <c r="AH16" s="561">
        <v>15.2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53540747</v>
      </c>
      <c r="BO16" s="466"/>
      <c r="BP16" s="466"/>
      <c r="BQ16" s="466"/>
      <c r="BR16" s="466"/>
      <c r="BS16" s="466"/>
      <c r="BT16" s="466"/>
      <c r="BU16" s="467"/>
      <c r="BV16" s="465">
        <v>53991392</v>
      </c>
      <c r="BW16" s="466"/>
      <c r="BX16" s="466"/>
      <c r="BY16" s="466"/>
      <c r="BZ16" s="466"/>
      <c r="CA16" s="466"/>
      <c r="CB16" s="466"/>
      <c r="CC16" s="467"/>
      <c r="CD16" s="200"/>
      <c r="CE16" s="463" t="s">
        <v>151</v>
      </c>
      <c r="CF16" s="463"/>
      <c r="CG16" s="463"/>
      <c r="CH16" s="463"/>
      <c r="CI16" s="463"/>
      <c r="CJ16" s="463"/>
      <c r="CK16" s="463"/>
      <c r="CL16" s="463"/>
      <c r="CM16" s="463"/>
      <c r="CN16" s="463"/>
      <c r="CO16" s="463"/>
      <c r="CP16" s="463"/>
      <c r="CQ16" s="463"/>
      <c r="CR16" s="463"/>
      <c r="CS16" s="464"/>
      <c r="CT16" s="435">
        <v>19.100000000000001</v>
      </c>
      <c r="CU16" s="436"/>
      <c r="CV16" s="436"/>
      <c r="CW16" s="436"/>
      <c r="CX16" s="436"/>
      <c r="CY16" s="436"/>
      <c r="CZ16" s="436"/>
      <c r="DA16" s="437"/>
      <c r="DB16" s="435">
        <v>15.6</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149</v>
      </c>
      <c r="S17" s="554"/>
      <c r="T17" s="554"/>
      <c r="U17" s="554"/>
      <c r="V17" s="555"/>
      <c r="W17" s="556" t="s">
        <v>153</v>
      </c>
      <c r="X17" s="478"/>
      <c r="Y17" s="478"/>
      <c r="Z17" s="478"/>
      <c r="AA17" s="478"/>
      <c r="AB17" s="479"/>
      <c r="AC17" s="441">
        <v>102763</v>
      </c>
      <c r="AD17" s="442"/>
      <c r="AE17" s="442"/>
      <c r="AF17" s="442"/>
      <c r="AG17" s="443"/>
      <c r="AH17" s="441">
        <v>103571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39166273</v>
      </c>
      <c r="BO17" s="466"/>
      <c r="BP17" s="466"/>
      <c r="BQ17" s="466"/>
      <c r="BR17" s="466"/>
      <c r="BS17" s="466"/>
      <c r="BT17" s="466"/>
      <c r="BU17" s="467"/>
      <c r="BV17" s="465">
        <v>38266098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824.61</v>
      </c>
      <c r="M18" s="530"/>
      <c r="N18" s="530"/>
      <c r="O18" s="530"/>
      <c r="P18" s="530"/>
      <c r="Q18" s="530"/>
      <c r="R18" s="531"/>
      <c r="S18" s="531"/>
      <c r="T18" s="531"/>
      <c r="U18" s="531"/>
      <c r="V18" s="532"/>
      <c r="W18" s="546"/>
      <c r="X18" s="547"/>
      <c r="Y18" s="547"/>
      <c r="Z18" s="547"/>
      <c r="AA18" s="547"/>
      <c r="AB18" s="557"/>
      <c r="AC18" s="429">
        <v>81.7</v>
      </c>
      <c r="AD18" s="430"/>
      <c r="AE18" s="430"/>
      <c r="AF18" s="430"/>
      <c r="AG18" s="533"/>
      <c r="AH18" s="429">
        <v>81.400000000000006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65281194</v>
      </c>
      <c r="BO18" s="466"/>
      <c r="BP18" s="466"/>
      <c r="BQ18" s="466"/>
      <c r="BR18" s="466"/>
      <c r="BS18" s="466"/>
      <c r="BT18" s="466"/>
      <c r="BU18" s="467"/>
      <c r="BV18" s="465">
        <v>65346311</v>
      </c>
      <c r="BW18" s="466"/>
      <c r="BX18" s="466"/>
      <c r="BY18" s="466"/>
      <c r="BZ18" s="466"/>
      <c r="CA18" s="466"/>
      <c r="CB18" s="466"/>
      <c r="CC18" s="467"/>
      <c r="CD18" s="200"/>
      <c r="CE18" s="463" t="s">
        <v>157</v>
      </c>
      <c r="CF18" s="463"/>
      <c r="CG18" s="463"/>
      <c r="CH18" s="463"/>
      <c r="CI18" s="463"/>
      <c r="CJ18" s="463"/>
      <c r="CK18" s="463"/>
      <c r="CL18" s="463"/>
      <c r="CM18" s="463"/>
      <c r="CN18" s="463"/>
      <c r="CO18" s="463"/>
      <c r="CP18" s="463"/>
      <c r="CQ18" s="463"/>
      <c r="CR18" s="463"/>
      <c r="CS18" s="464"/>
      <c r="CT18" s="435">
        <v>2.6</v>
      </c>
      <c r="CU18" s="436"/>
      <c r="CV18" s="436"/>
      <c r="CW18" s="436"/>
      <c r="CX18" s="436"/>
      <c r="CY18" s="436"/>
      <c r="CZ18" s="436"/>
      <c r="DA18" s="437"/>
      <c r="DB18" s="435" t="s">
        <v>136</v>
      </c>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76464255</v>
      </c>
      <c r="BO19" s="466"/>
      <c r="BP19" s="466"/>
      <c r="BQ19" s="466"/>
      <c r="BR19" s="466"/>
      <c r="BS19" s="466"/>
      <c r="BT19" s="466"/>
      <c r="BU19" s="467"/>
      <c r="BV19" s="465">
        <v>77750626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118234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139381587</v>
      </c>
      <c r="BO23" s="466"/>
      <c r="BP23" s="466"/>
      <c r="BQ23" s="466"/>
      <c r="BR23" s="466"/>
      <c r="BS23" s="466"/>
      <c r="BT23" s="466"/>
      <c r="BU23" s="467"/>
      <c r="BV23" s="465">
        <v>145146554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8500</v>
      </c>
      <c r="R24" s="442"/>
      <c r="S24" s="442"/>
      <c r="T24" s="442"/>
      <c r="U24" s="442"/>
      <c r="V24" s="443"/>
      <c r="W24" s="507"/>
      <c r="X24" s="498"/>
      <c r="Y24" s="499"/>
      <c r="Z24" s="438" t="s">
        <v>170</v>
      </c>
      <c r="AA24" s="439"/>
      <c r="AB24" s="439"/>
      <c r="AC24" s="439"/>
      <c r="AD24" s="439"/>
      <c r="AE24" s="439"/>
      <c r="AF24" s="439"/>
      <c r="AG24" s="440"/>
      <c r="AH24" s="441">
        <v>1379</v>
      </c>
      <c r="AI24" s="442"/>
      <c r="AJ24" s="442"/>
      <c r="AK24" s="442"/>
      <c r="AL24" s="443"/>
      <c r="AM24" s="441">
        <v>4407284</v>
      </c>
      <c r="AN24" s="442"/>
      <c r="AO24" s="442"/>
      <c r="AP24" s="442"/>
      <c r="AQ24" s="442"/>
      <c r="AR24" s="443"/>
      <c r="AS24" s="441">
        <v>3196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89762667</v>
      </c>
      <c r="BO24" s="466"/>
      <c r="BP24" s="466"/>
      <c r="BQ24" s="466"/>
      <c r="BR24" s="466"/>
      <c r="BS24" s="466"/>
      <c r="BT24" s="466"/>
      <c r="BU24" s="467"/>
      <c r="BV24" s="465">
        <v>91184420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7486</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136</v>
      </c>
      <c r="AN25" s="442"/>
      <c r="AO25" s="442"/>
      <c r="AP25" s="442"/>
      <c r="AQ25" s="442"/>
      <c r="AR25" s="443"/>
      <c r="AS25" s="441" t="s">
        <v>127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35111093</v>
      </c>
      <c r="BO25" s="461"/>
      <c r="BP25" s="461"/>
      <c r="BQ25" s="461"/>
      <c r="BR25" s="461"/>
      <c r="BS25" s="461"/>
      <c r="BT25" s="461"/>
      <c r="BU25" s="462"/>
      <c r="BV25" s="460">
        <v>26450154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6605</v>
      </c>
      <c r="R26" s="442"/>
      <c r="S26" s="442"/>
      <c r="T26" s="442"/>
      <c r="U26" s="442"/>
      <c r="V26" s="443"/>
      <c r="W26" s="507"/>
      <c r="X26" s="498"/>
      <c r="Y26" s="499"/>
      <c r="Z26" s="438" t="s">
        <v>177</v>
      </c>
      <c r="AA26" s="520"/>
      <c r="AB26" s="520"/>
      <c r="AC26" s="520"/>
      <c r="AD26" s="520"/>
      <c r="AE26" s="520"/>
      <c r="AF26" s="520"/>
      <c r="AG26" s="521"/>
      <c r="AH26" s="441">
        <v>184</v>
      </c>
      <c r="AI26" s="442"/>
      <c r="AJ26" s="442"/>
      <c r="AK26" s="442"/>
      <c r="AL26" s="443"/>
      <c r="AM26" s="441">
        <v>640136</v>
      </c>
      <c r="AN26" s="442"/>
      <c r="AO26" s="442"/>
      <c r="AP26" s="442"/>
      <c r="AQ26" s="442"/>
      <c r="AR26" s="443"/>
      <c r="AS26" s="441">
        <v>3479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265000</v>
      </c>
      <c r="BO26" s="466"/>
      <c r="BP26" s="466"/>
      <c r="BQ26" s="466"/>
      <c r="BR26" s="466"/>
      <c r="BS26" s="466"/>
      <c r="BT26" s="466"/>
      <c r="BU26" s="467"/>
      <c r="BV26" s="465">
        <v>100000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6580</v>
      </c>
      <c r="R27" s="442"/>
      <c r="S27" s="442"/>
      <c r="T27" s="442"/>
      <c r="U27" s="442"/>
      <c r="V27" s="443"/>
      <c r="W27" s="507"/>
      <c r="X27" s="498"/>
      <c r="Y27" s="499"/>
      <c r="Z27" s="438" t="s">
        <v>180</v>
      </c>
      <c r="AA27" s="439"/>
      <c r="AB27" s="439"/>
      <c r="AC27" s="439"/>
      <c r="AD27" s="439"/>
      <c r="AE27" s="439"/>
      <c r="AF27" s="439"/>
      <c r="AG27" s="440"/>
      <c r="AH27" s="441">
        <v>22</v>
      </c>
      <c r="AI27" s="442"/>
      <c r="AJ27" s="442"/>
      <c r="AK27" s="442"/>
      <c r="AL27" s="443"/>
      <c r="AM27" s="441">
        <v>87318</v>
      </c>
      <c r="AN27" s="442"/>
      <c r="AO27" s="442"/>
      <c r="AP27" s="442"/>
      <c r="AQ27" s="442"/>
      <c r="AR27" s="443"/>
      <c r="AS27" s="441">
        <v>3969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6030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136</v>
      </c>
      <c r="AN28" s="442"/>
      <c r="AO28" s="442"/>
      <c r="AP28" s="442"/>
      <c r="AQ28" s="442"/>
      <c r="AR28" s="443"/>
      <c r="AS28" s="441" t="s">
        <v>127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2076449</v>
      </c>
      <c r="BO28" s="461"/>
      <c r="BP28" s="461"/>
      <c r="BQ28" s="461"/>
      <c r="BR28" s="461"/>
      <c r="BS28" s="461"/>
      <c r="BT28" s="461"/>
      <c r="BU28" s="462"/>
      <c r="BV28" s="460">
        <v>2275511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33</v>
      </c>
      <c r="M29" s="442"/>
      <c r="N29" s="442"/>
      <c r="O29" s="442"/>
      <c r="P29" s="443"/>
      <c r="Q29" s="441">
        <v>5800</v>
      </c>
      <c r="R29" s="442"/>
      <c r="S29" s="442"/>
      <c r="T29" s="442"/>
      <c r="U29" s="442"/>
      <c r="V29" s="443"/>
      <c r="W29" s="508"/>
      <c r="X29" s="509"/>
      <c r="Y29" s="510"/>
      <c r="Z29" s="438" t="s">
        <v>186</v>
      </c>
      <c r="AA29" s="439"/>
      <c r="AB29" s="439"/>
      <c r="AC29" s="439"/>
      <c r="AD29" s="439"/>
      <c r="AE29" s="439"/>
      <c r="AF29" s="439"/>
      <c r="AG29" s="440"/>
      <c r="AH29" s="441">
        <v>1401</v>
      </c>
      <c r="AI29" s="442"/>
      <c r="AJ29" s="442"/>
      <c r="AK29" s="442"/>
      <c r="AL29" s="443"/>
      <c r="AM29" s="441">
        <v>4494602</v>
      </c>
      <c r="AN29" s="442"/>
      <c r="AO29" s="442"/>
      <c r="AP29" s="442"/>
      <c r="AQ29" s="442"/>
      <c r="AR29" s="443"/>
      <c r="AS29" s="441">
        <v>3208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2017382</v>
      </c>
      <c r="BO29" s="466"/>
      <c r="BP29" s="466"/>
      <c r="BQ29" s="466"/>
      <c r="BR29" s="466"/>
      <c r="BS29" s="466"/>
      <c r="BT29" s="466"/>
      <c r="BU29" s="467"/>
      <c r="BV29" s="465">
        <v>3017081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7631724</v>
      </c>
      <c r="BO30" s="469"/>
      <c r="BP30" s="469"/>
      <c r="BQ30" s="469"/>
      <c r="BR30" s="469"/>
      <c r="BS30" s="469"/>
      <c r="BT30" s="469"/>
      <c r="BU30" s="470"/>
      <c r="BV30" s="468">
        <v>8068469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競輪事業特別会計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病院事業会計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IF('各会計、関係団体の財政状況及び健全化判断比率'!B36="","",'各会計、関係団体の財政状況及び健全化判断比率'!B36)</f>
        <v>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青森地域広域事務組合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青森市土地開発公社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母子父子寡婦福祉資金貸付金特別会計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IF('各会計、関係団体の財政状況及び健全化判断比率'!B34="","",'各会計、関係団体の財政状況及び健全化判断比率'!B34)</f>
        <v>自動車運送事業会計</v>
      </c>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IF('各会計、関係団体の財政状況及び健全化判断比率'!B37="","",'各会計、関係団体の財政状況及び健全化判断比率'!B37)</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津軽広域水道企業団津軽事業部</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青森市観光レクリエーション振興財団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IF('各会計、関係団体の財政状況及び健全化判断比率'!B35="","",'各会計、関係団体の財政状況及び健全化判断比率'!B35)</f>
        <v>水道事業会計</v>
      </c>
      <c r="AP36" s="423"/>
      <c r="AQ36" s="423"/>
      <c r="AR36" s="423"/>
      <c r="AS36" s="423"/>
      <c r="AT36" s="423"/>
      <c r="AU36" s="423"/>
      <c r="AV36" s="423"/>
      <c r="AW36" s="423"/>
      <c r="AX36" s="423"/>
      <c r="AY36" s="423"/>
      <c r="AZ36" s="423"/>
      <c r="BA36" s="423"/>
      <c r="BB36" s="423"/>
      <c r="BC36" s="423"/>
      <c r="BD36" s="213"/>
      <c r="BE36" s="424">
        <f t="shared" si="1"/>
        <v>13</v>
      </c>
      <c r="BF36" s="424"/>
      <c r="BG36" s="423" t="str">
        <f>IF('各会計、関係団体の財政状況及び健全化判断比率'!B38="","",'各会計、関係団体の財政状況及び健全化判断比率'!B38)</f>
        <v>農業集落排水事業特別会計</v>
      </c>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黒石地区清掃施設組合</v>
      </c>
      <c r="BZ36" s="423"/>
      <c r="CA36" s="423"/>
      <c r="CB36" s="423"/>
      <c r="CC36" s="423"/>
      <c r="CD36" s="423"/>
      <c r="CE36" s="423"/>
      <c r="CF36" s="423"/>
      <c r="CG36" s="423"/>
      <c r="CH36" s="423"/>
      <c r="CI36" s="423"/>
      <c r="CJ36" s="423"/>
      <c r="CK36" s="423"/>
      <c r="CL36" s="423"/>
      <c r="CM36" s="423"/>
      <c r="CN36" s="213"/>
      <c r="CO36" s="424">
        <f t="shared" si="3"/>
        <v>25</v>
      </c>
      <c r="CP36" s="424"/>
      <c r="CQ36" s="423" t="str">
        <f>IF('各会計、関係団体の財政状況及び健全化判断比率'!BS9="","",'各会計、関係団体の財政状況及び健全化判断比率'!BS9)</f>
        <v>青森市シルバー人材センター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14</v>
      </c>
      <c r="BF37" s="424"/>
      <c r="BG37" s="423" t="str">
        <f>IF('各会計、関係団体の財政状況及び健全化判断比率'!B39="","",'各会計、関係団体の財政状況及び健全化判断比率'!B39)</f>
        <v>宅地造成事業特別会計</v>
      </c>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南黒地方福祉事務組合</v>
      </c>
      <c r="BZ37" s="423"/>
      <c r="CA37" s="423"/>
      <c r="CB37" s="423"/>
      <c r="CC37" s="423"/>
      <c r="CD37" s="423"/>
      <c r="CE37" s="423"/>
      <c r="CF37" s="423"/>
      <c r="CG37" s="423"/>
      <c r="CH37" s="423"/>
      <c r="CI37" s="423"/>
      <c r="CJ37" s="423"/>
      <c r="CK37" s="423"/>
      <c r="CL37" s="423"/>
      <c r="CM37" s="423"/>
      <c r="CN37" s="213"/>
      <c r="CO37" s="424">
        <f t="shared" si="3"/>
        <v>26</v>
      </c>
      <c r="CP37" s="424"/>
      <c r="CQ37" s="423" t="str">
        <f>IF('各会計、関係団体の財政状況及び健全化判断比率'!BS10="","",'各会計、関係団体の財政状況及び健全化判断比率'!BS10)</f>
        <v>青森市文化スポーツ振興公社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青森県後期高齢者医療広域連合（一般会計）</v>
      </c>
      <c r="BZ38" s="423"/>
      <c r="CA38" s="423"/>
      <c r="CB38" s="423"/>
      <c r="CC38" s="423"/>
      <c r="CD38" s="423"/>
      <c r="CE38" s="423"/>
      <c r="CF38" s="423"/>
      <c r="CG38" s="423"/>
      <c r="CH38" s="423"/>
      <c r="CI38" s="423"/>
      <c r="CJ38" s="423"/>
      <c r="CK38" s="423"/>
      <c r="CL38" s="423"/>
      <c r="CM38" s="423"/>
      <c r="CN38" s="213"/>
      <c r="CO38" s="424">
        <f t="shared" si="3"/>
        <v>27</v>
      </c>
      <c r="CP38" s="424"/>
      <c r="CQ38" s="423" t="str">
        <f>IF('各会計、関係団体の財政状況及び健全化判断比率'!BS11="","",'各会計、関係団体の財政状況及び健全化判断比率'!BS11)</f>
        <v>アップルヒル</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20</v>
      </c>
      <c r="BX39" s="424"/>
      <c r="BY39" s="423" t="str">
        <f>IF('各会計、関係団体の財政状況及び健全化判断比率'!B73="","",'各会計、関係団体の財政状況及び健全化判断比率'!B73)</f>
        <v>青森県後期高齢者医療広域連合（特別会計）</v>
      </c>
      <c r="BZ39" s="423"/>
      <c r="CA39" s="423"/>
      <c r="CB39" s="423"/>
      <c r="CC39" s="423"/>
      <c r="CD39" s="423"/>
      <c r="CE39" s="423"/>
      <c r="CF39" s="423"/>
      <c r="CG39" s="423"/>
      <c r="CH39" s="423"/>
      <c r="CI39" s="423"/>
      <c r="CJ39" s="423"/>
      <c r="CK39" s="423"/>
      <c r="CL39" s="423"/>
      <c r="CM39" s="423"/>
      <c r="CN39" s="213"/>
      <c r="CO39" s="424">
        <f t="shared" si="3"/>
        <v>28</v>
      </c>
      <c r="CP39" s="424"/>
      <c r="CQ39" s="423" t="str">
        <f>IF('各会計、関係団体の財政状況及び健全化判断比率'!BS12="","",'各会計、関係団体の財政状況及び健全化判断比率'!BS12)</f>
        <v>青森学術文化振興財団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21</v>
      </c>
      <c r="BX40" s="424"/>
      <c r="BY40" s="423" t="str">
        <f>IF('各会計、関係団体の財政状況及び健全化判断比率'!B74="","",'各会計、関係団体の財政状況及び健全化判断比率'!B74)</f>
        <v>青森県市長会館管理組合</v>
      </c>
      <c r="BZ40" s="423"/>
      <c r="CA40" s="423"/>
      <c r="CB40" s="423"/>
      <c r="CC40" s="423"/>
      <c r="CD40" s="423"/>
      <c r="CE40" s="423"/>
      <c r="CF40" s="423"/>
      <c r="CG40" s="423"/>
      <c r="CH40" s="423"/>
      <c r="CI40" s="423"/>
      <c r="CJ40" s="423"/>
      <c r="CK40" s="423"/>
      <c r="CL40" s="423"/>
      <c r="CM40" s="423"/>
      <c r="CN40" s="213"/>
      <c r="CO40" s="424">
        <f t="shared" si="3"/>
        <v>29</v>
      </c>
      <c r="CP40" s="424"/>
      <c r="CQ40" s="423" t="str">
        <f>IF('各会計、関係団体の財政状況及び健全化判断比率'!BS13="","",'各会計、関係団体の財政状況及び健全化判断比率'!BS13)</f>
        <v>公立大学法人青森公立大学</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22</v>
      </c>
      <c r="BX41" s="424"/>
      <c r="BY41" s="423" t="str">
        <f>IF('各会計、関係団体の財政状況及び健全化判断比率'!B75="","",'各会計、関係団体の財政状況及び健全化判断比率'!B75)</f>
        <v>青森県交通災害共済組合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DUblrk9SUZFGrooMC+bnz7egVBQTeVtOxkvuOfFAHjJ98s01/ahYk7qODgOEx+2cfBlxGF14Nz3yi2NnoAboA==" saltValue="ygYCvOY3+48hbprK/9l1ug==" spinCount="100000" sheet="1" objects="1" scenarios="1"/>
  <customSheetViews>
    <customSheetView guid="{E8838461-D6E0-4F89-B2C3-04BED219EEE4}" scale="85" showGridLines="0" fitToPage="1" hiddenRows="1" hiddenColumns="1">
      <selection activeCell="CD8" sqref="CD8:CS8"/>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44" t="s">
        <v>547</v>
      </c>
      <c r="D34" s="1244"/>
      <c r="E34" s="1245"/>
      <c r="F34" s="32" t="s">
        <v>548</v>
      </c>
      <c r="G34" s="33" t="s">
        <v>549</v>
      </c>
      <c r="H34" s="33" t="s">
        <v>550</v>
      </c>
      <c r="I34" s="33" t="s">
        <v>551</v>
      </c>
      <c r="J34" s="34" t="s">
        <v>552</v>
      </c>
      <c r="K34" s="22"/>
      <c r="L34" s="22"/>
      <c r="M34" s="22"/>
      <c r="N34" s="22"/>
      <c r="O34" s="22"/>
      <c r="P34" s="22"/>
    </row>
    <row r="35" spans="1:16" ht="39" customHeight="1" x14ac:dyDescent="0.15">
      <c r="A35" s="22"/>
      <c r="B35" s="35"/>
      <c r="C35" s="1238" t="s">
        <v>553</v>
      </c>
      <c r="D35" s="1239"/>
      <c r="E35" s="1240"/>
      <c r="F35" s="36" t="s">
        <v>554</v>
      </c>
      <c r="G35" s="37" t="s">
        <v>555</v>
      </c>
      <c r="H35" s="37" t="s">
        <v>556</v>
      </c>
      <c r="I35" s="37">
        <v>0</v>
      </c>
      <c r="J35" s="38" t="s">
        <v>557</v>
      </c>
      <c r="K35" s="22"/>
      <c r="L35" s="22"/>
      <c r="M35" s="22"/>
      <c r="N35" s="22"/>
      <c r="O35" s="22"/>
      <c r="P35" s="22"/>
    </row>
    <row r="36" spans="1:16" ht="39" customHeight="1" x14ac:dyDescent="0.15">
      <c r="A36" s="22"/>
      <c r="B36" s="35"/>
      <c r="C36" s="1238" t="s">
        <v>558</v>
      </c>
      <c r="D36" s="1239"/>
      <c r="E36" s="1240"/>
      <c r="F36" s="36">
        <v>0</v>
      </c>
      <c r="G36" s="37" t="s">
        <v>559</v>
      </c>
      <c r="H36" s="37" t="s">
        <v>557</v>
      </c>
      <c r="I36" s="37" t="s">
        <v>560</v>
      </c>
      <c r="J36" s="38" t="s">
        <v>559</v>
      </c>
      <c r="K36" s="22"/>
      <c r="L36" s="22"/>
      <c r="M36" s="22"/>
      <c r="N36" s="22"/>
      <c r="O36" s="22"/>
      <c r="P36" s="22"/>
    </row>
    <row r="37" spans="1:16" ht="39" customHeight="1" x14ac:dyDescent="0.15">
      <c r="A37" s="22"/>
      <c r="B37" s="35"/>
      <c r="C37" s="1238" t="s">
        <v>561</v>
      </c>
      <c r="D37" s="1239"/>
      <c r="E37" s="1240"/>
      <c r="F37" s="36">
        <v>11.59</v>
      </c>
      <c r="G37" s="37">
        <v>11.07</v>
      </c>
      <c r="H37" s="37">
        <v>11.73</v>
      </c>
      <c r="I37" s="37">
        <v>11.65</v>
      </c>
      <c r="J37" s="38">
        <v>11.61</v>
      </c>
      <c r="K37" s="22"/>
      <c r="L37" s="22"/>
      <c r="M37" s="22"/>
      <c r="N37" s="22"/>
      <c r="O37" s="22"/>
      <c r="P37" s="22"/>
    </row>
    <row r="38" spans="1:16" ht="39" customHeight="1" x14ac:dyDescent="0.15">
      <c r="A38" s="22"/>
      <c r="B38" s="35"/>
      <c r="C38" s="1238" t="s">
        <v>562</v>
      </c>
      <c r="D38" s="1239"/>
      <c r="E38" s="1240"/>
      <c r="F38" s="36">
        <v>3.63</v>
      </c>
      <c r="G38" s="37">
        <v>3.8</v>
      </c>
      <c r="H38" s="37">
        <v>3.41</v>
      </c>
      <c r="I38" s="37">
        <v>3.14</v>
      </c>
      <c r="J38" s="38">
        <v>1.85</v>
      </c>
      <c r="K38" s="22"/>
      <c r="L38" s="22"/>
      <c r="M38" s="22"/>
      <c r="N38" s="22"/>
      <c r="O38" s="22"/>
      <c r="P38" s="22"/>
    </row>
    <row r="39" spans="1:16" ht="39" customHeight="1" x14ac:dyDescent="0.15">
      <c r="A39" s="22"/>
      <c r="B39" s="35"/>
      <c r="C39" s="1238" t="s">
        <v>563</v>
      </c>
      <c r="D39" s="1239"/>
      <c r="E39" s="1240"/>
      <c r="F39" s="36">
        <v>0.82</v>
      </c>
      <c r="G39" s="37">
        <v>0.25</v>
      </c>
      <c r="H39" s="37">
        <v>1.07</v>
      </c>
      <c r="I39" s="37">
        <v>1.84</v>
      </c>
      <c r="J39" s="38">
        <v>0.71</v>
      </c>
      <c r="K39" s="22"/>
      <c r="L39" s="22"/>
      <c r="M39" s="22"/>
      <c r="N39" s="22"/>
      <c r="O39" s="22"/>
      <c r="P39" s="22"/>
    </row>
    <row r="40" spans="1:16" ht="39" customHeight="1" x14ac:dyDescent="0.15">
      <c r="A40" s="22"/>
      <c r="B40" s="35"/>
      <c r="C40" s="1238" t="s">
        <v>564</v>
      </c>
      <c r="D40" s="1239"/>
      <c r="E40" s="1240"/>
      <c r="F40" s="36">
        <v>0.55000000000000004</v>
      </c>
      <c r="G40" s="37">
        <v>0.56000000000000005</v>
      </c>
      <c r="H40" s="37">
        <v>0.56999999999999995</v>
      </c>
      <c r="I40" s="37">
        <v>0.57999999999999996</v>
      </c>
      <c r="J40" s="38">
        <v>0.57999999999999996</v>
      </c>
      <c r="K40" s="22"/>
      <c r="L40" s="22"/>
      <c r="M40" s="22"/>
      <c r="N40" s="22"/>
      <c r="O40" s="22"/>
      <c r="P40" s="22"/>
    </row>
    <row r="41" spans="1:16" ht="39" customHeight="1" x14ac:dyDescent="0.15">
      <c r="A41" s="22"/>
      <c r="B41" s="35"/>
      <c r="C41" s="1238" t="s">
        <v>565</v>
      </c>
      <c r="D41" s="1239"/>
      <c r="E41" s="1240"/>
      <c r="F41" s="36">
        <v>0.41</v>
      </c>
      <c r="G41" s="37" t="s">
        <v>566</v>
      </c>
      <c r="H41" s="37">
        <v>7.0000000000000007E-2</v>
      </c>
      <c r="I41" s="37">
        <v>0.89</v>
      </c>
      <c r="J41" s="38">
        <v>0.54</v>
      </c>
      <c r="K41" s="22"/>
      <c r="L41" s="22"/>
      <c r="M41" s="22"/>
      <c r="N41" s="22"/>
      <c r="O41" s="22"/>
      <c r="P41" s="22"/>
    </row>
    <row r="42" spans="1:16" ht="39" customHeight="1" x14ac:dyDescent="0.15">
      <c r="A42" s="22"/>
      <c r="B42" s="39"/>
      <c r="C42" s="1238" t="s">
        <v>567</v>
      </c>
      <c r="D42" s="1239"/>
      <c r="E42" s="1240"/>
      <c r="F42" s="36" t="s">
        <v>497</v>
      </c>
      <c r="G42" s="37" t="s">
        <v>497</v>
      </c>
      <c r="H42" s="37" t="s">
        <v>497</v>
      </c>
      <c r="I42" s="37" t="s">
        <v>497</v>
      </c>
      <c r="J42" s="38" t="s">
        <v>497</v>
      </c>
      <c r="K42" s="22"/>
      <c r="L42" s="22"/>
      <c r="M42" s="22"/>
      <c r="N42" s="22"/>
      <c r="O42" s="22"/>
      <c r="P42" s="22"/>
    </row>
    <row r="43" spans="1:16" ht="39" customHeight="1" thickBot="1" x14ac:dyDescent="0.2">
      <c r="A43" s="22"/>
      <c r="B43" s="40"/>
      <c r="C43" s="1241" t="s">
        <v>568</v>
      </c>
      <c r="D43" s="1242"/>
      <c r="E43" s="1243"/>
      <c r="F43" s="41">
        <v>0.28999999999999998</v>
      </c>
      <c r="G43" s="42">
        <v>1.1599999999999999</v>
      </c>
      <c r="H43" s="42">
        <v>0.4</v>
      </c>
      <c r="I43" s="42">
        <v>0.42</v>
      </c>
      <c r="J43" s="43">
        <v>0.37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xOqtdmjZA3iLY//w7sZUQtX4/kjpl/5mZ/nmwH0BShl463tqUF7Qs87No58oHvbkIn3hFYGgzQ+Jxib1meoBQ==" saltValue="Kz3kpgU0xjZUUs4ITNBeAg==" spinCount="100000" sheet="1" objects="1" scenarios="1"/>
  <customSheetViews>
    <customSheetView guid="{E8838461-D6E0-4F89-B2C3-04BED219EEE4}" scale="70" showGridLines="0" fitToPage="1" hiddenRows="1" hiddenColumns="1" topLeftCell="D1">
      <rowBreaks count="1" manualBreakCount="1">
        <brk id="47"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16997</v>
      </c>
      <c r="L45" s="60">
        <v>16876</v>
      </c>
      <c r="M45" s="60">
        <v>16799</v>
      </c>
      <c r="N45" s="60">
        <v>16379</v>
      </c>
      <c r="O45" s="61">
        <v>15823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497</v>
      </c>
      <c r="L46" s="64" t="s">
        <v>497</v>
      </c>
      <c r="M46" s="64" t="s">
        <v>497</v>
      </c>
      <c r="N46" s="64" t="s">
        <v>497</v>
      </c>
      <c r="O46" s="65" t="s">
        <v>497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497</v>
      </c>
      <c r="L47" s="64" t="s">
        <v>497</v>
      </c>
      <c r="M47" s="64" t="s">
        <v>497</v>
      </c>
      <c r="N47" s="64" t="s">
        <v>497</v>
      </c>
      <c r="O47" s="65" t="s">
        <v>497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2785</v>
      </c>
      <c r="L48" s="64">
        <v>3002</v>
      </c>
      <c r="M48" s="64">
        <v>2768</v>
      </c>
      <c r="N48" s="64">
        <v>2845</v>
      </c>
      <c r="O48" s="65">
        <v>2927</v>
      </c>
      <c r="P48" s="48"/>
      <c r="Q48" s="48"/>
      <c r="R48" s="48"/>
      <c r="S48" s="48"/>
      <c r="T48" s="48"/>
      <c r="U48" s="48"/>
    </row>
    <row r="49" spans="1:21" ht="30.75" customHeight="1" x14ac:dyDescent="0.15">
      <c r="A49" s="48"/>
      <c r="B49" s="1266"/>
      <c r="C49" s="1267"/>
      <c r="D49" s="62"/>
      <c r="E49" s="1248" t="s">
        <v>16</v>
      </c>
      <c r="F49" s="1248"/>
      <c r="G49" s="1248"/>
      <c r="H49" s="1248"/>
      <c r="I49" s="1248"/>
      <c r="J49" s="1249"/>
      <c r="K49" s="63">
        <v>262</v>
      </c>
      <c r="L49" s="64">
        <v>149</v>
      </c>
      <c r="M49" s="64">
        <v>205</v>
      </c>
      <c r="N49" s="64">
        <v>223</v>
      </c>
      <c r="O49" s="65">
        <v>213</v>
      </c>
      <c r="P49" s="48"/>
      <c r="Q49" s="48"/>
      <c r="R49" s="48"/>
      <c r="S49" s="48"/>
      <c r="T49" s="48"/>
      <c r="U49" s="48"/>
    </row>
    <row r="50" spans="1:21" ht="30.75" customHeight="1" x14ac:dyDescent="0.15">
      <c r="A50" s="48"/>
      <c r="B50" s="1266"/>
      <c r="C50" s="1267"/>
      <c r="D50" s="62"/>
      <c r="E50" s="1248" t="s">
        <v>17</v>
      </c>
      <c r="F50" s="1248"/>
      <c r="G50" s="1248"/>
      <c r="H50" s="1248"/>
      <c r="I50" s="1248"/>
      <c r="J50" s="1249"/>
      <c r="K50" s="63">
        <v>39</v>
      </c>
      <c r="L50" s="64">
        <v>45</v>
      </c>
      <c r="M50" s="64">
        <v>97</v>
      </c>
      <c r="N50" s="64">
        <v>62</v>
      </c>
      <c r="O50" s="65">
        <v>57</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497</v>
      </c>
      <c r="M51" s="64" t="s">
        <v>497</v>
      </c>
      <c r="N51" s="64" t="s">
        <v>497</v>
      </c>
      <c r="O51" s="65" t="s">
        <v>497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12141</v>
      </c>
      <c r="L52" s="64">
        <v>11436</v>
      </c>
      <c r="M52" s="64">
        <v>11245</v>
      </c>
      <c r="N52" s="64">
        <v>10755</v>
      </c>
      <c r="O52" s="65">
        <v>10493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7942</v>
      </c>
      <c r="L53" s="69">
        <v>8636</v>
      </c>
      <c r="M53" s="69">
        <v>8624</v>
      </c>
      <c r="N53" s="69">
        <v>8754</v>
      </c>
      <c r="O53" s="70">
        <v>8527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596</v>
      </c>
      <c r="M57" s="83" t="s">
        <v>596</v>
      </c>
      <c r="N57" s="83" t="s">
        <v>596</v>
      </c>
      <c r="O57" s="84" t="s">
        <v>597</v>
      </c>
    </row>
    <row r="58" spans="1:21" ht="31.5" customHeight="1" thickBot="1" x14ac:dyDescent="0.2">
      <c r="B58" s="1256"/>
      <c r="C58" s="1257"/>
      <c r="D58" s="1261" t="s">
        <v>27</v>
      </c>
      <c r="E58" s="1262"/>
      <c r="F58" s="1262"/>
      <c r="G58" s="1262"/>
      <c r="H58" s="1262"/>
      <c r="I58" s="1262"/>
      <c r="J58" s="1263"/>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4F11UNRW4a0+pedO2ZLdQhDsoI1th8WnqAgN1UspZhgIh2kwbBSFB7uDl3DgsMchYGPK88eTZSseRNG6pXWg==" saltValue="meDqqjPj5bu65713qEzE0Q==" spinCount="100000" sheet="1" objects="1" scenarios="1"/>
  <customSheetViews>
    <customSheetView guid="{E8838461-D6E0-4F89-B2C3-04BED219EEE4}" scale="70" showGridLines="0" fitToPage="1" hiddenRows="1" hiddenColumns="1" topLeftCell="C1">
      <rowBreaks count="1" manualBreakCount="1">
        <brk id="62" max="15" man="1"/>
      </rowBreaks>
      <pageMargins left="0" right="0" top="0.19685039370078741" bottom="0.23622047244094491" header="0" footer="0"/>
      <printOptions horizontalCentered="1"/>
      <pageSetup paperSize="9" scale="55" orientation="landscape" horizontalDpi="300" verticalDpi="300"/>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538</v>
      </c>
      <c r="J40" s="99" t="s">
        <v>539</v>
      </c>
      <c r="K40" s="99" t="s">
        <v>540</v>
      </c>
      <c r="L40" s="99" t="s">
        <v>541</v>
      </c>
      <c r="M40" s="100" t="s">
        <v>542</v>
      </c>
    </row>
    <row r="41" spans="2:13" ht="27.75" customHeight="1" x14ac:dyDescent="0.15">
      <c r="B41" s="1284" t="s">
        <v>30</v>
      </c>
      <c r="C41" s="1285"/>
      <c r="D41" s="101"/>
      <c r="E41" s="1286" t="s">
        <v>31</v>
      </c>
      <c r="F41" s="1286"/>
      <c r="G41" s="1286"/>
      <c r="H41" s="1287"/>
      <c r="I41" s="102">
        <v>164826</v>
      </c>
      <c r="J41" s="103">
        <v>158849</v>
      </c>
      <c r="K41" s="103">
        <v>151191</v>
      </c>
      <c r="L41" s="103">
        <v>145147</v>
      </c>
      <c r="M41" s="104">
        <v>139382</v>
      </c>
    </row>
    <row r="42" spans="2:13" ht="27.75" customHeight="1" x14ac:dyDescent="0.15">
      <c r="B42" s="1274"/>
      <c r="C42" s="1275"/>
      <c r="D42" s="105"/>
      <c r="E42" s="1278" t="s">
        <v>32</v>
      </c>
      <c r="F42" s="1278"/>
      <c r="G42" s="1278"/>
      <c r="H42" s="1279"/>
      <c r="I42" s="106">
        <v>3731</v>
      </c>
      <c r="J42" s="107">
        <v>3681</v>
      </c>
      <c r="K42" s="107">
        <v>3744</v>
      </c>
      <c r="L42" s="107">
        <v>3808</v>
      </c>
      <c r="M42" s="108">
        <v>3683</v>
      </c>
    </row>
    <row r="43" spans="2:13" ht="27.75" customHeight="1" x14ac:dyDescent="0.15">
      <c r="B43" s="1274"/>
      <c r="C43" s="1275"/>
      <c r="D43" s="105"/>
      <c r="E43" s="1278" t="s">
        <v>33</v>
      </c>
      <c r="F43" s="1278"/>
      <c r="G43" s="1278"/>
      <c r="H43" s="1279"/>
      <c r="I43" s="106">
        <v>30577</v>
      </c>
      <c r="J43" s="107">
        <v>32109</v>
      </c>
      <c r="K43" s="107">
        <v>32136</v>
      </c>
      <c r="L43" s="107">
        <v>32043</v>
      </c>
      <c r="M43" s="108">
        <v>31698</v>
      </c>
    </row>
    <row r="44" spans="2:13" ht="27.75" customHeight="1" x14ac:dyDescent="0.15">
      <c r="B44" s="1274"/>
      <c r="C44" s="1275"/>
      <c r="D44" s="105"/>
      <c r="E44" s="1278" t="s">
        <v>34</v>
      </c>
      <c r="F44" s="1278"/>
      <c r="G44" s="1278"/>
      <c r="H44" s="1279"/>
      <c r="I44" s="106">
        <v>1897</v>
      </c>
      <c r="J44" s="107">
        <v>1891</v>
      </c>
      <c r="K44" s="107">
        <v>1883</v>
      </c>
      <c r="L44" s="107">
        <v>1822</v>
      </c>
      <c r="M44" s="108">
        <v>2236</v>
      </c>
    </row>
    <row r="45" spans="2:13" ht="27.75" customHeight="1" x14ac:dyDescent="0.15">
      <c r="B45" s="1274"/>
      <c r="C45" s="1275"/>
      <c r="D45" s="105"/>
      <c r="E45" s="1278" t="s">
        <v>35</v>
      </c>
      <c r="F45" s="1278"/>
      <c r="G45" s="1278"/>
      <c r="H45" s="1279"/>
      <c r="I45" s="106">
        <v>14678</v>
      </c>
      <c r="J45" s="107">
        <v>14427</v>
      </c>
      <c r="K45" s="107">
        <v>13511</v>
      </c>
      <c r="L45" s="107">
        <v>12976</v>
      </c>
      <c r="M45" s="108">
        <v>12670</v>
      </c>
    </row>
    <row r="46" spans="2:13" ht="27.75" customHeight="1" x14ac:dyDescent="0.15">
      <c r="B46" s="1274"/>
      <c r="C46" s="1275"/>
      <c r="D46" s="109"/>
      <c r="E46" s="1278" t="s">
        <v>36</v>
      </c>
      <c r="F46" s="1278"/>
      <c r="G46" s="1278"/>
      <c r="H46" s="1279"/>
      <c r="I46" s="106" t="s">
        <v>497</v>
      </c>
      <c r="J46" s="107" t="s">
        <v>497</v>
      </c>
      <c r="K46" s="107" t="s">
        <v>497</v>
      </c>
      <c r="L46" s="107" t="s">
        <v>497</v>
      </c>
      <c r="M46" s="108" t="s">
        <v>497</v>
      </c>
    </row>
    <row r="47" spans="2:13" ht="27.75" customHeight="1" x14ac:dyDescent="0.15">
      <c r="B47" s="1274"/>
      <c r="C47" s="1275"/>
      <c r="D47" s="110"/>
      <c r="E47" s="1288" t="s">
        <v>37</v>
      </c>
      <c r="F47" s="1289"/>
      <c r="G47" s="1289"/>
      <c r="H47" s="1290"/>
      <c r="I47" s="106" t="s">
        <v>497</v>
      </c>
      <c r="J47" s="107" t="s">
        <v>497</v>
      </c>
      <c r="K47" s="107" t="s">
        <v>497</v>
      </c>
      <c r="L47" s="107" t="s">
        <v>497</v>
      </c>
      <c r="M47" s="108" t="s">
        <v>497</v>
      </c>
    </row>
    <row r="48" spans="2:13" ht="27.75" customHeight="1" x14ac:dyDescent="0.15">
      <c r="B48" s="1274"/>
      <c r="C48" s="1275"/>
      <c r="D48" s="105"/>
      <c r="E48" s="1278" t="s">
        <v>38</v>
      </c>
      <c r="F48" s="1278"/>
      <c r="G48" s="1278"/>
      <c r="H48" s="1279"/>
      <c r="I48" s="106" t="s">
        <v>497</v>
      </c>
      <c r="J48" s="107" t="s">
        <v>497</v>
      </c>
      <c r="K48" s="107" t="s">
        <v>497</v>
      </c>
      <c r="L48" s="107" t="s">
        <v>497</v>
      </c>
      <c r="M48" s="108" t="s">
        <v>497</v>
      </c>
    </row>
    <row r="49" spans="2:13" ht="27.75" customHeight="1" x14ac:dyDescent="0.15">
      <c r="B49" s="1276"/>
      <c r="C49" s="1277"/>
      <c r="D49" s="105"/>
      <c r="E49" s="1278" t="s">
        <v>39</v>
      </c>
      <c r="F49" s="1278"/>
      <c r="G49" s="1278"/>
      <c r="H49" s="1279"/>
      <c r="I49" s="106" t="s">
        <v>497</v>
      </c>
      <c r="J49" s="107" t="s">
        <v>497</v>
      </c>
      <c r="K49" s="107" t="s">
        <v>497</v>
      </c>
      <c r="L49" s="107" t="s">
        <v>497</v>
      </c>
      <c r="M49" s="108" t="s">
        <v>497</v>
      </c>
    </row>
    <row r="50" spans="2:13" ht="27.75" customHeight="1" x14ac:dyDescent="0.15">
      <c r="B50" s="1272" t="s">
        <v>40</v>
      </c>
      <c r="C50" s="1273"/>
      <c r="D50" s="111"/>
      <c r="E50" s="1278" t="s">
        <v>41</v>
      </c>
      <c r="F50" s="1278"/>
      <c r="G50" s="1278"/>
      <c r="H50" s="1279"/>
      <c r="I50" s="106">
        <v>8805</v>
      </c>
      <c r="J50" s="107">
        <v>10866</v>
      </c>
      <c r="K50" s="107">
        <v>11583</v>
      </c>
      <c r="L50" s="107">
        <v>11771</v>
      </c>
      <c r="M50" s="108">
        <v>10793</v>
      </c>
    </row>
    <row r="51" spans="2:13" ht="27.75" customHeight="1" x14ac:dyDescent="0.15">
      <c r="B51" s="1274"/>
      <c r="C51" s="1275"/>
      <c r="D51" s="105"/>
      <c r="E51" s="1278" t="s">
        <v>42</v>
      </c>
      <c r="F51" s="1278"/>
      <c r="G51" s="1278"/>
      <c r="H51" s="1279"/>
      <c r="I51" s="106">
        <v>3236</v>
      </c>
      <c r="J51" s="107">
        <v>3662</v>
      </c>
      <c r="K51" s="107">
        <v>3912</v>
      </c>
      <c r="L51" s="107">
        <v>4082</v>
      </c>
      <c r="M51" s="108">
        <v>4370</v>
      </c>
    </row>
    <row r="52" spans="2:13" ht="27.75" customHeight="1" x14ac:dyDescent="0.15">
      <c r="B52" s="1276"/>
      <c r="C52" s="1277"/>
      <c r="D52" s="105"/>
      <c r="E52" s="1278" t="s">
        <v>43</v>
      </c>
      <c r="F52" s="1278"/>
      <c r="G52" s="1278"/>
      <c r="H52" s="1279"/>
      <c r="I52" s="106">
        <v>130337</v>
      </c>
      <c r="J52" s="107">
        <v>127464</v>
      </c>
      <c r="K52" s="107">
        <v>124078</v>
      </c>
      <c r="L52" s="107">
        <v>120896</v>
      </c>
      <c r="M52" s="108">
        <v>119288</v>
      </c>
    </row>
    <row r="53" spans="2:13" ht="27.75" customHeight="1" thickBot="1" x14ac:dyDescent="0.2">
      <c r="B53" s="1280" t="s">
        <v>44</v>
      </c>
      <c r="C53" s="1281"/>
      <c r="D53" s="112"/>
      <c r="E53" s="1282" t="s">
        <v>45</v>
      </c>
      <c r="F53" s="1282"/>
      <c r="G53" s="1282"/>
      <c r="H53" s="1283"/>
      <c r="I53" s="113">
        <v>73332</v>
      </c>
      <c r="J53" s="114">
        <v>68966</v>
      </c>
      <c r="K53" s="114">
        <v>62893</v>
      </c>
      <c r="L53" s="114">
        <v>59047</v>
      </c>
      <c r="M53" s="115">
        <v>55217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RftYN2K6WZBiVATUwgO2rhVaun+Ma6xa6s8b04y6I3L51bGSriUjuUaZ1i/xeHq8mybaoV3pr94Nj/cq0XyOw==" saltValue="Fcgt/0vy8kZitVW1MYvGkQ==" spinCount="100000" sheet="1" objects="1" scenarios="1"/>
  <customSheetViews>
    <customSheetView guid="{E8838461-D6E0-4F89-B2C3-04BED219EEE4}" scale="70"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540</v>
      </c>
      <c r="G54" s="124" t="s">
        <v>541</v>
      </c>
      <c r="H54" s="125" t="s">
        <v>542</v>
      </c>
    </row>
    <row r="55" spans="2:8" ht="52.5" customHeight="1" x14ac:dyDescent="0.15">
      <c r="B55" s="126"/>
      <c r="C55" s="1299" t="s">
        <v>48</v>
      </c>
      <c r="D55" s="1299"/>
      <c r="E55" s="1300"/>
      <c r="F55" s="127">
        <v>4274</v>
      </c>
      <c r="G55" s="127">
        <v>2276</v>
      </c>
      <c r="H55" s="128">
        <v>2076</v>
      </c>
    </row>
    <row r="56" spans="2:8" ht="52.5" customHeight="1" x14ac:dyDescent="0.15">
      <c r="B56" s="129"/>
      <c r="C56" s="1301" t="s">
        <v>49</v>
      </c>
      <c r="D56" s="1301"/>
      <c r="E56" s="1302"/>
      <c r="F56" s="130">
        <v>3017</v>
      </c>
      <c r="G56" s="130">
        <v>3017</v>
      </c>
      <c r="H56" s="131">
        <v>2017</v>
      </c>
    </row>
    <row r="57" spans="2:8" ht="53.25" customHeight="1" x14ac:dyDescent="0.15">
      <c r="B57" s="129"/>
      <c r="C57" s="1303" t="s">
        <v>50</v>
      </c>
      <c r="D57" s="1303"/>
      <c r="E57" s="1304"/>
      <c r="F57" s="132">
        <v>6299</v>
      </c>
      <c r="G57" s="132">
        <v>8068</v>
      </c>
      <c r="H57" s="133">
        <v>7632</v>
      </c>
    </row>
    <row r="58" spans="2:8" ht="45.75" customHeight="1" x14ac:dyDescent="0.15">
      <c r="B58" s="134"/>
      <c r="C58" s="1291" t="s">
        <v>591</v>
      </c>
      <c r="D58" s="1292"/>
      <c r="E58" s="1293"/>
      <c r="F58" s="135">
        <v>3645</v>
      </c>
      <c r="G58" s="135">
        <v>3427</v>
      </c>
      <c r="H58" s="136">
        <v>3138</v>
      </c>
    </row>
    <row r="59" spans="2:8" ht="45.75" customHeight="1" x14ac:dyDescent="0.15">
      <c r="B59" s="134"/>
      <c r="C59" s="1291" t="s">
        <v>592</v>
      </c>
      <c r="D59" s="1292"/>
      <c r="E59" s="1293"/>
      <c r="F59" s="135" t="s">
        <v>590</v>
      </c>
      <c r="G59" s="135">
        <v>2000</v>
      </c>
      <c r="H59" s="136">
        <v>2036</v>
      </c>
    </row>
    <row r="60" spans="2:8" ht="45.75" customHeight="1" x14ac:dyDescent="0.15">
      <c r="B60" s="134"/>
      <c r="C60" s="1291" t="s">
        <v>593</v>
      </c>
      <c r="D60" s="1292"/>
      <c r="E60" s="1293"/>
      <c r="F60" s="135">
        <v>1111</v>
      </c>
      <c r="G60" s="135">
        <v>1111</v>
      </c>
      <c r="H60" s="136">
        <v>1111</v>
      </c>
    </row>
    <row r="61" spans="2:8" ht="45.75" customHeight="1" x14ac:dyDescent="0.15">
      <c r="B61" s="134"/>
      <c r="C61" s="1291" t="s">
        <v>594</v>
      </c>
      <c r="D61" s="1292"/>
      <c r="E61" s="1293"/>
      <c r="F61" s="135">
        <v>783</v>
      </c>
      <c r="G61" s="135">
        <v>788</v>
      </c>
      <c r="H61" s="136">
        <v>676</v>
      </c>
    </row>
    <row r="62" spans="2:8" ht="45.75" customHeight="1" thickBot="1" x14ac:dyDescent="0.2">
      <c r="B62" s="137"/>
      <c r="C62" s="1294" t="s">
        <v>595</v>
      </c>
      <c r="D62" s="1295"/>
      <c r="E62" s="1296"/>
      <c r="F62" s="138">
        <v>269</v>
      </c>
      <c r="G62" s="138">
        <v>259</v>
      </c>
      <c r="H62" s="139">
        <v>230</v>
      </c>
    </row>
    <row r="63" spans="2:8" ht="52.5" customHeight="1" thickBot="1" x14ac:dyDescent="0.2">
      <c r="B63" s="140"/>
      <c r="C63" s="1297" t="s">
        <v>51</v>
      </c>
      <c r="D63" s="1297"/>
      <c r="E63" s="1298"/>
      <c r="F63" s="141">
        <v>13591</v>
      </c>
      <c r="G63" s="141">
        <v>13361</v>
      </c>
      <c r="H63" s="142">
        <v>11726</v>
      </c>
    </row>
    <row r="64" spans="2:8" ht="15" customHeight="1" x14ac:dyDescent="0.15"/>
    <row r="65" ht="0" hidden="1" customHeight="1" x14ac:dyDescent="0.15"/>
    <row r="66" ht="0" hidden="1" customHeight="1" x14ac:dyDescent="0.15"/>
  </sheetData>
  <sheetProtection algorithmName="SHA-512" hashValue="lf384/qJ40vIHZYMN6Tqyn2HcWBvhUTRMNdCgBTVLll5UhbNr+uRaVYoqyNtom98ZJrOsU3r6uB0G08XzNp8Ig==" saltValue="L/SK4fk5kLus2P3fX40BIQ==" spinCount="100000" sheet="1" objects="1" scenarios="1"/>
  <customSheetViews>
    <customSheetView guid="{E8838461-D6E0-4F89-B2C3-04BED219EEE4}" scale="70" showGridLines="0" fitToPage="1" hiddenRows="1" hiddenColumns="1" topLeftCell="G16">
      <rowBreaks count="1" manualBreakCount="1">
        <brk id="65" max="15" man="1"/>
      </rowBreaks>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538</v>
      </c>
      <c r="BQ50" s="1311"/>
      <c r="BR50" s="1311"/>
      <c r="BS50" s="1311"/>
      <c r="BT50" s="1311"/>
      <c r="BU50" s="1311"/>
      <c r="BV50" s="1311"/>
      <c r="BW50" s="1311"/>
      <c r="BX50" s="1311" t="s">
        <v>539</v>
      </c>
      <c r="BY50" s="1311"/>
      <c r="BZ50" s="1311"/>
      <c r="CA50" s="1311"/>
      <c r="CB50" s="1311"/>
      <c r="CC50" s="1311"/>
      <c r="CD50" s="1311"/>
      <c r="CE50" s="1311"/>
      <c r="CF50" s="1311" t="s">
        <v>540</v>
      </c>
      <c r="CG50" s="1311"/>
      <c r="CH50" s="1311"/>
      <c r="CI50" s="1311"/>
      <c r="CJ50" s="1311"/>
      <c r="CK50" s="1311"/>
      <c r="CL50" s="1311"/>
      <c r="CM50" s="1311"/>
      <c r="CN50" s="1311" t="s">
        <v>541</v>
      </c>
      <c r="CO50" s="1311"/>
      <c r="CP50" s="1311"/>
      <c r="CQ50" s="1311"/>
      <c r="CR50" s="1311"/>
      <c r="CS50" s="1311"/>
      <c r="CT50" s="1311"/>
      <c r="CU50" s="1311"/>
      <c r="CV50" s="1311" t="s">
        <v>542</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624</v>
      </c>
      <c r="AO51" s="1310"/>
      <c r="AP51" s="1310"/>
      <c r="AQ51" s="1310"/>
      <c r="AR51" s="1310"/>
      <c r="AS51" s="1310"/>
      <c r="AT51" s="1310"/>
      <c r="AU51" s="1310"/>
      <c r="AV51" s="1310"/>
      <c r="AW51" s="1310"/>
      <c r="AX51" s="1310"/>
      <c r="AY51" s="1310"/>
      <c r="AZ51" s="1310"/>
      <c r="BA51" s="1310"/>
      <c r="BB51" s="1310" t="s">
        <v>625</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110.7</v>
      </c>
      <c r="CG51" s="1307"/>
      <c r="CH51" s="1307"/>
      <c r="CI51" s="1307"/>
      <c r="CJ51" s="1307"/>
      <c r="CK51" s="1307"/>
      <c r="CL51" s="1307"/>
      <c r="CM51" s="1307"/>
      <c r="CN51" s="1307">
        <v>104.3</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626</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54.1</v>
      </c>
      <c r="CG53" s="1307"/>
      <c r="CH53" s="1307"/>
      <c r="CI53" s="1307"/>
      <c r="CJ53" s="1307"/>
      <c r="CK53" s="1307"/>
      <c r="CL53" s="1307"/>
      <c r="CM53" s="1307"/>
      <c r="CN53" s="1307">
        <v>55.8</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627</v>
      </c>
      <c r="AO55" s="1311"/>
      <c r="AP55" s="1311"/>
      <c r="AQ55" s="1311"/>
      <c r="AR55" s="1311"/>
      <c r="AS55" s="1311"/>
      <c r="AT55" s="1311"/>
      <c r="AU55" s="1311"/>
      <c r="AV55" s="1311"/>
      <c r="AW55" s="1311"/>
      <c r="AX55" s="1311"/>
      <c r="AY55" s="1311"/>
      <c r="AZ55" s="1311"/>
      <c r="BA55" s="1311"/>
      <c r="BB55" s="1310" t="s">
        <v>628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626</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538</v>
      </c>
      <c r="BQ72" s="1311"/>
      <c r="BR72" s="1311"/>
      <c r="BS72" s="1311"/>
      <c r="BT72" s="1311"/>
      <c r="BU72" s="1311"/>
      <c r="BV72" s="1311"/>
      <c r="BW72" s="1311"/>
      <c r="BX72" s="1311" t="s">
        <v>539</v>
      </c>
      <c r="BY72" s="1311"/>
      <c r="BZ72" s="1311"/>
      <c r="CA72" s="1311"/>
      <c r="CB72" s="1311"/>
      <c r="CC72" s="1311"/>
      <c r="CD72" s="1311"/>
      <c r="CE72" s="1311"/>
      <c r="CF72" s="1311" t="s">
        <v>540</v>
      </c>
      <c r="CG72" s="1311"/>
      <c r="CH72" s="1311"/>
      <c r="CI72" s="1311"/>
      <c r="CJ72" s="1311"/>
      <c r="CK72" s="1311"/>
      <c r="CL72" s="1311"/>
      <c r="CM72" s="1311"/>
      <c r="CN72" s="1311" t="s">
        <v>541</v>
      </c>
      <c r="CO72" s="1311"/>
      <c r="CP72" s="1311"/>
      <c r="CQ72" s="1311"/>
      <c r="CR72" s="1311"/>
      <c r="CS72" s="1311"/>
      <c r="CT72" s="1311"/>
      <c r="CU72" s="1311"/>
      <c r="CV72" s="1311" t="s">
        <v>542</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624</v>
      </c>
      <c r="AO73" s="1310"/>
      <c r="AP73" s="1310"/>
      <c r="AQ73" s="1310"/>
      <c r="AR73" s="1310"/>
      <c r="AS73" s="1310"/>
      <c r="AT73" s="1310"/>
      <c r="AU73" s="1310"/>
      <c r="AV73" s="1310"/>
      <c r="AW73" s="1310"/>
      <c r="AX73" s="1310"/>
      <c r="AY73" s="1310"/>
      <c r="AZ73" s="1310"/>
      <c r="BA73" s="1310"/>
      <c r="BB73" s="1310" t="s">
        <v>628</v>
      </c>
      <c r="BC73" s="1310"/>
      <c r="BD73" s="1310"/>
      <c r="BE73" s="1310"/>
      <c r="BF73" s="1310"/>
      <c r="BG73" s="1310"/>
      <c r="BH73" s="1310"/>
      <c r="BI73" s="1310"/>
      <c r="BJ73" s="1310"/>
      <c r="BK73" s="1310"/>
      <c r="BL73" s="1310"/>
      <c r="BM73" s="1310"/>
      <c r="BN73" s="1310"/>
      <c r="BO73" s="1310"/>
      <c r="BP73" s="1307">
        <v>126.2</v>
      </c>
      <c r="BQ73" s="1307"/>
      <c r="BR73" s="1307"/>
      <c r="BS73" s="1307"/>
      <c r="BT73" s="1307"/>
      <c r="BU73" s="1307"/>
      <c r="BV73" s="1307"/>
      <c r="BW73" s="1307"/>
      <c r="BX73" s="1307">
        <v>119.3</v>
      </c>
      <c r="BY73" s="1307"/>
      <c r="BZ73" s="1307"/>
      <c r="CA73" s="1307"/>
      <c r="CB73" s="1307"/>
      <c r="CC73" s="1307"/>
      <c r="CD73" s="1307"/>
      <c r="CE73" s="1307"/>
      <c r="CF73" s="1307">
        <v>110.7</v>
      </c>
      <c r="CG73" s="1307"/>
      <c r="CH73" s="1307"/>
      <c r="CI73" s="1307"/>
      <c r="CJ73" s="1307"/>
      <c r="CK73" s="1307"/>
      <c r="CL73" s="1307"/>
      <c r="CM73" s="1307"/>
      <c r="CN73" s="1307">
        <v>104.3</v>
      </c>
      <c r="CO73" s="1307"/>
      <c r="CP73" s="1307"/>
      <c r="CQ73" s="1307"/>
      <c r="CR73" s="1307"/>
      <c r="CS73" s="1307"/>
      <c r="CT73" s="1307"/>
      <c r="CU73" s="1307"/>
      <c r="CV73" s="1307">
        <v>97.5</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630</v>
      </c>
      <c r="BC75" s="1310"/>
      <c r="BD75" s="1310"/>
      <c r="BE75" s="1310"/>
      <c r="BF75" s="1310"/>
      <c r="BG75" s="1310"/>
      <c r="BH75" s="1310"/>
      <c r="BI75" s="1310"/>
      <c r="BJ75" s="1310"/>
      <c r="BK75" s="1310"/>
      <c r="BL75" s="1310"/>
      <c r="BM75" s="1310"/>
      <c r="BN75" s="1310"/>
      <c r="BO75" s="1310"/>
      <c r="BP75" s="1307">
        <v>13.8</v>
      </c>
      <c r="BQ75" s="1307"/>
      <c r="BR75" s="1307"/>
      <c r="BS75" s="1307"/>
      <c r="BT75" s="1307"/>
      <c r="BU75" s="1307"/>
      <c r="BV75" s="1307"/>
      <c r="BW75" s="1307"/>
      <c r="BX75" s="1307">
        <v>14.2</v>
      </c>
      <c r="BY75" s="1307"/>
      <c r="BZ75" s="1307"/>
      <c r="CA75" s="1307"/>
      <c r="CB75" s="1307"/>
      <c r="CC75" s="1307"/>
      <c r="CD75" s="1307"/>
      <c r="CE75" s="1307"/>
      <c r="CF75" s="1307">
        <v>14.6</v>
      </c>
      <c r="CG75" s="1307"/>
      <c r="CH75" s="1307"/>
      <c r="CI75" s="1307"/>
      <c r="CJ75" s="1307"/>
      <c r="CK75" s="1307"/>
      <c r="CL75" s="1307"/>
      <c r="CM75" s="1307"/>
      <c r="CN75" s="1307">
        <v>15.2</v>
      </c>
      <c r="CO75" s="1307"/>
      <c r="CP75" s="1307"/>
      <c r="CQ75" s="1307"/>
      <c r="CR75" s="1307"/>
      <c r="CS75" s="1307"/>
      <c r="CT75" s="1307"/>
      <c r="CU75" s="1307"/>
      <c r="CV75" s="1307">
        <v>15.2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627</v>
      </c>
      <c r="AO77" s="1311"/>
      <c r="AP77" s="1311"/>
      <c r="AQ77" s="1311"/>
      <c r="AR77" s="1311"/>
      <c r="AS77" s="1311"/>
      <c r="AT77" s="1311"/>
      <c r="AU77" s="1311"/>
      <c r="AV77" s="1311"/>
      <c r="AW77" s="1311"/>
      <c r="AX77" s="1311"/>
      <c r="AY77" s="1311"/>
      <c r="AZ77" s="1311"/>
      <c r="BA77" s="1311"/>
      <c r="BB77" s="1310" t="s">
        <v>628</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630</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7MYyXSNtp9q1lAJLfgHV/NgFH9mAF3/h4tNA5g5ZrAMwwj3JJm7lFfx7fZ8J4UrJ9RIjENwwylV2tL9/quREw==" saltValue="NkxajXOGMfjkN2YR3xxo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27PpWWuDXHY/tfLYmB4pwDrdTZeDU9z8mxDZQGHRfG2BQY8YmqJMMiizyzp/uxQwML/tCGJrV5eZ++TvbjMHQ==" saltValue="ngTZjLjGy2hDEa1pqWZT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UgkDGsNTQQ3esK10P9XjxFSyRKVHD8k9ZI45rt6clxH1Jzgj3EnXExo1fTSlHGYZAqOo7DOyVrVboBXOCHfZA==" saltValue="WWPNGWhRbKy14b5Gy2nm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535</v>
      </c>
      <c r="G2" s="156"/>
      <c r="H2" s="157"/>
    </row>
    <row r="3" spans="1:8" x14ac:dyDescent="0.15">
      <c r="A3" s="153" t="s">
        <v>528</v>
      </c>
      <c r="B3" s="158"/>
      <c r="C3" s="159"/>
      <c r="D3" s="160">
        <v>51159</v>
      </c>
      <c r="E3" s="161"/>
      <c r="F3" s="162">
        <v>51613</v>
      </c>
      <c r="G3" s="163"/>
      <c r="H3" s="164"/>
    </row>
    <row r="4" spans="1:8" x14ac:dyDescent="0.15">
      <c r="A4" s="165"/>
      <c r="B4" s="166"/>
      <c r="C4" s="167"/>
      <c r="D4" s="168">
        <v>28888</v>
      </c>
      <c r="E4" s="169"/>
      <c r="F4" s="170">
        <v>25872</v>
      </c>
      <c r="G4" s="171"/>
      <c r="H4" s="172"/>
    </row>
    <row r="5" spans="1:8" x14ac:dyDescent="0.15">
      <c r="A5" s="153" t="s">
        <v>530</v>
      </c>
      <c r="B5" s="158"/>
      <c r="C5" s="159"/>
      <c r="D5" s="160">
        <v>25040</v>
      </c>
      <c r="E5" s="161"/>
      <c r="F5" s="162">
        <v>50880</v>
      </c>
      <c r="G5" s="163"/>
      <c r="H5" s="164"/>
    </row>
    <row r="6" spans="1:8" x14ac:dyDescent="0.15">
      <c r="A6" s="165"/>
      <c r="B6" s="166"/>
      <c r="C6" s="167"/>
      <c r="D6" s="168">
        <v>8167</v>
      </c>
      <c r="E6" s="169"/>
      <c r="F6" s="170">
        <v>27819</v>
      </c>
      <c r="G6" s="171"/>
      <c r="H6" s="172"/>
    </row>
    <row r="7" spans="1:8" x14ac:dyDescent="0.15">
      <c r="A7" s="153" t="s">
        <v>531</v>
      </c>
      <c r="B7" s="158"/>
      <c r="C7" s="159"/>
      <c r="D7" s="160">
        <v>21419</v>
      </c>
      <c r="E7" s="161"/>
      <c r="F7" s="162">
        <v>46395</v>
      </c>
      <c r="G7" s="163"/>
      <c r="H7" s="164"/>
    </row>
    <row r="8" spans="1:8" x14ac:dyDescent="0.15">
      <c r="A8" s="165"/>
      <c r="B8" s="166"/>
      <c r="C8" s="167"/>
      <c r="D8" s="168">
        <v>6934</v>
      </c>
      <c r="E8" s="169"/>
      <c r="F8" s="170">
        <v>26304</v>
      </c>
      <c r="G8" s="171"/>
      <c r="H8" s="172"/>
    </row>
    <row r="9" spans="1:8" x14ac:dyDescent="0.15">
      <c r="A9" s="153" t="s">
        <v>532</v>
      </c>
      <c r="B9" s="158"/>
      <c r="C9" s="159"/>
      <c r="D9" s="160">
        <v>28604</v>
      </c>
      <c r="E9" s="161"/>
      <c r="F9" s="162">
        <v>48088</v>
      </c>
      <c r="G9" s="163"/>
      <c r="H9" s="164"/>
    </row>
    <row r="10" spans="1:8" x14ac:dyDescent="0.15">
      <c r="A10" s="165"/>
      <c r="B10" s="166"/>
      <c r="C10" s="167"/>
      <c r="D10" s="168">
        <v>13208</v>
      </c>
      <c r="E10" s="169"/>
      <c r="F10" s="170">
        <v>25183</v>
      </c>
      <c r="G10" s="171"/>
      <c r="H10" s="172"/>
    </row>
    <row r="11" spans="1:8" x14ac:dyDescent="0.15">
      <c r="A11" s="153" t="s">
        <v>533</v>
      </c>
      <c r="B11" s="158"/>
      <c r="C11" s="159"/>
      <c r="D11" s="160">
        <v>25092</v>
      </c>
      <c r="E11" s="161"/>
      <c r="F11" s="162">
        <v>46457</v>
      </c>
      <c r="G11" s="163"/>
      <c r="H11" s="164"/>
    </row>
    <row r="12" spans="1:8" x14ac:dyDescent="0.15">
      <c r="A12" s="165"/>
      <c r="B12" s="166"/>
      <c r="C12" s="173"/>
      <c r="D12" s="168">
        <v>9134</v>
      </c>
      <c r="E12" s="169"/>
      <c r="F12" s="170">
        <v>24020</v>
      </c>
      <c r="G12" s="171"/>
      <c r="H12" s="172"/>
    </row>
    <row r="13" spans="1:8" x14ac:dyDescent="0.15">
      <c r="A13" s="153"/>
      <c r="B13" s="158"/>
      <c r="C13" s="174"/>
      <c r="D13" s="175">
        <v>30263</v>
      </c>
      <c r="E13" s="176"/>
      <c r="F13" s="177">
        <v>48687</v>
      </c>
      <c r="G13" s="178"/>
      <c r="H13" s="164"/>
    </row>
    <row r="14" spans="1:8" x14ac:dyDescent="0.15">
      <c r="A14" s="165"/>
      <c r="B14" s="166"/>
      <c r="C14" s="167"/>
      <c r="D14" s="168">
        <v>13266</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3.64</v>
      </c>
      <c r="C19" s="179">
        <f>ROUND(VALUE(SUBSTITUTE(実質収支比率等に係る経年分析!G$48,"▲","-")),2)</f>
        <v>3.77</v>
      </c>
      <c r="D19" s="179">
        <f>ROUND(VALUE(SUBSTITUTE(実質収支比率等に係る経年分析!H$48,"▲","-")),2)</f>
        <v>3.34</v>
      </c>
      <c r="E19" s="179">
        <f>ROUND(VALUE(SUBSTITUTE(実質収支比率等に係る経年分析!I$48,"▲","-")),2)</f>
        <v>3.06</v>
      </c>
      <c r="F19" s="179">
        <f>ROUND(VALUE(SUBSTITUTE(実質収支比率等に係る経年分析!J$48,"▲","-")),2)</f>
        <v>1.84</v>
      </c>
    </row>
    <row r="20" spans="1:11" x14ac:dyDescent="0.15">
      <c r="A20" s="179" t="s">
        <v>55</v>
      </c>
      <c r="B20" s="179">
        <f>ROUND(VALUE(SUBSTITUTE(実質収支比率等に係る経年分析!F$47,"▲","-")),2)</f>
        <v>4.25</v>
      </c>
      <c r="C20" s="179">
        <f>ROUND(VALUE(SUBSTITUTE(実質収支比率等に係る経年分析!G$47,"▲","-")),2)</f>
        <v>6.21</v>
      </c>
      <c r="D20" s="179">
        <f>ROUND(VALUE(SUBSTITUTE(実質収支比率等に係る経年分析!H$47,"▲","-")),2)</f>
        <v>6.34</v>
      </c>
      <c r="E20" s="179">
        <f>ROUND(VALUE(SUBSTITUTE(実質収支比率等に係る経年分析!I$47,"▲","-")),2)</f>
        <v>3.4</v>
      </c>
      <c r="F20" s="179">
        <f>ROUND(VALUE(SUBSTITUTE(実質収支比率等に係る経年分析!J$47,"▲","-")),2)</f>
        <v>3.12</v>
      </c>
    </row>
    <row r="21" spans="1:11" x14ac:dyDescent="0.15">
      <c r="A21" s="179" t="s">
        <v>56</v>
      </c>
      <c r="B21" s="179">
        <f>IF(ISNUMBER(VALUE(SUBSTITUTE(実質収支比率等に係る経年分析!F$49,"▲","-"))),ROUND(VALUE(SUBSTITUTE(実質収支比率等に係る経年分析!F$49,"▲","-")),2),NA())</f>
        <v>-4.37</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-2.16</v>
      </c>
      <c r="E21" s="179">
        <f>IF(ISNUMBER(VALUE(SUBSTITUTE(実質収支比率等に係る経年分析!I$49,"▲","-"))),ROUND(VALUE(SUBSTITUTE(実質収支比率等に係る経年分析!I$49,"▲","-")),2),NA())</f>
        <v>-5.09</v>
      </c>
      <c r="F21" s="179">
        <f>IF(ISNUMBER(VALUE(SUBSTITUTE(実質収支比率等に係る経年分析!J$49,"▲","-"))),ROUND(VALUE(SUBSTITUTE(実質収支比率等に係る経年分析!J$49,"▲","-")),2),NA())</f>
        <v>-3.18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0.28999999999999998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1.1599999999999999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0.37</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0.41</v>
      </c>
      <c r="D29" s="180">
        <f>IF(ROUND(VALUE(SUBSTITUTE(連結実質赤字比率に係る赤字・黒字の構成分析!G$41,"▲", "-")), 2) &lt; 0, ABS(ROUND(VALUE(SUBSTITUTE(連結実質赤字比率に係る赤字・黒字の構成分析!G$41,"▲", "-")), 2)), NA())</f>
        <v>0.28999999999999998</v>
      </c>
      <c r="E29" s="180" t="e">
        <f>IF(ROUND(VALUE(SUBSTITUTE(連結実質赤字比率に係る赤字・黒字の構成分析!G$41,"▲", "-")), 2) &gt;= 0, ABS(ROUND(VALUE(SUBSTITUTE(連結実質赤字比率に係る赤字・黒字の構成分析!G$41,"▲", "-")), 2)), NA())</f>
        <v>#N/A</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0.54</v>
      </c>
    </row>
    <row r="30" spans="1:11" x14ac:dyDescent="0.15">
      <c r="A30" s="180" t="str">
        <f>IF(連結実質赤字比率に係る赤字・黒字の構成分析!C$40="",NA(),連結実質赤字比率に係る赤字・黒字の構成分析!C$40)</f>
        <v>競輪事業特別会計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0.55000000000000004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0.56000000000000005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0.56999999999999995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0.57999999999999996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0.57999999999999996</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1.84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0.71</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3.63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3.14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1.85</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11.61</v>
      </c>
    </row>
    <row r="34" spans="1:16" x14ac:dyDescent="0.15">
      <c r="A34" s="180" t="str">
        <f>IF(連結実質赤字比率に係る赤字・黒字の構成分析!C$36="",NA(),連結実質赤字比率に係る赤字・黒字の構成分析!C$36)</f>
        <v>母子父子寡婦福祉資金貸付金特別会計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f>IF(ROUND(VALUE(SUBSTITUTE(連結実質赤字比率に係る赤字・黒字の構成分析!G$36,"▲", "-")), 2) &lt; 0, ABS(ROUND(VALUE(SUBSTITUTE(連結実質赤字比率に係る赤字・黒字の構成分析!G$36,"▲", "-")), 2)), NA())</f>
        <v>0.02</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7.0000000000000007E-2</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0.09</v>
      </c>
      <c r="I34" s="180" t="e">
        <f>IF(ROUND(VALUE(SUBSTITUTE(連結実質赤字比率に係る赤字・黒字の構成分析!I$36,"▲", "-")), 2) &gt;= 0, ABS(ROUND(VALUE(SUBSTITUTE(連結実質赤字比率に係る赤字・黒字の構成分析!I$36,"▲", "-")), 2)), NA())</f>
        <v>#N/A</v>
      </c>
      <c r="J34" s="180">
        <f>IF(ROUND(VALUE(SUBSTITUTE(連結実質赤字比率に係る赤字・黒字の構成分析!J$36,"▲", "-")), 2) &lt; 0, ABS(ROUND(VALUE(SUBSTITUTE(連結実質赤字比率に係る赤字・黒字の構成分析!J$36,"▲", "-")), 2)), NA())</f>
        <v>0.02</v>
      </c>
      <c r="K34" s="180" t="e">
        <f>IF(ROUND(VALUE(SUBSTITUTE(連結実質赤字比率に係る赤字・黒字の構成分析!J$36,"▲", "-")), 2) &gt;= 0, ABS(ROUND(VALUE(SUBSTITUTE(連結実質赤字比率に係る赤字・黒字の構成分析!J$36,"▲", "-")), 2)), NA())</f>
        <v>#N/A</v>
      </c>
    </row>
    <row r="35" spans="1:16" x14ac:dyDescent="0.15">
      <c r="A35" s="180" t="str">
        <f>IF(連結実質赤字比率に係る赤字・黒字の構成分析!C$35="",NA(),連結実質赤字比率に係る赤字・黒字の構成分析!C$35)</f>
        <v>自動車運送事業会計</v>
      </c>
      <c r="B35" s="180">
        <f>IF(ROUND(VALUE(SUBSTITUTE(連結実質赤字比率に係る赤字・黒字の構成分析!F$35,"▲", "-")), 2) &lt; 0, ABS(ROUND(VALUE(SUBSTITUTE(連結実質赤字比率に係る赤字・黒字の構成分析!F$35,"▲", "-")), 2)), NA())</f>
        <v>0.36</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0.23</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0.1</v>
      </c>
      <c r="G35" s="180" t="e">
        <f>IF(ROUND(VALUE(SUBSTITUTE(連結実質赤字比率に係る赤字・黒字の構成分析!H$35,"▲", "-")), 2) &gt;= 0, ABS(ROUND(VALUE(SUBSTITUTE(連結実質赤字比率に係る赤字・黒字の構成分析!H$35,"▲", "-")), 2)), NA())</f>
        <v>#N/A</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f>IF(ROUND(VALUE(SUBSTITUTE(連結実質赤字比率に係る赤字・黒字の構成分析!J$35,"▲", "-")), 2) &lt; 0, ABS(ROUND(VALUE(SUBSTITUTE(連結実質赤字比率に係る赤字・黒字の構成分析!J$35,"▲", "-")), 2)), NA())</f>
        <v>7.0000000000000007E-2</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0.49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0.69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1.18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2.2799999999999998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12141</v>
      </c>
      <c r="E42" s="181"/>
      <c r="F42" s="181"/>
      <c r="G42" s="181">
        <f>'実質公債費比率（分子）の構造'!L$52</f>
        <v>11436</v>
      </c>
      <c r="H42" s="181"/>
      <c r="I42" s="181"/>
      <c r="J42" s="181">
        <f>'実質公債費比率（分子）の構造'!M$52</f>
        <v>11245</v>
      </c>
      <c r="K42" s="181"/>
      <c r="L42" s="181"/>
      <c r="M42" s="181">
        <f>'実質公債費比率（分子）の構造'!N$52</f>
        <v>10755</v>
      </c>
      <c r="N42" s="181"/>
      <c r="O42" s="181"/>
      <c r="P42" s="181">
        <f>'実質公債費比率（分子）の構造'!O$52</f>
        <v>10493</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39</v>
      </c>
      <c r="C44" s="181"/>
      <c r="D44" s="181"/>
      <c r="E44" s="181">
        <f>'実質公債費比率（分子）の構造'!L$50</f>
        <v>45</v>
      </c>
      <c r="F44" s="181"/>
      <c r="G44" s="181"/>
      <c r="H44" s="181">
        <f>'実質公債費比率（分子）の構造'!M$50</f>
        <v>97</v>
      </c>
      <c r="I44" s="181"/>
      <c r="J44" s="181"/>
      <c r="K44" s="181">
        <f>'実質公債費比率（分子）の構造'!N$50</f>
        <v>62</v>
      </c>
      <c r="L44" s="181"/>
      <c r="M44" s="181"/>
      <c r="N44" s="181">
        <f>'実質公債費比率（分子）の構造'!O$50</f>
        <v>57</v>
      </c>
      <c r="O44" s="181"/>
      <c r="P44" s="181"/>
    </row>
    <row r="45" spans="1:16" x14ac:dyDescent="0.15">
      <c r="A45" s="181" t="s">
        <v>66</v>
      </c>
      <c r="B45" s="181">
        <f>'実質公債費比率（分子）の構造'!K$49</f>
        <v>262</v>
      </c>
      <c r="C45" s="181"/>
      <c r="D45" s="181"/>
      <c r="E45" s="181">
        <f>'実質公債費比率（分子）の構造'!L$49</f>
        <v>149</v>
      </c>
      <c r="F45" s="181"/>
      <c r="G45" s="181"/>
      <c r="H45" s="181">
        <f>'実質公債費比率（分子）の構造'!M$49</f>
        <v>205</v>
      </c>
      <c r="I45" s="181"/>
      <c r="J45" s="181"/>
      <c r="K45" s="181">
        <f>'実質公債費比率（分子）の構造'!N$49</f>
        <v>223</v>
      </c>
      <c r="L45" s="181"/>
      <c r="M45" s="181"/>
      <c r="N45" s="181">
        <f>'実質公債費比率（分子）の構造'!O$49</f>
        <v>213</v>
      </c>
      <c r="O45" s="181"/>
      <c r="P45" s="181"/>
    </row>
    <row r="46" spans="1:16" x14ac:dyDescent="0.15">
      <c r="A46" s="181" t="s">
        <v>67</v>
      </c>
      <c r="B46" s="181">
        <f>'実質公債費比率（分子）の構造'!K$48</f>
        <v>2785</v>
      </c>
      <c r="C46" s="181"/>
      <c r="D46" s="181"/>
      <c r="E46" s="181">
        <f>'実質公債費比率（分子）の構造'!L$48</f>
        <v>3002</v>
      </c>
      <c r="F46" s="181"/>
      <c r="G46" s="181"/>
      <c r="H46" s="181">
        <f>'実質公債費比率（分子）の構造'!M$48</f>
        <v>2768</v>
      </c>
      <c r="I46" s="181"/>
      <c r="J46" s="181"/>
      <c r="K46" s="181">
        <f>'実質公債費比率（分子）の構造'!N$48</f>
        <v>2845</v>
      </c>
      <c r="L46" s="181"/>
      <c r="M46" s="181"/>
      <c r="N46" s="181">
        <f>'実質公債費比率（分子）の構造'!O$48</f>
        <v>2927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16997</v>
      </c>
      <c r="C49" s="181"/>
      <c r="D49" s="181"/>
      <c r="E49" s="181">
        <f>'実質公債費比率（分子）の構造'!L$45</f>
        <v>16876</v>
      </c>
      <c r="F49" s="181"/>
      <c r="G49" s="181"/>
      <c r="H49" s="181">
        <f>'実質公債費比率（分子）の構造'!M$45</f>
        <v>16799</v>
      </c>
      <c r="I49" s="181"/>
      <c r="J49" s="181"/>
      <c r="K49" s="181">
        <f>'実質公債費比率（分子）の構造'!N$45</f>
        <v>16379</v>
      </c>
      <c r="L49" s="181"/>
      <c r="M49" s="181"/>
      <c r="N49" s="181">
        <f>'実質公債費比率（分子）の構造'!O$45</f>
        <v>15823</v>
      </c>
      <c r="O49" s="181"/>
      <c r="P49" s="181"/>
    </row>
    <row r="50" spans="1:16" x14ac:dyDescent="0.15">
      <c r="A50" s="181" t="s">
        <v>71</v>
      </c>
      <c r="B50" s="181" t="e">
        <f>NA()</f>
        <v>#N/A</v>
      </c>
      <c r="C50" s="181">
        <f>IF(ISNUMBER('実質公債費比率（分子）の構造'!K$53),'実質公債費比率（分子）の構造'!K$53,NA())</f>
        <v>7942</v>
      </c>
      <c r="D50" s="181" t="e">
        <f>NA()</f>
        <v>#N/A</v>
      </c>
      <c r="E50" s="181" t="e">
        <f>NA()</f>
        <v>#N/A</v>
      </c>
      <c r="F50" s="181">
        <f>IF(ISNUMBER('実質公債費比率（分子）の構造'!L$53),'実質公債費比率（分子）の構造'!L$53,NA())</f>
        <v>8636</v>
      </c>
      <c r="G50" s="181" t="e">
        <f>NA()</f>
        <v>#N/A</v>
      </c>
      <c r="H50" s="181" t="e">
        <f>NA()</f>
        <v>#N/A</v>
      </c>
      <c r="I50" s="181">
        <f>IF(ISNUMBER('実質公債費比率（分子）の構造'!M$53),'実質公債費比率（分子）の構造'!M$53,NA())</f>
        <v>8624</v>
      </c>
      <c r="J50" s="181" t="e">
        <f>NA()</f>
        <v>#N/A</v>
      </c>
      <c r="K50" s="181" t="e">
        <f>NA()</f>
        <v>#N/A</v>
      </c>
      <c r="L50" s="181">
        <f>IF(ISNUMBER('実質公債費比率（分子）の構造'!N$53),'実質公債費比率（分子）の構造'!N$53,NA())</f>
        <v>8754</v>
      </c>
      <c r="M50" s="181" t="e">
        <f>NA()</f>
        <v>#N/A</v>
      </c>
      <c r="N50" s="181" t="e">
        <f>NA()</f>
        <v>#N/A</v>
      </c>
      <c r="O50" s="181">
        <f>IF(ISNUMBER('実質公債費比率（分子）の構造'!O$53),'実質公債費比率（分子）の構造'!O$53,NA())</f>
        <v>8527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130337</v>
      </c>
      <c r="E56" s="180"/>
      <c r="F56" s="180"/>
      <c r="G56" s="180">
        <f>'将来負担比率（分子）の構造'!J$52</f>
        <v>127464</v>
      </c>
      <c r="H56" s="180"/>
      <c r="I56" s="180"/>
      <c r="J56" s="180">
        <f>'将来負担比率（分子）の構造'!K$52</f>
        <v>124078</v>
      </c>
      <c r="K56" s="180"/>
      <c r="L56" s="180"/>
      <c r="M56" s="180">
        <f>'将来負担比率（分子）の構造'!L$52</f>
        <v>120896</v>
      </c>
      <c r="N56" s="180"/>
      <c r="O56" s="180"/>
      <c r="P56" s="180">
        <f>'将来負担比率（分子）の構造'!M$52</f>
        <v>119288</v>
      </c>
    </row>
    <row r="57" spans="1:16" x14ac:dyDescent="0.15">
      <c r="A57" s="180" t="s">
        <v>42</v>
      </c>
      <c r="B57" s="180"/>
      <c r="C57" s="180"/>
      <c r="D57" s="180">
        <f>'将来負担比率（分子）の構造'!I$51</f>
        <v>3236</v>
      </c>
      <c r="E57" s="180"/>
      <c r="F57" s="180"/>
      <c r="G57" s="180">
        <f>'将来負担比率（分子）の構造'!J$51</f>
        <v>3662</v>
      </c>
      <c r="H57" s="180"/>
      <c r="I57" s="180"/>
      <c r="J57" s="180">
        <f>'将来負担比率（分子）の構造'!K$51</f>
        <v>3912</v>
      </c>
      <c r="K57" s="180"/>
      <c r="L57" s="180"/>
      <c r="M57" s="180">
        <f>'将来負担比率（分子）の構造'!L$51</f>
        <v>4082</v>
      </c>
      <c r="N57" s="180"/>
      <c r="O57" s="180"/>
      <c r="P57" s="180">
        <f>'将来負担比率（分子）の構造'!M$51</f>
        <v>4370</v>
      </c>
    </row>
    <row r="58" spans="1:16" x14ac:dyDescent="0.15">
      <c r="A58" s="180" t="s">
        <v>41</v>
      </c>
      <c r="B58" s="180"/>
      <c r="C58" s="180"/>
      <c r="D58" s="180">
        <f>'将来負担比率（分子）の構造'!I$50</f>
        <v>8805</v>
      </c>
      <c r="E58" s="180"/>
      <c r="F58" s="180"/>
      <c r="G58" s="180">
        <f>'将来負担比率（分子）の構造'!J$50</f>
        <v>10866</v>
      </c>
      <c r="H58" s="180"/>
      <c r="I58" s="180"/>
      <c r="J58" s="180">
        <f>'将来負担比率（分子）の構造'!K$50</f>
        <v>11583</v>
      </c>
      <c r="K58" s="180"/>
      <c r="L58" s="180"/>
      <c r="M58" s="180">
        <f>'将来負担比率（分子）の構造'!L$50</f>
        <v>11771</v>
      </c>
      <c r="N58" s="180"/>
      <c r="O58" s="180"/>
      <c r="P58" s="180">
        <f>'将来負担比率（分子）の構造'!M$50</f>
        <v>10793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14678</v>
      </c>
      <c r="C62" s="180"/>
      <c r="D62" s="180"/>
      <c r="E62" s="180">
        <f>'将来負担比率（分子）の構造'!J$45</f>
        <v>14427</v>
      </c>
      <c r="F62" s="180"/>
      <c r="G62" s="180"/>
      <c r="H62" s="180">
        <f>'将来負担比率（分子）の構造'!K$45</f>
        <v>13511</v>
      </c>
      <c r="I62" s="180"/>
      <c r="J62" s="180"/>
      <c r="K62" s="180">
        <f>'将来負担比率（分子）の構造'!L$45</f>
        <v>12976</v>
      </c>
      <c r="L62" s="180"/>
      <c r="M62" s="180"/>
      <c r="N62" s="180">
        <f>'将来負担比率（分子）の構造'!M$45</f>
        <v>12670</v>
      </c>
      <c r="O62" s="180"/>
      <c r="P62" s="180"/>
    </row>
    <row r="63" spans="1:16" x14ac:dyDescent="0.15">
      <c r="A63" s="180" t="s">
        <v>34</v>
      </c>
      <c r="B63" s="180">
        <f>'将来負担比率（分子）の構造'!I$44</f>
        <v>1897</v>
      </c>
      <c r="C63" s="180"/>
      <c r="D63" s="180"/>
      <c r="E63" s="180">
        <f>'将来負担比率（分子）の構造'!J$44</f>
        <v>1891</v>
      </c>
      <c r="F63" s="180"/>
      <c r="G63" s="180"/>
      <c r="H63" s="180">
        <f>'将来負担比率（分子）の構造'!K$44</f>
        <v>1883</v>
      </c>
      <c r="I63" s="180"/>
      <c r="J63" s="180"/>
      <c r="K63" s="180">
        <f>'将来負担比率（分子）の構造'!L$44</f>
        <v>1822</v>
      </c>
      <c r="L63" s="180"/>
      <c r="M63" s="180"/>
      <c r="N63" s="180">
        <f>'将来負担比率（分子）の構造'!M$44</f>
        <v>2236</v>
      </c>
      <c r="O63" s="180"/>
      <c r="P63" s="180"/>
    </row>
    <row r="64" spans="1:16" x14ac:dyDescent="0.15">
      <c r="A64" s="180" t="s">
        <v>33</v>
      </c>
      <c r="B64" s="180">
        <f>'将来負担比率（分子）の構造'!I$43</f>
        <v>30577</v>
      </c>
      <c r="C64" s="180"/>
      <c r="D64" s="180"/>
      <c r="E64" s="180">
        <f>'将来負担比率（分子）の構造'!J$43</f>
        <v>32109</v>
      </c>
      <c r="F64" s="180"/>
      <c r="G64" s="180"/>
      <c r="H64" s="180">
        <f>'将来負担比率（分子）の構造'!K$43</f>
        <v>32136</v>
      </c>
      <c r="I64" s="180"/>
      <c r="J64" s="180"/>
      <c r="K64" s="180">
        <f>'将来負担比率（分子）の構造'!L$43</f>
        <v>32043</v>
      </c>
      <c r="L64" s="180"/>
      <c r="M64" s="180"/>
      <c r="N64" s="180">
        <f>'将来負担比率（分子）の構造'!M$43</f>
        <v>31698</v>
      </c>
      <c r="O64" s="180"/>
      <c r="P64" s="180"/>
    </row>
    <row r="65" spans="1:16" x14ac:dyDescent="0.15">
      <c r="A65" s="180" t="s">
        <v>32</v>
      </c>
      <c r="B65" s="180">
        <f>'将来負担比率（分子）の構造'!I$42</f>
        <v>3731</v>
      </c>
      <c r="C65" s="180"/>
      <c r="D65" s="180"/>
      <c r="E65" s="180">
        <f>'将来負担比率（分子）の構造'!J$42</f>
        <v>3681</v>
      </c>
      <c r="F65" s="180"/>
      <c r="G65" s="180"/>
      <c r="H65" s="180">
        <f>'将来負担比率（分子）の構造'!K$42</f>
        <v>3744</v>
      </c>
      <c r="I65" s="180"/>
      <c r="J65" s="180"/>
      <c r="K65" s="180">
        <f>'将来負担比率（分子）の構造'!L$42</f>
        <v>3808</v>
      </c>
      <c r="L65" s="180"/>
      <c r="M65" s="180"/>
      <c r="N65" s="180">
        <f>'将来負担比率（分子）の構造'!M$42</f>
        <v>3683</v>
      </c>
      <c r="O65" s="180"/>
      <c r="P65" s="180"/>
    </row>
    <row r="66" spans="1:16" x14ac:dyDescent="0.15">
      <c r="A66" s="180" t="s">
        <v>31</v>
      </c>
      <c r="B66" s="180">
        <f>'将来負担比率（分子）の構造'!I$41</f>
        <v>164826</v>
      </c>
      <c r="C66" s="180"/>
      <c r="D66" s="180"/>
      <c r="E66" s="180">
        <f>'将来負担比率（分子）の構造'!J$41</f>
        <v>158849</v>
      </c>
      <c r="F66" s="180"/>
      <c r="G66" s="180"/>
      <c r="H66" s="180">
        <f>'将来負担比率（分子）の構造'!K$41</f>
        <v>151191</v>
      </c>
      <c r="I66" s="180"/>
      <c r="J66" s="180"/>
      <c r="K66" s="180">
        <f>'将来負担比率（分子）の構造'!L$41</f>
        <v>145147</v>
      </c>
      <c r="L66" s="180"/>
      <c r="M66" s="180"/>
      <c r="N66" s="180">
        <f>'将来負担比率（分子）の構造'!M$41</f>
        <v>139382</v>
      </c>
      <c r="O66" s="180"/>
      <c r="P66" s="180"/>
    </row>
    <row r="67" spans="1:16" x14ac:dyDescent="0.15">
      <c r="A67" s="180" t="s">
        <v>75</v>
      </c>
      <c r="B67" s="180" t="e">
        <f>NA()</f>
        <v>#N/A</v>
      </c>
      <c r="C67" s="180">
        <f>IF(ISNUMBER('将来負担比率（分子）の構造'!I$53), IF('将来負担比率（分子）の構造'!I$53 &lt; 0, 0, '将来負担比率（分子）の構造'!I$53), NA())</f>
        <v>73332</v>
      </c>
      <c r="D67" s="180" t="e">
        <f>NA()</f>
        <v>#N/A</v>
      </c>
      <c r="E67" s="180" t="e">
        <f>NA()</f>
        <v>#N/A</v>
      </c>
      <c r="F67" s="180">
        <f>IF(ISNUMBER('将来負担比率（分子）の構造'!J$53), IF('将来負担比率（分子）の構造'!J$53 &lt; 0, 0, '将来負担比率（分子）の構造'!J$53), NA())</f>
        <v>68966</v>
      </c>
      <c r="G67" s="180" t="e">
        <f>NA()</f>
        <v>#N/A</v>
      </c>
      <c r="H67" s="180" t="e">
        <f>NA()</f>
        <v>#N/A</v>
      </c>
      <c r="I67" s="180">
        <f>IF(ISNUMBER('将来負担比率（分子）の構造'!K$53), IF('将来負担比率（分子）の構造'!K$53 &lt; 0, 0, '将来負担比率（分子）の構造'!K$53), NA())</f>
        <v>62893</v>
      </c>
      <c r="J67" s="180" t="e">
        <f>NA()</f>
        <v>#N/A</v>
      </c>
      <c r="K67" s="180" t="e">
        <f>NA()</f>
        <v>#N/A</v>
      </c>
      <c r="L67" s="180">
        <f>IF(ISNUMBER('将来負担比率（分子）の構造'!L$53), IF('将来負担比率（分子）の構造'!L$53 &lt; 0, 0, '将来負担比率（分子）の構造'!L$53), NA())</f>
        <v>59047</v>
      </c>
      <c r="M67" s="180" t="e">
        <f>NA()</f>
        <v>#N/A</v>
      </c>
      <c r="N67" s="180" t="e">
        <f>NA()</f>
        <v>#N/A</v>
      </c>
      <c r="O67" s="180">
        <f>IF(ISNUMBER('将来負担比率（分子）の構造'!M$53), IF('将来負担比率（分子）の構造'!M$53 &lt; 0, 0, '将来負担比率（分子）の構造'!M$53), NA())</f>
        <v>55217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4274</v>
      </c>
      <c r="C72" s="184">
        <f>基金残高に係る経年分析!G55</f>
        <v>2276</v>
      </c>
      <c r="D72" s="184">
        <f>基金残高に係る経年分析!H55</f>
        <v>2076</v>
      </c>
    </row>
    <row r="73" spans="1:16" x14ac:dyDescent="0.15">
      <c r="A73" s="183" t="s">
        <v>78</v>
      </c>
      <c r="B73" s="184">
        <f>基金残高に係る経年分析!F56</f>
        <v>3017</v>
      </c>
      <c r="C73" s="184">
        <f>基金残高に係る経年分析!G56</f>
        <v>3017</v>
      </c>
      <c r="D73" s="184">
        <f>基金残高に係る経年分析!H56</f>
        <v>2017</v>
      </c>
    </row>
    <row r="74" spans="1:16" x14ac:dyDescent="0.15">
      <c r="A74" s="183" t="s">
        <v>79</v>
      </c>
      <c r="B74" s="184">
        <f>基金残高に係る経年分析!F57</f>
        <v>6299</v>
      </c>
      <c r="C74" s="184">
        <f>基金残高に係る経年分析!G57</f>
        <v>8068</v>
      </c>
      <c r="D74" s="184">
        <f>基金残高に係る経年分析!H57</f>
        <v>7632</v>
      </c>
    </row>
  </sheetData>
  <sheetProtection algorithmName="SHA-512" hashValue="slM/+iplZbS4iaY6rUT9c3hMothosXIlXaxJBcUdH10aKb/EAlXulB/NBosvNO5MpDDaL2jqdh9yCEiBb98pCw==" saltValue="k/vz87oFvRlr7NiT3UOu9w==" spinCount="100000" sheet="1" objects="1" scenarios="1"/>
  <customSheetViews>
    <customSheetView guid="{E8838461-D6E0-4F89-B2C3-04BED219EEE4}"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34259918</v>
      </c>
      <c r="S5" s="727"/>
      <c r="T5" s="727"/>
      <c r="U5" s="727"/>
      <c r="V5" s="727"/>
      <c r="W5" s="727"/>
      <c r="X5" s="727"/>
      <c r="Y5" s="773"/>
      <c r="Z5" s="791">
        <v>28.7</v>
      </c>
      <c r="AA5" s="791"/>
      <c r="AB5" s="791"/>
      <c r="AC5" s="791"/>
      <c r="AD5" s="792">
        <v>34259918</v>
      </c>
      <c r="AE5" s="792"/>
      <c r="AF5" s="792"/>
      <c r="AG5" s="792"/>
      <c r="AH5" s="792"/>
      <c r="AI5" s="792"/>
      <c r="AJ5" s="792"/>
      <c r="AK5" s="792"/>
      <c r="AL5" s="774">
        <v>53.1</v>
      </c>
      <c r="AM5" s="743"/>
      <c r="AN5" s="743"/>
      <c r="AO5" s="775"/>
      <c r="AP5" s="760" t="s">
        <v>225</v>
      </c>
      <c r="AQ5" s="761"/>
      <c r="AR5" s="761"/>
      <c r="AS5" s="761"/>
      <c r="AT5" s="761"/>
      <c r="AU5" s="761"/>
      <c r="AV5" s="761"/>
      <c r="AW5" s="761"/>
      <c r="AX5" s="761"/>
      <c r="AY5" s="761"/>
      <c r="AZ5" s="761"/>
      <c r="BA5" s="761"/>
      <c r="BB5" s="761"/>
      <c r="BC5" s="761"/>
      <c r="BD5" s="761"/>
      <c r="BE5" s="761"/>
      <c r="BF5" s="762"/>
      <c r="BG5" s="661">
        <v>34208965</v>
      </c>
      <c r="BH5" s="664"/>
      <c r="BI5" s="664"/>
      <c r="BJ5" s="664"/>
      <c r="BK5" s="664"/>
      <c r="BL5" s="664"/>
      <c r="BM5" s="664"/>
      <c r="BN5" s="665"/>
      <c r="BO5" s="723">
        <v>99.9</v>
      </c>
      <c r="BP5" s="723"/>
      <c r="BQ5" s="723"/>
      <c r="BR5" s="723"/>
      <c r="BS5" s="724">
        <v>2398275</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862615</v>
      </c>
      <c r="S6" s="664"/>
      <c r="T6" s="664"/>
      <c r="U6" s="664"/>
      <c r="V6" s="664"/>
      <c r="W6" s="664"/>
      <c r="X6" s="664"/>
      <c r="Y6" s="665"/>
      <c r="Z6" s="723">
        <v>0.7</v>
      </c>
      <c r="AA6" s="723"/>
      <c r="AB6" s="723"/>
      <c r="AC6" s="723"/>
      <c r="AD6" s="724">
        <v>862615</v>
      </c>
      <c r="AE6" s="724"/>
      <c r="AF6" s="724"/>
      <c r="AG6" s="724"/>
      <c r="AH6" s="724"/>
      <c r="AI6" s="724"/>
      <c r="AJ6" s="724"/>
      <c r="AK6" s="724"/>
      <c r="AL6" s="666">
        <v>1.3</v>
      </c>
      <c r="AM6" s="667"/>
      <c r="AN6" s="667"/>
      <c r="AO6" s="725"/>
      <c r="AP6" s="658" t="s">
        <v>230</v>
      </c>
      <c r="AQ6" s="659"/>
      <c r="AR6" s="659"/>
      <c r="AS6" s="659"/>
      <c r="AT6" s="659"/>
      <c r="AU6" s="659"/>
      <c r="AV6" s="659"/>
      <c r="AW6" s="659"/>
      <c r="AX6" s="659"/>
      <c r="AY6" s="659"/>
      <c r="AZ6" s="659"/>
      <c r="BA6" s="659"/>
      <c r="BB6" s="659"/>
      <c r="BC6" s="659"/>
      <c r="BD6" s="659"/>
      <c r="BE6" s="659"/>
      <c r="BF6" s="660"/>
      <c r="BG6" s="661">
        <v>34208965</v>
      </c>
      <c r="BH6" s="664"/>
      <c r="BI6" s="664"/>
      <c r="BJ6" s="664"/>
      <c r="BK6" s="664"/>
      <c r="BL6" s="664"/>
      <c r="BM6" s="664"/>
      <c r="BN6" s="665"/>
      <c r="BO6" s="723">
        <v>99.9</v>
      </c>
      <c r="BP6" s="723"/>
      <c r="BQ6" s="723"/>
      <c r="BR6" s="723"/>
      <c r="BS6" s="724">
        <v>2398275</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627343</v>
      </c>
      <c r="CS6" s="664"/>
      <c r="CT6" s="664"/>
      <c r="CU6" s="664"/>
      <c r="CV6" s="664"/>
      <c r="CW6" s="664"/>
      <c r="CX6" s="664"/>
      <c r="CY6" s="665"/>
      <c r="CZ6" s="774">
        <v>0.5</v>
      </c>
      <c r="DA6" s="743"/>
      <c r="DB6" s="743"/>
      <c r="DC6" s="777"/>
      <c r="DD6" s="669" t="s">
        <v>232</v>
      </c>
      <c r="DE6" s="664"/>
      <c r="DF6" s="664"/>
      <c r="DG6" s="664"/>
      <c r="DH6" s="664"/>
      <c r="DI6" s="664"/>
      <c r="DJ6" s="664"/>
      <c r="DK6" s="664"/>
      <c r="DL6" s="664"/>
      <c r="DM6" s="664"/>
      <c r="DN6" s="664"/>
      <c r="DO6" s="664"/>
      <c r="DP6" s="665"/>
      <c r="DQ6" s="669">
        <v>626635</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52472</v>
      </c>
      <c r="S7" s="664"/>
      <c r="T7" s="664"/>
      <c r="U7" s="664"/>
      <c r="V7" s="664"/>
      <c r="W7" s="664"/>
      <c r="X7" s="664"/>
      <c r="Y7" s="665"/>
      <c r="Z7" s="723">
        <v>0</v>
      </c>
      <c r="AA7" s="723"/>
      <c r="AB7" s="723"/>
      <c r="AC7" s="723"/>
      <c r="AD7" s="724">
        <v>52472</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15671627</v>
      </c>
      <c r="BH7" s="664"/>
      <c r="BI7" s="664"/>
      <c r="BJ7" s="664"/>
      <c r="BK7" s="664"/>
      <c r="BL7" s="664"/>
      <c r="BM7" s="664"/>
      <c r="BN7" s="665"/>
      <c r="BO7" s="723">
        <v>45.7</v>
      </c>
      <c r="BP7" s="723"/>
      <c r="BQ7" s="723"/>
      <c r="BR7" s="723"/>
      <c r="BS7" s="724">
        <v>467607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9552033</v>
      </c>
      <c r="CS7" s="664"/>
      <c r="CT7" s="664"/>
      <c r="CU7" s="664"/>
      <c r="CV7" s="664"/>
      <c r="CW7" s="664"/>
      <c r="CX7" s="664"/>
      <c r="CY7" s="665"/>
      <c r="CZ7" s="723">
        <v>8.1</v>
      </c>
      <c r="DA7" s="723"/>
      <c r="DB7" s="723"/>
      <c r="DC7" s="723"/>
      <c r="DD7" s="669">
        <v>1045378</v>
      </c>
      <c r="DE7" s="664"/>
      <c r="DF7" s="664"/>
      <c r="DG7" s="664"/>
      <c r="DH7" s="664"/>
      <c r="DI7" s="664"/>
      <c r="DJ7" s="664"/>
      <c r="DK7" s="664"/>
      <c r="DL7" s="664"/>
      <c r="DM7" s="664"/>
      <c r="DN7" s="664"/>
      <c r="DO7" s="664"/>
      <c r="DP7" s="665"/>
      <c r="DQ7" s="669">
        <v>7375315</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49321</v>
      </c>
      <c r="S8" s="664"/>
      <c r="T8" s="664"/>
      <c r="U8" s="664"/>
      <c r="V8" s="664"/>
      <c r="W8" s="664"/>
      <c r="X8" s="664"/>
      <c r="Y8" s="665"/>
      <c r="Z8" s="723">
        <v>0</v>
      </c>
      <c r="AA8" s="723"/>
      <c r="AB8" s="723"/>
      <c r="AC8" s="723"/>
      <c r="AD8" s="724">
        <v>49321</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464572</v>
      </c>
      <c r="BH8" s="664"/>
      <c r="BI8" s="664"/>
      <c r="BJ8" s="664"/>
      <c r="BK8" s="664"/>
      <c r="BL8" s="664"/>
      <c r="BM8" s="664"/>
      <c r="BN8" s="665"/>
      <c r="BO8" s="723">
        <v>1.4</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53494443</v>
      </c>
      <c r="CS8" s="664"/>
      <c r="CT8" s="664"/>
      <c r="CU8" s="664"/>
      <c r="CV8" s="664"/>
      <c r="CW8" s="664"/>
      <c r="CX8" s="664"/>
      <c r="CY8" s="665"/>
      <c r="CZ8" s="723">
        <v>45.4</v>
      </c>
      <c r="DA8" s="723"/>
      <c r="DB8" s="723"/>
      <c r="DC8" s="723"/>
      <c r="DD8" s="669">
        <v>578241</v>
      </c>
      <c r="DE8" s="664"/>
      <c r="DF8" s="664"/>
      <c r="DG8" s="664"/>
      <c r="DH8" s="664"/>
      <c r="DI8" s="664"/>
      <c r="DJ8" s="664"/>
      <c r="DK8" s="664"/>
      <c r="DL8" s="664"/>
      <c r="DM8" s="664"/>
      <c r="DN8" s="664"/>
      <c r="DO8" s="664"/>
      <c r="DP8" s="665"/>
      <c r="DQ8" s="669">
        <v>23153198</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39379</v>
      </c>
      <c r="S9" s="664"/>
      <c r="T9" s="664"/>
      <c r="U9" s="664"/>
      <c r="V9" s="664"/>
      <c r="W9" s="664"/>
      <c r="X9" s="664"/>
      <c r="Y9" s="665"/>
      <c r="Z9" s="723">
        <v>0</v>
      </c>
      <c r="AA9" s="723"/>
      <c r="AB9" s="723"/>
      <c r="AC9" s="723"/>
      <c r="AD9" s="724">
        <v>39379</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11945587</v>
      </c>
      <c r="BH9" s="664"/>
      <c r="BI9" s="664"/>
      <c r="BJ9" s="664"/>
      <c r="BK9" s="664"/>
      <c r="BL9" s="664"/>
      <c r="BM9" s="664"/>
      <c r="BN9" s="665"/>
      <c r="BO9" s="723">
        <v>34.9</v>
      </c>
      <c r="BP9" s="723"/>
      <c r="BQ9" s="723"/>
      <c r="BR9" s="723"/>
      <c r="BS9" s="669" t="s">
        <v>232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6732839</v>
      </c>
      <c r="CS9" s="664"/>
      <c r="CT9" s="664"/>
      <c r="CU9" s="664"/>
      <c r="CV9" s="664"/>
      <c r="CW9" s="664"/>
      <c r="CX9" s="664"/>
      <c r="CY9" s="665"/>
      <c r="CZ9" s="723">
        <v>5.7</v>
      </c>
      <c r="DA9" s="723"/>
      <c r="DB9" s="723"/>
      <c r="DC9" s="723"/>
      <c r="DD9" s="669">
        <v>17844</v>
      </c>
      <c r="DE9" s="664"/>
      <c r="DF9" s="664"/>
      <c r="DG9" s="664"/>
      <c r="DH9" s="664"/>
      <c r="DI9" s="664"/>
      <c r="DJ9" s="664"/>
      <c r="DK9" s="664"/>
      <c r="DL9" s="664"/>
      <c r="DM9" s="664"/>
      <c r="DN9" s="664"/>
      <c r="DO9" s="664"/>
      <c r="DP9" s="665"/>
      <c r="DQ9" s="669">
        <v>5742153</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127</v>
      </c>
      <c r="AA10" s="723"/>
      <c r="AB10" s="723"/>
      <c r="AC10" s="723"/>
      <c r="AD10" s="724" t="s">
        <v>232</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899042</v>
      </c>
      <c r="BH10" s="664"/>
      <c r="BI10" s="664"/>
      <c r="BJ10" s="664"/>
      <c r="BK10" s="664"/>
      <c r="BL10" s="664"/>
      <c r="BM10" s="664"/>
      <c r="BN10" s="665"/>
      <c r="BO10" s="723">
        <v>2.6</v>
      </c>
      <c r="BP10" s="723"/>
      <c r="BQ10" s="723"/>
      <c r="BR10" s="723"/>
      <c r="BS10" s="669" t="s">
        <v>127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60623</v>
      </c>
      <c r="CS10" s="664"/>
      <c r="CT10" s="664"/>
      <c r="CU10" s="664"/>
      <c r="CV10" s="664"/>
      <c r="CW10" s="664"/>
      <c r="CX10" s="664"/>
      <c r="CY10" s="665"/>
      <c r="CZ10" s="723">
        <v>0.1</v>
      </c>
      <c r="DA10" s="723"/>
      <c r="DB10" s="723"/>
      <c r="DC10" s="723"/>
      <c r="DD10" s="669" t="s">
        <v>232</v>
      </c>
      <c r="DE10" s="664"/>
      <c r="DF10" s="664"/>
      <c r="DG10" s="664"/>
      <c r="DH10" s="664"/>
      <c r="DI10" s="664"/>
      <c r="DJ10" s="664"/>
      <c r="DK10" s="664"/>
      <c r="DL10" s="664"/>
      <c r="DM10" s="664"/>
      <c r="DN10" s="664"/>
      <c r="DO10" s="664"/>
      <c r="DP10" s="665"/>
      <c r="DQ10" s="669">
        <v>52609</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127</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2362426</v>
      </c>
      <c r="BH11" s="664"/>
      <c r="BI11" s="664"/>
      <c r="BJ11" s="664"/>
      <c r="BK11" s="664"/>
      <c r="BL11" s="664"/>
      <c r="BM11" s="664"/>
      <c r="BN11" s="665"/>
      <c r="BO11" s="723">
        <v>6.9</v>
      </c>
      <c r="BP11" s="723"/>
      <c r="BQ11" s="723"/>
      <c r="BR11" s="723"/>
      <c r="BS11" s="669">
        <v>467607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1435410</v>
      </c>
      <c r="CS11" s="664"/>
      <c r="CT11" s="664"/>
      <c r="CU11" s="664"/>
      <c r="CV11" s="664"/>
      <c r="CW11" s="664"/>
      <c r="CX11" s="664"/>
      <c r="CY11" s="665"/>
      <c r="CZ11" s="723">
        <v>1.2</v>
      </c>
      <c r="DA11" s="723"/>
      <c r="DB11" s="723"/>
      <c r="DC11" s="723"/>
      <c r="DD11" s="669">
        <v>112823</v>
      </c>
      <c r="DE11" s="664"/>
      <c r="DF11" s="664"/>
      <c r="DG11" s="664"/>
      <c r="DH11" s="664"/>
      <c r="DI11" s="664"/>
      <c r="DJ11" s="664"/>
      <c r="DK11" s="664"/>
      <c r="DL11" s="664"/>
      <c r="DM11" s="664"/>
      <c r="DN11" s="664"/>
      <c r="DO11" s="664"/>
      <c r="DP11" s="665"/>
      <c r="DQ11" s="669">
        <v>1018426</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5534969</v>
      </c>
      <c r="S12" s="664"/>
      <c r="T12" s="664"/>
      <c r="U12" s="664"/>
      <c r="V12" s="664"/>
      <c r="W12" s="664"/>
      <c r="X12" s="664"/>
      <c r="Y12" s="665"/>
      <c r="Z12" s="723">
        <v>4.5999999999999996</v>
      </c>
      <c r="AA12" s="723"/>
      <c r="AB12" s="723"/>
      <c r="AC12" s="723"/>
      <c r="AD12" s="724">
        <v>5534969</v>
      </c>
      <c r="AE12" s="724"/>
      <c r="AF12" s="724"/>
      <c r="AG12" s="724"/>
      <c r="AH12" s="724"/>
      <c r="AI12" s="724"/>
      <c r="AJ12" s="724"/>
      <c r="AK12" s="724"/>
      <c r="AL12" s="666">
        <v>8.6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15767800</v>
      </c>
      <c r="BH12" s="664"/>
      <c r="BI12" s="664"/>
      <c r="BJ12" s="664"/>
      <c r="BK12" s="664"/>
      <c r="BL12" s="664"/>
      <c r="BM12" s="664"/>
      <c r="BN12" s="665"/>
      <c r="BO12" s="723">
        <v>46</v>
      </c>
      <c r="BP12" s="723"/>
      <c r="BQ12" s="723"/>
      <c r="BR12" s="723"/>
      <c r="BS12" s="669">
        <v>1930668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1986848</v>
      </c>
      <c r="CS12" s="664"/>
      <c r="CT12" s="664"/>
      <c r="CU12" s="664"/>
      <c r="CV12" s="664"/>
      <c r="CW12" s="664"/>
      <c r="CX12" s="664"/>
      <c r="CY12" s="665"/>
      <c r="CZ12" s="723">
        <v>1.7</v>
      </c>
      <c r="DA12" s="723"/>
      <c r="DB12" s="723"/>
      <c r="DC12" s="723"/>
      <c r="DD12" s="669">
        <v>13190</v>
      </c>
      <c r="DE12" s="664"/>
      <c r="DF12" s="664"/>
      <c r="DG12" s="664"/>
      <c r="DH12" s="664"/>
      <c r="DI12" s="664"/>
      <c r="DJ12" s="664"/>
      <c r="DK12" s="664"/>
      <c r="DL12" s="664"/>
      <c r="DM12" s="664"/>
      <c r="DN12" s="664"/>
      <c r="DO12" s="664"/>
      <c r="DP12" s="665"/>
      <c r="DQ12" s="669">
        <v>1427647</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20293</v>
      </c>
      <c r="S13" s="664"/>
      <c r="T13" s="664"/>
      <c r="U13" s="664"/>
      <c r="V13" s="664"/>
      <c r="W13" s="664"/>
      <c r="X13" s="664"/>
      <c r="Y13" s="665"/>
      <c r="Z13" s="723">
        <v>0</v>
      </c>
      <c r="AA13" s="723"/>
      <c r="AB13" s="723"/>
      <c r="AC13" s="723"/>
      <c r="AD13" s="724">
        <v>20293</v>
      </c>
      <c r="AE13" s="724"/>
      <c r="AF13" s="724"/>
      <c r="AG13" s="724"/>
      <c r="AH13" s="724"/>
      <c r="AI13" s="724"/>
      <c r="AJ13" s="724"/>
      <c r="AK13" s="724"/>
      <c r="AL13" s="666">
        <v>0</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15614175</v>
      </c>
      <c r="BH13" s="664"/>
      <c r="BI13" s="664"/>
      <c r="BJ13" s="664"/>
      <c r="BK13" s="664"/>
      <c r="BL13" s="664"/>
      <c r="BM13" s="664"/>
      <c r="BN13" s="665"/>
      <c r="BO13" s="723">
        <v>45.6</v>
      </c>
      <c r="BP13" s="723"/>
      <c r="BQ13" s="723"/>
      <c r="BR13" s="723"/>
      <c r="BS13" s="669">
        <v>1930668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11678248</v>
      </c>
      <c r="CS13" s="664"/>
      <c r="CT13" s="664"/>
      <c r="CU13" s="664"/>
      <c r="CV13" s="664"/>
      <c r="CW13" s="664"/>
      <c r="CX13" s="664"/>
      <c r="CY13" s="665"/>
      <c r="CZ13" s="723">
        <v>9.9</v>
      </c>
      <c r="DA13" s="723"/>
      <c r="DB13" s="723"/>
      <c r="DC13" s="723"/>
      <c r="DD13" s="669">
        <v>3301004</v>
      </c>
      <c r="DE13" s="664"/>
      <c r="DF13" s="664"/>
      <c r="DG13" s="664"/>
      <c r="DH13" s="664"/>
      <c r="DI13" s="664"/>
      <c r="DJ13" s="664"/>
      <c r="DK13" s="664"/>
      <c r="DL13" s="664"/>
      <c r="DM13" s="664"/>
      <c r="DN13" s="664"/>
      <c r="DO13" s="664"/>
      <c r="DP13" s="665"/>
      <c r="DQ13" s="669">
        <v>8107962</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232</v>
      </c>
      <c r="AA14" s="723"/>
      <c r="AB14" s="723"/>
      <c r="AC14" s="723"/>
      <c r="AD14" s="724" t="s">
        <v>136</v>
      </c>
      <c r="AE14" s="724"/>
      <c r="AF14" s="724"/>
      <c r="AG14" s="724"/>
      <c r="AH14" s="724"/>
      <c r="AI14" s="724"/>
      <c r="AJ14" s="724"/>
      <c r="AK14" s="724"/>
      <c r="AL14" s="666" t="s">
        <v>232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686723</v>
      </c>
      <c r="BH14" s="664"/>
      <c r="BI14" s="664"/>
      <c r="BJ14" s="664"/>
      <c r="BK14" s="664"/>
      <c r="BL14" s="664"/>
      <c r="BM14" s="664"/>
      <c r="BN14" s="665"/>
      <c r="BO14" s="723">
        <v>2</v>
      </c>
      <c r="BP14" s="723"/>
      <c r="BQ14" s="723"/>
      <c r="BR14" s="723"/>
      <c r="BS14" s="669" t="s">
        <v>127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3958582</v>
      </c>
      <c r="CS14" s="664"/>
      <c r="CT14" s="664"/>
      <c r="CU14" s="664"/>
      <c r="CV14" s="664"/>
      <c r="CW14" s="664"/>
      <c r="CX14" s="664"/>
      <c r="CY14" s="665"/>
      <c r="CZ14" s="723">
        <v>3.4</v>
      </c>
      <c r="DA14" s="723"/>
      <c r="DB14" s="723"/>
      <c r="DC14" s="723"/>
      <c r="DD14" s="669">
        <v>15462</v>
      </c>
      <c r="DE14" s="664"/>
      <c r="DF14" s="664"/>
      <c r="DG14" s="664"/>
      <c r="DH14" s="664"/>
      <c r="DI14" s="664"/>
      <c r="DJ14" s="664"/>
      <c r="DK14" s="664"/>
      <c r="DL14" s="664"/>
      <c r="DM14" s="664"/>
      <c r="DN14" s="664"/>
      <c r="DO14" s="664"/>
      <c r="DP14" s="665"/>
      <c r="DQ14" s="669">
        <v>3901143</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198084</v>
      </c>
      <c r="S15" s="664"/>
      <c r="T15" s="664"/>
      <c r="U15" s="664"/>
      <c r="V15" s="664"/>
      <c r="W15" s="664"/>
      <c r="X15" s="664"/>
      <c r="Y15" s="665"/>
      <c r="Z15" s="723">
        <v>0.2</v>
      </c>
      <c r="AA15" s="723"/>
      <c r="AB15" s="723"/>
      <c r="AC15" s="723"/>
      <c r="AD15" s="724">
        <v>198084</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2082411</v>
      </c>
      <c r="BH15" s="664"/>
      <c r="BI15" s="664"/>
      <c r="BJ15" s="664"/>
      <c r="BK15" s="664"/>
      <c r="BL15" s="664"/>
      <c r="BM15" s="664"/>
      <c r="BN15" s="665"/>
      <c r="BO15" s="723">
        <v>6.1</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11709659</v>
      </c>
      <c r="CS15" s="664"/>
      <c r="CT15" s="664"/>
      <c r="CU15" s="664"/>
      <c r="CV15" s="664"/>
      <c r="CW15" s="664"/>
      <c r="CX15" s="664"/>
      <c r="CY15" s="665"/>
      <c r="CZ15" s="723">
        <v>9.9</v>
      </c>
      <c r="DA15" s="723"/>
      <c r="DB15" s="723"/>
      <c r="DC15" s="723"/>
      <c r="DD15" s="669">
        <v>2055384</v>
      </c>
      <c r="DE15" s="664"/>
      <c r="DF15" s="664"/>
      <c r="DG15" s="664"/>
      <c r="DH15" s="664"/>
      <c r="DI15" s="664"/>
      <c r="DJ15" s="664"/>
      <c r="DK15" s="664"/>
      <c r="DL15" s="664"/>
      <c r="DM15" s="664"/>
      <c r="DN15" s="664"/>
      <c r="DO15" s="664"/>
      <c r="DP15" s="665"/>
      <c r="DQ15" s="669">
        <v>7584499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232</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v>404</v>
      </c>
      <c r="BH16" s="664"/>
      <c r="BI16" s="664"/>
      <c r="BJ16" s="664"/>
      <c r="BK16" s="664"/>
      <c r="BL16" s="664"/>
      <c r="BM16" s="664"/>
      <c r="BN16" s="665"/>
      <c r="BO16" s="723">
        <v>0</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3599</v>
      </c>
      <c r="CS16" s="664"/>
      <c r="CT16" s="664"/>
      <c r="CU16" s="664"/>
      <c r="CV16" s="664"/>
      <c r="CW16" s="664"/>
      <c r="CX16" s="664"/>
      <c r="CY16" s="665"/>
      <c r="CZ16" s="723">
        <v>0</v>
      </c>
      <c r="DA16" s="723"/>
      <c r="DB16" s="723"/>
      <c r="DC16" s="723"/>
      <c r="DD16" s="669" t="s">
        <v>232</v>
      </c>
      <c r="DE16" s="664"/>
      <c r="DF16" s="664"/>
      <c r="DG16" s="664"/>
      <c r="DH16" s="664"/>
      <c r="DI16" s="664"/>
      <c r="DJ16" s="664"/>
      <c r="DK16" s="664"/>
      <c r="DL16" s="664"/>
      <c r="DM16" s="664"/>
      <c r="DN16" s="664"/>
      <c r="DO16" s="664"/>
      <c r="DP16" s="665"/>
      <c r="DQ16" s="669">
        <v>1549</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189972</v>
      </c>
      <c r="S17" s="664"/>
      <c r="T17" s="664"/>
      <c r="U17" s="664"/>
      <c r="V17" s="664"/>
      <c r="W17" s="664"/>
      <c r="X17" s="664"/>
      <c r="Y17" s="665"/>
      <c r="Z17" s="723">
        <v>0.2</v>
      </c>
      <c r="AA17" s="723"/>
      <c r="AB17" s="723"/>
      <c r="AC17" s="723"/>
      <c r="AD17" s="724">
        <v>189972</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15824542</v>
      </c>
      <c r="CS17" s="664"/>
      <c r="CT17" s="664"/>
      <c r="CU17" s="664"/>
      <c r="CV17" s="664"/>
      <c r="CW17" s="664"/>
      <c r="CX17" s="664"/>
      <c r="CY17" s="665"/>
      <c r="CZ17" s="723">
        <v>13.4</v>
      </c>
      <c r="DA17" s="723"/>
      <c r="DB17" s="723"/>
      <c r="DC17" s="723"/>
      <c r="DD17" s="669" t="s">
        <v>127</v>
      </c>
      <c r="DE17" s="664"/>
      <c r="DF17" s="664"/>
      <c r="DG17" s="664"/>
      <c r="DH17" s="664"/>
      <c r="DI17" s="664"/>
      <c r="DJ17" s="664"/>
      <c r="DK17" s="664"/>
      <c r="DL17" s="664"/>
      <c r="DM17" s="664"/>
      <c r="DN17" s="664"/>
      <c r="DO17" s="664"/>
      <c r="DP17" s="665"/>
      <c r="DQ17" s="669">
        <v>15358257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25620898</v>
      </c>
      <c r="S18" s="664"/>
      <c r="T18" s="664"/>
      <c r="U18" s="664"/>
      <c r="V18" s="664"/>
      <c r="W18" s="664"/>
      <c r="X18" s="664"/>
      <c r="Y18" s="665"/>
      <c r="Z18" s="723">
        <v>21.5</v>
      </c>
      <c r="AA18" s="723"/>
      <c r="AB18" s="723"/>
      <c r="AC18" s="723"/>
      <c r="AD18" s="724">
        <v>22946712</v>
      </c>
      <c r="AE18" s="724"/>
      <c r="AF18" s="724"/>
      <c r="AG18" s="724"/>
      <c r="AH18" s="724"/>
      <c r="AI18" s="724"/>
      <c r="AJ18" s="724"/>
      <c r="AK18" s="724"/>
      <c r="AL18" s="666">
        <v>35.6</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v>636397</v>
      </c>
      <c r="CS18" s="664"/>
      <c r="CT18" s="664"/>
      <c r="CU18" s="664"/>
      <c r="CV18" s="664"/>
      <c r="CW18" s="664"/>
      <c r="CX18" s="664"/>
      <c r="CY18" s="665"/>
      <c r="CZ18" s="723">
        <v>0.5</v>
      </c>
      <c r="DA18" s="723"/>
      <c r="DB18" s="723"/>
      <c r="DC18" s="723"/>
      <c r="DD18" s="669" t="s">
        <v>232</v>
      </c>
      <c r="DE18" s="664"/>
      <c r="DF18" s="664"/>
      <c r="DG18" s="664"/>
      <c r="DH18" s="664"/>
      <c r="DI18" s="664"/>
      <c r="DJ18" s="664"/>
      <c r="DK18" s="664"/>
      <c r="DL18" s="664"/>
      <c r="DM18" s="664"/>
      <c r="DN18" s="664"/>
      <c r="DO18" s="664"/>
      <c r="DP18" s="665"/>
      <c r="DQ18" s="669">
        <v>590770</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22946712</v>
      </c>
      <c r="S19" s="664"/>
      <c r="T19" s="664"/>
      <c r="U19" s="664"/>
      <c r="V19" s="664"/>
      <c r="W19" s="664"/>
      <c r="X19" s="664"/>
      <c r="Y19" s="665"/>
      <c r="Z19" s="723">
        <v>19.2</v>
      </c>
      <c r="AA19" s="723"/>
      <c r="AB19" s="723"/>
      <c r="AC19" s="723"/>
      <c r="AD19" s="724">
        <v>22946712</v>
      </c>
      <c r="AE19" s="724"/>
      <c r="AF19" s="724"/>
      <c r="AG19" s="724"/>
      <c r="AH19" s="724"/>
      <c r="AI19" s="724"/>
      <c r="AJ19" s="724"/>
      <c r="AK19" s="724"/>
      <c r="AL19" s="666">
        <v>35.6</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50953</v>
      </c>
      <c r="BH19" s="664"/>
      <c r="BI19" s="664"/>
      <c r="BJ19" s="664"/>
      <c r="BK19" s="664"/>
      <c r="BL19" s="664"/>
      <c r="BM19" s="664"/>
      <c r="BN19" s="665"/>
      <c r="BO19" s="723">
        <v>0.1</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127</v>
      </c>
      <c r="DA19" s="723"/>
      <c r="DB19" s="723"/>
      <c r="DC19" s="723"/>
      <c r="DD19" s="669" t="s">
        <v>232</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2663833</v>
      </c>
      <c r="S20" s="664"/>
      <c r="T20" s="664"/>
      <c r="U20" s="664"/>
      <c r="V20" s="664"/>
      <c r="W20" s="664"/>
      <c r="X20" s="664"/>
      <c r="Y20" s="665"/>
      <c r="Z20" s="723">
        <v>2.2000000000000002</v>
      </c>
      <c r="AA20" s="723"/>
      <c r="AB20" s="723"/>
      <c r="AC20" s="723"/>
      <c r="AD20" s="724" t="s">
        <v>232</v>
      </c>
      <c r="AE20" s="724"/>
      <c r="AF20" s="724"/>
      <c r="AG20" s="724"/>
      <c r="AH20" s="724"/>
      <c r="AI20" s="724"/>
      <c r="AJ20" s="724"/>
      <c r="AK20" s="724"/>
      <c r="AL20" s="666" t="s">
        <v>127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50953</v>
      </c>
      <c r="BH20" s="664"/>
      <c r="BI20" s="664"/>
      <c r="BJ20" s="664"/>
      <c r="BK20" s="664"/>
      <c r="BL20" s="664"/>
      <c r="BM20" s="664"/>
      <c r="BN20" s="665"/>
      <c r="BO20" s="723">
        <v>0.1</v>
      </c>
      <c r="BP20" s="723"/>
      <c r="BQ20" s="723"/>
      <c r="BR20" s="723"/>
      <c r="BS20" s="669" t="s">
        <v>232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117700566</v>
      </c>
      <c r="CS20" s="664"/>
      <c r="CT20" s="664"/>
      <c r="CU20" s="664"/>
      <c r="CV20" s="664"/>
      <c r="CW20" s="664"/>
      <c r="CX20" s="664"/>
      <c r="CY20" s="665"/>
      <c r="CZ20" s="723">
        <v>100</v>
      </c>
      <c r="DA20" s="723"/>
      <c r="DB20" s="723"/>
      <c r="DC20" s="723"/>
      <c r="DD20" s="669">
        <v>7139326</v>
      </c>
      <c r="DE20" s="664"/>
      <c r="DF20" s="664"/>
      <c r="DG20" s="664"/>
      <c r="DH20" s="664"/>
      <c r="DI20" s="664"/>
      <c r="DJ20" s="664"/>
      <c r="DK20" s="664"/>
      <c r="DL20" s="664"/>
      <c r="DM20" s="664"/>
      <c r="DN20" s="664"/>
      <c r="DO20" s="664"/>
      <c r="DP20" s="665"/>
      <c r="DQ20" s="669">
        <v>74940163</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10353</v>
      </c>
      <c r="S21" s="664"/>
      <c r="T21" s="664"/>
      <c r="U21" s="664"/>
      <c r="V21" s="664"/>
      <c r="W21" s="664"/>
      <c r="X21" s="664"/>
      <c r="Y21" s="665"/>
      <c r="Z21" s="723">
        <v>0</v>
      </c>
      <c r="AA21" s="723"/>
      <c r="AB21" s="723"/>
      <c r="AC21" s="723"/>
      <c r="AD21" s="724" t="s">
        <v>127</v>
      </c>
      <c r="AE21" s="724"/>
      <c r="AF21" s="724"/>
      <c r="AG21" s="724"/>
      <c r="AH21" s="724"/>
      <c r="AI21" s="724"/>
      <c r="AJ21" s="724"/>
      <c r="AK21" s="724"/>
      <c r="AL21" s="666" t="s">
        <v>127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50733</v>
      </c>
      <c r="BH21" s="664"/>
      <c r="BI21" s="664"/>
      <c r="BJ21" s="664"/>
      <c r="BK21" s="664"/>
      <c r="BL21" s="664"/>
      <c r="BM21" s="664"/>
      <c r="BN21" s="665"/>
      <c r="BO21" s="723">
        <v>0.1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66827921</v>
      </c>
      <c r="S22" s="664"/>
      <c r="T22" s="664"/>
      <c r="U22" s="664"/>
      <c r="V22" s="664"/>
      <c r="W22" s="664"/>
      <c r="X22" s="664"/>
      <c r="Y22" s="665"/>
      <c r="Z22" s="723">
        <v>56.1</v>
      </c>
      <c r="AA22" s="723"/>
      <c r="AB22" s="723"/>
      <c r="AC22" s="723"/>
      <c r="AD22" s="724">
        <v>64153735</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v>220</v>
      </c>
      <c r="BH22" s="664"/>
      <c r="BI22" s="664"/>
      <c r="BJ22" s="664"/>
      <c r="BK22" s="664"/>
      <c r="BL22" s="664"/>
      <c r="BM22" s="664"/>
      <c r="BN22" s="665"/>
      <c r="BO22" s="723">
        <v>0</v>
      </c>
      <c r="BP22" s="723"/>
      <c r="BQ22" s="723"/>
      <c r="BR22" s="723"/>
      <c r="BS22" s="669" t="s">
        <v>232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36818</v>
      </c>
      <c r="S23" s="664"/>
      <c r="T23" s="664"/>
      <c r="U23" s="664"/>
      <c r="V23" s="664"/>
      <c r="W23" s="664"/>
      <c r="X23" s="664"/>
      <c r="Y23" s="665"/>
      <c r="Z23" s="723">
        <v>0</v>
      </c>
      <c r="AA23" s="723"/>
      <c r="AB23" s="723"/>
      <c r="AC23" s="723"/>
      <c r="AD23" s="724">
        <v>36818</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1019101</v>
      </c>
      <c r="S24" s="664"/>
      <c r="T24" s="664"/>
      <c r="U24" s="664"/>
      <c r="V24" s="664"/>
      <c r="W24" s="664"/>
      <c r="X24" s="664"/>
      <c r="Y24" s="665"/>
      <c r="Z24" s="723">
        <v>0.9</v>
      </c>
      <c r="AA24" s="723"/>
      <c r="AB24" s="723"/>
      <c r="AC24" s="723"/>
      <c r="AD24" s="724" t="s">
        <v>127</v>
      </c>
      <c r="AE24" s="724"/>
      <c r="AF24" s="724"/>
      <c r="AG24" s="724"/>
      <c r="AH24" s="724"/>
      <c r="AI24" s="724"/>
      <c r="AJ24" s="724"/>
      <c r="AK24" s="724"/>
      <c r="AL24" s="666" t="s">
        <v>127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127</v>
      </c>
      <c r="BP24" s="723"/>
      <c r="BQ24" s="723"/>
      <c r="BR24" s="723"/>
      <c r="BS24" s="669" t="s">
        <v>136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68285878</v>
      </c>
      <c r="CS24" s="727"/>
      <c r="CT24" s="727"/>
      <c r="CU24" s="727"/>
      <c r="CV24" s="727"/>
      <c r="CW24" s="727"/>
      <c r="CX24" s="727"/>
      <c r="CY24" s="773"/>
      <c r="CZ24" s="774">
        <v>58</v>
      </c>
      <c r="DA24" s="743"/>
      <c r="DB24" s="743"/>
      <c r="DC24" s="777"/>
      <c r="DD24" s="772">
        <v>39394198</v>
      </c>
      <c r="DE24" s="727"/>
      <c r="DF24" s="727"/>
      <c r="DG24" s="727"/>
      <c r="DH24" s="727"/>
      <c r="DI24" s="727"/>
      <c r="DJ24" s="727"/>
      <c r="DK24" s="773"/>
      <c r="DL24" s="772">
        <v>38689855</v>
      </c>
      <c r="DM24" s="727"/>
      <c r="DN24" s="727"/>
      <c r="DO24" s="727"/>
      <c r="DP24" s="727"/>
      <c r="DQ24" s="727"/>
      <c r="DR24" s="727"/>
      <c r="DS24" s="727"/>
      <c r="DT24" s="727"/>
      <c r="DU24" s="727"/>
      <c r="DV24" s="773"/>
      <c r="DW24" s="774">
        <v>56.1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1218236</v>
      </c>
      <c r="S25" s="664"/>
      <c r="T25" s="664"/>
      <c r="U25" s="664"/>
      <c r="V25" s="664"/>
      <c r="W25" s="664"/>
      <c r="X25" s="664"/>
      <c r="Y25" s="665"/>
      <c r="Z25" s="723">
        <v>1</v>
      </c>
      <c r="AA25" s="723"/>
      <c r="AB25" s="723"/>
      <c r="AC25" s="723"/>
      <c r="AD25" s="724">
        <v>60019</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11635989</v>
      </c>
      <c r="CS25" s="662"/>
      <c r="CT25" s="662"/>
      <c r="CU25" s="662"/>
      <c r="CV25" s="662"/>
      <c r="CW25" s="662"/>
      <c r="CX25" s="662"/>
      <c r="CY25" s="663"/>
      <c r="CZ25" s="666">
        <v>9.9</v>
      </c>
      <c r="DA25" s="695"/>
      <c r="DB25" s="695"/>
      <c r="DC25" s="696"/>
      <c r="DD25" s="669">
        <v>10923364</v>
      </c>
      <c r="DE25" s="662"/>
      <c r="DF25" s="662"/>
      <c r="DG25" s="662"/>
      <c r="DH25" s="662"/>
      <c r="DI25" s="662"/>
      <c r="DJ25" s="662"/>
      <c r="DK25" s="663"/>
      <c r="DL25" s="669">
        <v>10423757</v>
      </c>
      <c r="DM25" s="662"/>
      <c r="DN25" s="662"/>
      <c r="DO25" s="662"/>
      <c r="DP25" s="662"/>
      <c r="DQ25" s="662"/>
      <c r="DR25" s="662"/>
      <c r="DS25" s="662"/>
      <c r="DT25" s="662"/>
      <c r="DU25" s="662"/>
      <c r="DV25" s="663"/>
      <c r="DW25" s="666">
        <v>15.1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620189</v>
      </c>
      <c r="S26" s="664"/>
      <c r="T26" s="664"/>
      <c r="U26" s="664"/>
      <c r="V26" s="664"/>
      <c r="W26" s="664"/>
      <c r="X26" s="664"/>
      <c r="Y26" s="665"/>
      <c r="Z26" s="723">
        <v>0.5</v>
      </c>
      <c r="AA26" s="723"/>
      <c r="AB26" s="723"/>
      <c r="AC26" s="723"/>
      <c r="AD26" s="724">
        <v>161</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8113703</v>
      </c>
      <c r="CS26" s="664"/>
      <c r="CT26" s="664"/>
      <c r="CU26" s="664"/>
      <c r="CV26" s="664"/>
      <c r="CW26" s="664"/>
      <c r="CX26" s="664"/>
      <c r="CY26" s="665"/>
      <c r="CZ26" s="666">
        <v>6.9</v>
      </c>
      <c r="DA26" s="695"/>
      <c r="DB26" s="695"/>
      <c r="DC26" s="696"/>
      <c r="DD26" s="669">
        <v>7493824</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25279449</v>
      </c>
      <c r="S27" s="664"/>
      <c r="T27" s="664"/>
      <c r="U27" s="664"/>
      <c r="V27" s="664"/>
      <c r="W27" s="664"/>
      <c r="X27" s="664"/>
      <c r="Y27" s="665"/>
      <c r="Z27" s="723">
        <v>21.2</v>
      </c>
      <c r="AA27" s="723"/>
      <c r="AB27" s="723"/>
      <c r="AC27" s="723"/>
      <c r="AD27" s="724" t="s">
        <v>127</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34259918</v>
      </c>
      <c r="BH27" s="664"/>
      <c r="BI27" s="664"/>
      <c r="BJ27" s="664"/>
      <c r="BK27" s="664"/>
      <c r="BL27" s="664"/>
      <c r="BM27" s="664"/>
      <c r="BN27" s="665"/>
      <c r="BO27" s="723">
        <v>100</v>
      </c>
      <c r="BP27" s="723"/>
      <c r="BQ27" s="723"/>
      <c r="BR27" s="723"/>
      <c r="BS27" s="669">
        <v>2398275</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40825347</v>
      </c>
      <c r="CS27" s="662"/>
      <c r="CT27" s="662"/>
      <c r="CU27" s="662"/>
      <c r="CV27" s="662"/>
      <c r="CW27" s="662"/>
      <c r="CX27" s="662"/>
      <c r="CY27" s="663"/>
      <c r="CZ27" s="666">
        <v>34.700000000000003</v>
      </c>
      <c r="DA27" s="695"/>
      <c r="DB27" s="695"/>
      <c r="DC27" s="696"/>
      <c r="DD27" s="669">
        <v>13112577</v>
      </c>
      <c r="DE27" s="662"/>
      <c r="DF27" s="662"/>
      <c r="DG27" s="662"/>
      <c r="DH27" s="662"/>
      <c r="DI27" s="662"/>
      <c r="DJ27" s="662"/>
      <c r="DK27" s="663"/>
      <c r="DL27" s="669">
        <v>12934509</v>
      </c>
      <c r="DM27" s="662"/>
      <c r="DN27" s="662"/>
      <c r="DO27" s="662"/>
      <c r="DP27" s="662"/>
      <c r="DQ27" s="662"/>
      <c r="DR27" s="662"/>
      <c r="DS27" s="662"/>
      <c r="DT27" s="662"/>
      <c r="DU27" s="662"/>
      <c r="DV27" s="663"/>
      <c r="DW27" s="666">
        <v>18.7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3624</v>
      </c>
      <c r="S28" s="664"/>
      <c r="T28" s="664"/>
      <c r="U28" s="664"/>
      <c r="V28" s="664"/>
      <c r="W28" s="664"/>
      <c r="X28" s="664"/>
      <c r="Y28" s="665"/>
      <c r="Z28" s="723">
        <v>0</v>
      </c>
      <c r="AA28" s="723"/>
      <c r="AB28" s="723"/>
      <c r="AC28" s="723"/>
      <c r="AD28" s="724">
        <v>3624</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15824542</v>
      </c>
      <c r="CS28" s="664"/>
      <c r="CT28" s="664"/>
      <c r="CU28" s="664"/>
      <c r="CV28" s="664"/>
      <c r="CW28" s="664"/>
      <c r="CX28" s="664"/>
      <c r="CY28" s="665"/>
      <c r="CZ28" s="666">
        <v>13.4</v>
      </c>
      <c r="DA28" s="695"/>
      <c r="DB28" s="695"/>
      <c r="DC28" s="696"/>
      <c r="DD28" s="669">
        <v>15358257</v>
      </c>
      <c r="DE28" s="664"/>
      <c r="DF28" s="664"/>
      <c r="DG28" s="664"/>
      <c r="DH28" s="664"/>
      <c r="DI28" s="664"/>
      <c r="DJ28" s="664"/>
      <c r="DK28" s="665"/>
      <c r="DL28" s="669">
        <v>15331589</v>
      </c>
      <c r="DM28" s="664"/>
      <c r="DN28" s="664"/>
      <c r="DO28" s="664"/>
      <c r="DP28" s="664"/>
      <c r="DQ28" s="664"/>
      <c r="DR28" s="664"/>
      <c r="DS28" s="664"/>
      <c r="DT28" s="664"/>
      <c r="DU28" s="664"/>
      <c r="DV28" s="665"/>
      <c r="DW28" s="666">
        <v>22.2</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7705890</v>
      </c>
      <c r="S29" s="664"/>
      <c r="T29" s="664"/>
      <c r="U29" s="664"/>
      <c r="V29" s="664"/>
      <c r="W29" s="664"/>
      <c r="X29" s="664"/>
      <c r="Y29" s="665"/>
      <c r="Z29" s="723">
        <v>6.5</v>
      </c>
      <c r="AA29" s="723"/>
      <c r="AB29" s="723"/>
      <c r="AC29" s="723"/>
      <c r="AD29" s="724" t="s">
        <v>127</v>
      </c>
      <c r="AE29" s="724"/>
      <c r="AF29" s="724"/>
      <c r="AG29" s="724"/>
      <c r="AH29" s="724"/>
      <c r="AI29" s="724"/>
      <c r="AJ29" s="724"/>
      <c r="AK29" s="724"/>
      <c r="AL29" s="666" t="s">
        <v>127</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15824303</v>
      </c>
      <c r="CS29" s="662"/>
      <c r="CT29" s="662"/>
      <c r="CU29" s="662"/>
      <c r="CV29" s="662"/>
      <c r="CW29" s="662"/>
      <c r="CX29" s="662"/>
      <c r="CY29" s="663"/>
      <c r="CZ29" s="666">
        <v>13.4</v>
      </c>
      <c r="DA29" s="695"/>
      <c r="DB29" s="695"/>
      <c r="DC29" s="696"/>
      <c r="DD29" s="669">
        <v>15358018</v>
      </c>
      <c r="DE29" s="662"/>
      <c r="DF29" s="662"/>
      <c r="DG29" s="662"/>
      <c r="DH29" s="662"/>
      <c r="DI29" s="662"/>
      <c r="DJ29" s="662"/>
      <c r="DK29" s="663"/>
      <c r="DL29" s="669">
        <v>15331350</v>
      </c>
      <c r="DM29" s="662"/>
      <c r="DN29" s="662"/>
      <c r="DO29" s="662"/>
      <c r="DP29" s="662"/>
      <c r="DQ29" s="662"/>
      <c r="DR29" s="662"/>
      <c r="DS29" s="662"/>
      <c r="DT29" s="662"/>
      <c r="DU29" s="662"/>
      <c r="DV29" s="663"/>
      <c r="DW29" s="666">
        <v>22.2</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266897</v>
      </c>
      <c r="S30" s="664"/>
      <c r="T30" s="664"/>
      <c r="U30" s="664"/>
      <c r="V30" s="664"/>
      <c r="W30" s="664"/>
      <c r="X30" s="664"/>
      <c r="Y30" s="665"/>
      <c r="Z30" s="723">
        <v>0.2</v>
      </c>
      <c r="AA30" s="723"/>
      <c r="AB30" s="723"/>
      <c r="AC30" s="723"/>
      <c r="AD30" s="724">
        <v>151593</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v>
      </c>
      <c r="BH30" s="742"/>
      <c r="BI30" s="742"/>
      <c r="BJ30" s="742"/>
      <c r="BK30" s="742"/>
      <c r="BL30" s="742"/>
      <c r="BM30" s="743">
        <v>94</v>
      </c>
      <c r="BN30" s="742"/>
      <c r="BO30" s="742"/>
      <c r="BP30" s="742"/>
      <c r="BQ30" s="744"/>
      <c r="BR30" s="741">
        <v>98.9</v>
      </c>
      <c r="BS30" s="742"/>
      <c r="BT30" s="742"/>
      <c r="BU30" s="742"/>
      <c r="BV30" s="742"/>
      <c r="BW30" s="742"/>
      <c r="BX30" s="743">
        <v>93.8</v>
      </c>
      <c r="BY30" s="742"/>
      <c r="BZ30" s="742"/>
      <c r="CA30" s="742"/>
      <c r="CB30" s="744"/>
      <c r="CD30" s="747"/>
      <c r="CE30" s="748"/>
      <c r="CF30" s="705" t="s">
        <v>309</v>
      </c>
      <c r="CG30" s="702"/>
      <c r="CH30" s="702"/>
      <c r="CI30" s="702"/>
      <c r="CJ30" s="702"/>
      <c r="CK30" s="702"/>
      <c r="CL30" s="702"/>
      <c r="CM30" s="702"/>
      <c r="CN30" s="702"/>
      <c r="CO30" s="702"/>
      <c r="CP30" s="702"/>
      <c r="CQ30" s="703"/>
      <c r="CR30" s="661">
        <v>14629957</v>
      </c>
      <c r="CS30" s="664"/>
      <c r="CT30" s="664"/>
      <c r="CU30" s="664"/>
      <c r="CV30" s="664"/>
      <c r="CW30" s="664"/>
      <c r="CX30" s="664"/>
      <c r="CY30" s="665"/>
      <c r="CZ30" s="666">
        <v>12.4</v>
      </c>
      <c r="DA30" s="695"/>
      <c r="DB30" s="695"/>
      <c r="DC30" s="696"/>
      <c r="DD30" s="669">
        <v>14216795</v>
      </c>
      <c r="DE30" s="664"/>
      <c r="DF30" s="664"/>
      <c r="DG30" s="664"/>
      <c r="DH30" s="664"/>
      <c r="DI30" s="664"/>
      <c r="DJ30" s="664"/>
      <c r="DK30" s="665"/>
      <c r="DL30" s="669">
        <v>14193360</v>
      </c>
      <c r="DM30" s="664"/>
      <c r="DN30" s="664"/>
      <c r="DO30" s="664"/>
      <c r="DP30" s="664"/>
      <c r="DQ30" s="664"/>
      <c r="DR30" s="664"/>
      <c r="DS30" s="664"/>
      <c r="DT30" s="664"/>
      <c r="DU30" s="664"/>
      <c r="DV30" s="665"/>
      <c r="DW30" s="666">
        <v>20.6</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155659</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95.7</v>
      </c>
      <c r="BN31" s="740"/>
      <c r="BO31" s="740"/>
      <c r="BP31" s="740"/>
      <c r="BQ31" s="701"/>
      <c r="BR31" s="739">
        <v>99.1</v>
      </c>
      <c r="BS31" s="662"/>
      <c r="BT31" s="662"/>
      <c r="BU31" s="662"/>
      <c r="BV31" s="662"/>
      <c r="BW31" s="662"/>
      <c r="BX31" s="667">
        <v>95.5</v>
      </c>
      <c r="BY31" s="740"/>
      <c r="BZ31" s="740"/>
      <c r="CA31" s="740"/>
      <c r="CB31" s="701"/>
      <c r="CD31" s="747"/>
      <c r="CE31" s="748"/>
      <c r="CF31" s="705" t="s">
        <v>313</v>
      </c>
      <c r="CG31" s="702"/>
      <c r="CH31" s="702"/>
      <c r="CI31" s="702"/>
      <c r="CJ31" s="702"/>
      <c r="CK31" s="702"/>
      <c r="CL31" s="702"/>
      <c r="CM31" s="702"/>
      <c r="CN31" s="702"/>
      <c r="CO31" s="702"/>
      <c r="CP31" s="702"/>
      <c r="CQ31" s="703"/>
      <c r="CR31" s="661">
        <v>1194346</v>
      </c>
      <c r="CS31" s="662"/>
      <c r="CT31" s="662"/>
      <c r="CU31" s="662"/>
      <c r="CV31" s="662"/>
      <c r="CW31" s="662"/>
      <c r="CX31" s="662"/>
      <c r="CY31" s="663"/>
      <c r="CZ31" s="666">
        <v>1</v>
      </c>
      <c r="DA31" s="695"/>
      <c r="DB31" s="695"/>
      <c r="DC31" s="696"/>
      <c r="DD31" s="669">
        <v>1141223</v>
      </c>
      <c r="DE31" s="662"/>
      <c r="DF31" s="662"/>
      <c r="DG31" s="662"/>
      <c r="DH31" s="662"/>
      <c r="DI31" s="662"/>
      <c r="DJ31" s="662"/>
      <c r="DK31" s="663"/>
      <c r="DL31" s="669">
        <v>1137990</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3036998</v>
      </c>
      <c r="S32" s="664"/>
      <c r="T32" s="664"/>
      <c r="U32" s="664"/>
      <c r="V32" s="664"/>
      <c r="W32" s="664"/>
      <c r="X32" s="664"/>
      <c r="Y32" s="665"/>
      <c r="Z32" s="723">
        <v>2.5</v>
      </c>
      <c r="AA32" s="723"/>
      <c r="AB32" s="723"/>
      <c r="AC32" s="723"/>
      <c r="AD32" s="724" t="s">
        <v>127</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98.6</v>
      </c>
      <c r="BH32" s="677"/>
      <c r="BI32" s="677"/>
      <c r="BJ32" s="677"/>
      <c r="BK32" s="677"/>
      <c r="BL32" s="677"/>
      <c r="BM32" s="721">
        <v>91.6</v>
      </c>
      <c r="BN32" s="677"/>
      <c r="BO32" s="677"/>
      <c r="BP32" s="677"/>
      <c r="BQ32" s="714"/>
      <c r="BR32" s="738">
        <v>98.7</v>
      </c>
      <c r="BS32" s="677"/>
      <c r="BT32" s="677"/>
      <c r="BU32" s="677"/>
      <c r="BV32" s="677"/>
      <c r="BW32" s="677"/>
      <c r="BX32" s="721">
        <v>91.4</v>
      </c>
      <c r="BY32" s="677"/>
      <c r="BZ32" s="677"/>
      <c r="CA32" s="677"/>
      <c r="CB32" s="714"/>
      <c r="CD32" s="749"/>
      <c r="CE32" s="750"/>
      <c r="CF32" s="705" t="s">
        <v>316</v>
      </c>
      <c r="CG32" s="702"/>
      <c r="CH32" s="702"/>
      <c r="CI32" s="702"/>
      <c r="CJ32" s="702"/>
      <c r="CK32" s="702"/>
      <c r="CL32" s="702"/>
      <c r="CM32" s="702"/>
      <c r="CN32" s="702"/>
      <c r="CO32" s="702"/>
      <c r="CP32" s="702"/>
      <c r="CQ32" s="703"/>
      <c r="CR32" s="661">
        <v>239</v>
      </c>
      <c r="CS32" s="664"/>
      <c r="CT32" s="664"/>
      <c r="CU32" s="664"/>
      <c r="CV32" s="664"/>
      <c r="CW32" s="664"/>
      <c r="CX32" s="664"/>
      <c r="CY32" s="665"/>
      <c r="CZ32" s="666">
        <v>0</v>
      </c>
      <c r="DA32" s="695"/>
      <c r="DB32" s="695"/>
      <c r="DC32" s="696"/>
      <c r="DD32" s="669">
        <v>239</v>
      </c>
      <c r="DE32" s="664"/>
      <c r="DF32" s="664"/>
      <c r="DG32" s="664"/>
      <c r="DH32" s="664"/>
      <c r="DI32" s="664"/>
      <c r="DJ32" s="664"/>
      <c r="DK32" s="665"/>
      <c r="DL32" s="669">
        <v>239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1186465</v>
      </c>
      <c r="S33" s="664"/>
      <c r="T33" s="664"/>
      <c r="U33" s="664"/>
      <c r="V33" s="664"/>
      <c r="W33" s="664"/>
      <c r="X33" s="664"/>
      <c r="Y33" s="665"/>
      <c r="Z33" s="723">
        <v>1</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42271763</v>
      </c>
      <c r="CS33" s="662"/>
      <c r="CT33" s="662"/>
      <c r="CU33" s="662"/>
      <c r="CV33" s="662"/>
      <c r="CW33" s="662"/>
      <c r="CX33" s="662"/>
      <c r="CY33" s="663"/>
      <c r="CZ33" s="666">
        <v>35.9</v>
      </c>
      <c r="DA33" s="695"/>
      <c r="DB33" s="695"/>
      <c r="DC33" s="696"/>
      <c r="DD33" s="669">
        <v>34714558</v>
      </c>
      <c r="DE33" s="662"/>
      <c r="DF33" s="662"/>
      <c r="DG33" s="662"/>
      <c r="DH33" s="662"/>
      <c r="DI33" s="662"/>
      <c r="DJ33" s="662"/>
      <c r="DK33" s="663"/>
      <c r="DL33" s="669">
        <v>26591339</v>
      </c>
      <c r="DM33" s="662"/>
      <c r="DN33" s="662"/>
      <c r="DO33" s="662"/>
      <c r="DP33" s="662"/>
      <c r="DQ33" s="662"/>
      <c r="DR33" s="662"/>
      <c r="DS33" s="662"/>
      <c r="DT33" s="662"/>
      <c r="DU33" s="662"/>
      <c r="DV33" s="663"/>
      <c r="DW33" s="666">
        <v>38.5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3002421</v>
      </c>
      <c r="S34" s="664"/>
      <c r="T34" s="664"/>
      <c r="U34" s="664"/>
      <c r="V34" s="664"/>
      <c r="W34" s="664"/>
      <c r="X34" s="664"/>
      <c r="Y34" s="665"/>
      <c r="Z34" s="723">
        <v>2.5</v>
      </c>
      <c r="AA34" s="723"/>
      <c r="AB34" s="723"/>
      <c r="AC34" s="723"/>
      <c r="AD34" s="724">
        <v>82486</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14140313</v>
      </c>
      <c r="CS34" s="664"/>
      <c r="CT34" s="664"/>
      <c r="CU34" s="664"/>
      <c r="CV34" s="664"/>
      <c r="CW34" s="664"/>
      <c r="CX34" s="664"/>
      <c r="CY34" s="665"/>
      <c r="CZ34" s="666">
        <v>12</v>
      </c>
      <c r="DA34" s="695"/>
      <c r="DB34" s="695"/>
      <c r="DC34" s="696"/>
      <c r="DD34" s="669">
        <v>10381217</v>
      </c>
      <c r="DE34" s="664"/>
      <c r="DF34" s="664"/>
      <c r="DG34" s="664"/>
      <c r="DH34" s="664"/>
      <c r="DI34" s="664"/>
      <c r="DJ34" s="664"/>
      <c r="DK34" s="665"/>
      <c r="DL34" s="669">
        <v>8851613</v>
      </c>
      <c r="DM34" s="664"/>
      <c r="DN34" s="664"/>
      <c r="DO34" s="664"/>
      <c r="DP34" s="664"/>
      <c r="DQ34" s="664"/>
      <c r="DR34" s="664"/>
      <c r="DS34" s="664"/>
      <c r="DT34" s="664"/>
      <c r="DU34" s="664"/>
      <c r="DV34" s="665"/>
      <c r="DW34" s="666">
        <v>12.8</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8864990</v>
      </c>
      <c r="S35" s="664"/>
      <c r="T35" s="664"/>
      <c r="U35" s="664"/>
      <c r="V35" s="664"/>
      <c r="W35" s="664"/>
      <c r="X35" s="664"/>
      <c r="Y35" s="665"/>
      <c r="Z35" s="723">
        <v>7.4</v>
      </c>
      <c r="AA35" s="723"/>
      <c r="AB35" s="723"/>
      <c r="AC35" s="723"/>
      <c r="AD35" s="724" t="s">
        <v>127</v>
      </c>
      <c r="AE35" s="724"/>
      <c r="AF35" s="724"/>
      <c r="AG35" s="724"/>
      <c r="AH35" s="724"/>
      <c r="AI35" s="724"/>
      <c r="AJ35" s="724"/>
      <c r="AK35" s="724"/>
      <c r="AL35" s="666" t="s">
        <v>127</v>
      </c>
      <c r="AM35" s="667"/>
      <c r="AN35" s="667"/>
      <c r="AO35" s="725"/>
      <c r="AP35" s="234"/>
      <c r="AQ35" s="729" t="s">
        <v>324</v>
      </c>
      <c r="AR35" s="730"/>
      <c r="AS35" s="730"/>
      <c r="AT35" s="730"/>
      <c r="AU35" s="730"/>
      <c r="AV35" s="730"/>
      <c r="AW35" s="730"/>
      <c r="AX35" s="730"/>
      <c r="AY35" s="731"/>
      <c r="AZ35" s="726">
        <v>15810392</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366118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4304630</v>
      </c>
      <c r="CS35" s="662"/>
      <c r="CT35" s="662"/>
      <c r="CU35" s="662"/>
      <c r="CV35" s="662"/>
      <c r="CW35" s="662"/>
      <c r="CX35" s="662"/>
      <c r="CY35" s="663"/>
      <c r="CZ35" s="666">
        <v>3.7</v>
      </c>
      <c r="DA35" s="695"/>
      <c r="DB35" s="695"/>
      <c r="DC35" s="696"/>
      <c r="DD35" s="669">
        <v>3848963</v>
      </c>
      <c r="DE35" s="662"/>
      <c r="DF35" s="662"/>
      <c r="DG35" s="662"/>
      <c r="DH35" s="662"/>
      <c r="DI35" s="662"/>
      <c r="DJ35" s="662"/>
      <c r="DK35" s="663"/>
      <c r="DL35" s="669">
        <v>2583962</v>
      </c>
      <c r="DM35" s="662"/>
      <c r="DN35" s="662"/>
      <c r="DO35" s="662"/>
      <c r="DP35" s="662"/>
      <c r="DQ35" s="662"/>
      <c r="DR35" s="662"/>
      <c r="DS35" s="662"/>
      <c r="DT35" s="662"/>
      <c r="DU35" s="662"/>
      <c r="DV35" s="663"/>
      <c r="DW35" s="666">
        <v>3.7</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232</v>
      </c>
      <c r="AA36" s="723"/>
      <c r="AB36" s="723"/>
      <c r="AC36" s="723"/>
      <c r="AD36" s="724" t="s">
        <v>127</v>
      </c>
      <c r="AE36" s="724"/>
      <c r="AF36" s="724"/>
      <c r="AG36" s="724"/>
      <c r="AH36" s="724"/>
      <c r="AI36" s="724"/>
      <c r="AJ36" s="724"/>
      <c r="AK36" s="724"/>
      <c r="AL36" s="666" t="s">
        <v>127</v>
      </c>
      <c r="AM36" s="667"/>
      <c r="AN36" s="667"/>
      <c r="AO36" s="725"/>
      <c r="AQ36" s="698" t="s">
        <v>328</v>
      </c>
      <c r="AR36" s="699"/>
      <c r="AS36" s="699"/>
      <c r="AT36" s="699"/>
      <c r="AU36" s="699"/>
      <c r="AV36" s="699"/>
      <c r="AW36" s="699"/>
      <c r="AX36" s="699"/>
      <c r="AY36" s="700"/>
      <c r="AZ36" s="661">
        <v>2221270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-84081</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9965564</v>
      </c>
      <c r="CS36" s="664"/>
      <c r="CT36" s="664"/>
      <c r="CU36" s="664"/>
      <c r="CV36" s="664"/>
      <c r="CW36" s="664"/>
      <c r="CX36" s="664"/>
      <c r="CY36" s="665"/>
      <c r="CZ36" s="666">
        <v>8.5</v>
      </c>
      <c r="DA36" s="695"/>
      <c r="DB36" s="695"/>
      <c r="DC36" s="696"/>
      <c r="DD36" s="669">
        <v>9180323</v>
      </c>
      <c r="DE36" s="664"/>
      <c r="DF36" s="664"/>
      <c r="DG36" s="664"/>
      <c r="DH36" s="664"/>
      <c r="DI36" s="664"/>
      <c r="DJ36" s="664"/>
      <c r="DK36" s="665"/>
      <c r="DL36" s="669">
        <v>4687741</v>
      </c>
      <c r="DM36" s="664"/>
      <c r="DN36" s="664"/>
      <c r="DO36" s="664"/>
      <c r="DP36" s="664"/>
      <c r="DQ36" s="664"/>
      <c r="DR36" s="664"/>
      <c r="DS36" s="664"/>
      <c r="DT36" s="664"/>
      <c r="DU36" s="664"/>
      <c r="DV36" s="665"/>
      <c r="DW36" s="666">
        <v>6.8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4531890</v>
      </c>
      <c r="S37" s="664"/>
      <c r="T37" s="664"/>
      <c r="U37" s="664"/>
      <c r="V37" s="664"/>
      <c r="W37" s="664"/>
      <c r="X37" s="664"/>
      <c r="Y37" s="665"/>
      <c r="Z37" s="723">
        <v>3.8</v>
      </c>
      <c r="AA37" s="723"/>
      <c r="AB37" s="723"/>
      <c r="AC37" s="723"/>
      <c r="AD37" s="724" t="s">
        <v>127</v>
      </c>
      <c r="AE37" s="724"/>
      <c r="AF37" s="724"/>
      <c r="AG37" s="724"/>
      <c r="AH37" s="724"/>
      <c r="AI37" s="724"/>
      <c r="AJ37" s="724"/>
      <c r="AK37" s="724"/>
      <c r="AL37" s="666" t="s">
        <v>127</v>
      </c>
      <c r="AM37" s="667"/>
      <c r="AN37" s="667"/>
      <c r="AO37" s="725"/>
      <c r="AQ37" s="698" t="s">
        <v>332</v>
      </c>
      <c r="AR37" s="699"/>
      <c r="AS37" s="699"/>
      <c r="AT37" s="699"/>
      <c r="AU37" s="699"/>
      <c r="AV37" s="699"/>
      <c r="AW37" s="699"/>
      <c r="AX37" s="699"/>
      <c r="AY37" s="700"/>
      <c r="AZ37" s="661">
        <v>1973903</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40309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4349260</v>
      </c>
      <c r="CS37" s="662"/>
      <c r="CT37" s="662"/>
      <c r="CU37" s="662"/>
      <c r="CV37" s="662"/>
      <c r="CW37" s="662"/>
      <c r="CX37" s="662"/>
      <c r="CY37" s="663"/>
      <c r="CZ37" s="666">
        <v>3.7</v>
      </c>
      <c r="DA37" s="695"/>
      <c r="DB37" s="695"/>
      <c r="DC37" s="696"/>
      <c r="DD37" s="669">
        <v>4190351</v>
      </c>
      <c r="DE37" s="662"/>
      <c r="DF37" s="662"/>
      <c r="DG37" s="662"/>
      <c r="DH37" s="662"/>
      <c r="DI37" s="662"/>
      <c r="DJ37" s="662"/>
      <c r="DK37" s="663"/>
      <c r="DL37" s="669">
        <v>4135216</v>
      </c>
      <c r="DM37" s="662"/>
      <c r="DN37" s="662"/>
      <c r="DO37" s="662"/>
      <c r="DP37" s="662"/>
      <c r="DQ37" s="662"/>
      <c r="DR37" s="662"/>
      <c r="DS37" s="662"/>
      <c r="DT37" s="662"/>
      <c r="DU37" s="662"/>
      <c r="DV37" s="663"/>
      <c r="DW37" s="666">
        <v>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119224658</v>
      </c>
      <c r="S38" s="713"/>
      <c r="T38" s="713"/>
      <c r="U38" s="713"/>
      <c r="V38" s="713"/>
      <c r="W38" s="713"/>
      <c r="X38" s="713"/>
      <c r="Y38" s="718"/>
      <c r="Z38" s="719">
        <v>100</v>
      </c>
      <c r="AA38" s="719"/>
      <c r="AB38" s="719"/>
      <c r="AC38" s="719"/>
      <c r="AD38" s="720">
        <v>64488436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641354</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63035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13183207</v>
      </c>
      <c r="CS38" s="664"/>
      <c r="CT38" s="664"/>
      <c r="CU38" s="664"/>
      <c r="CV38" s="664"/>
      <c r="CW38" s="664"/>
      <c r="CX38" s="664"/>
      <c r="CY38" s="665"/>
      <c r="CZ38" s="666">
        <v>11.2</v>
      </c>
      <c r="DA38" s="695"/>
      <c r="DB38" s="695"/>
      <c r="DC38" s="696"/>
      <c r="DD38" s="669">
        <v>11221081</v>
      </c>
      <c r="DE38" s="664"/>
      <c r="DF38" s="664"/>
      <c r="DG38" s="664"/>
      <c r="DH38" s="664"/>
      <c r="DI38" s="664"/>
      <c r="DJ38" s="664"/>
      <c r="DK38" s="665"/>
      <c r="DL38" s="669">
        <v>10464541</v>
      </c>
      <c r="DM38" s="664"/>
      <c r="DN38" s="664"/>
      <c r="DO38" s="664"/>
      <c r="DP38" s="664"/>
      <c r="DQ38" s="664"/>
      <c r="DR38" s="664"/>
      <c r="DS38" s="664"/>
      <c r="DT38" s="664"/>
      <c r="DU38" s="664"/>
      <c r="DV38" s="665"/>
      <c r="DW38" s="666">
        <v>15.2</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288158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184116</v>
      </c>
      <c r="CS39" s="662"/>
      <c r="CT39" s="662"/>
      <c r="CU39" s="662"/>
      <c r="CV39" s="662"/>
      <c r="CW39" s="662"/>
      <c r="CX39" s="662"/>
      <c r="CY39" s="663"/>
      <c r="CZ39" s="666">
        <v>0.2</v>
      </c>
      <c r="DA39" s="695"/>
      <c r="DB39" s="695"/>
      <c r="DC39" s="696"/>
      <c r="DD39" s="669">
        <v>11762</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2680879</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232</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493933</v>
      </c>
      <c r="CS40" s="664"/>
      <c r="CT40" s="664"/>
      <c r="CU40" s="664"/>
      <c r="CV40" s="664"/>
      <c r="CW40" s="664"/>
      <c r="CX40" s="664"/>
      <c r="CY40" s="665"/>
      <c r="CZ40" s="666">
        <v>0.4</v>
      </c>
      <c r="DA40" s="695"/>
      <c r="DB40" s="695"/>
      <c r="DC40" s="696"/>
      <c r="DD40" s="669">
        <v>71212</v>
      </c>
      <c r="DE40" s="664"/>
      <c r="DF40" s="664"/>
      <c r="DG40" s="664"/>
      <c r="DH40" s="664"/>
      <c r="DI40" s="664"/>
      <c r="DJ40" s="664"/>
      <c r="DK40" s="665"/>
      <c r="DL40" s="669">
        <v>3482</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8004828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316</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232</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7142925</v>
      </c>
      <c r="CS42" s="664"/>
      <c r="CT42" s="664"/>
      <c r="CU42" s="664"/>
      <c r="CV42" s="664"/>
      <c r="CW42" s="664"/>
      <c r="CX42" s="664"/>
      <c r="CY42" s="665"/>
      <c r="CZ42" s="666">
        <v>6.1</v>
      </c>
      <c r="DA42" s="667"/>
      <c r="DB42" s="667"/>
      <c r="DC42" s="668"/>
      <c r="DD42" s="669">
        <v>831407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398816</v>
      </c>
      <c r="CS43" s="662"/>
      <c r="CT43" s="662"/>
      <c r="CU43" s="662"/>
      <c r="CV43" s="662"/>
      <c r="CW43" s="662"/>
      <c r="CX43" s="662"/>
      <c r="CY43" s="663"/>
      <c r="CZ43" s="666">
        <v>0.3</v>
      </c>
      <c r="DA43" s="695"/>
      <c r="DB43" s="695"/>
      <c r="DC43" s="696"/>
      <c r="DD43" s="669">
        <v>398816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7139326</v>
      </c>
      <c r="CS44" s="664"/>
      <c r="CT44" s="664"/>
      <c r="CU44" s="664"/>
      <c r="CV44" s="664"/>
      <c r="CW44" s="664"/>
      <c r="CX44" s="664"/>
      <c r="CY44" s="665"/>
      <c r="CZ44" s="666">
        <v>6.1</v>
      </c>
      <c r="DA44" s="667"/>
      <c r="DB44" s="667"/>
      <c r="DC44" s="668"/>
      <c r="DD44" s="669">
        <v>829858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4391382</v>
      </c>
      <c r="CS45" s="662"/>
      <c r="CT45" s="662"/>
      <c r="CU45" s="662"/>
      <c r="CV45" s="662"/>
      <c r="CW45" s="662"/>
      <c r="CX45" s="662"/>
      <c r="CY45" s="663"/>
      <c r="CZ45" s="666">
        <v>3.7</v>
      </c>
      <c r="DA45" s="695"/>
      <c r="DB45" s="695"/>
      <c r="DC45" s="696"/>
      <c r="DD45" s="669">
        <v>99579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2599037</v>
      </c>
      <c r="CS46" s="664"/>
      <c r="CT46" s="664"/>
      <c r="CU46" s="664"/>
      <c r="CV46" s="664"/>
      <c r="CW46" s="664"/>
      <c r="CX46" s="664"/>
      <c r="CY46" s="665"/>
      <c r="CZ46" s="666">
        <v>2.2000000000000002</v>
      </c>
      <c r="DA46" s="667"/>
      <c r="DB46" s="667"/>
      <c r="DC46" s="668"/>
      <c r="DD46" s="669">
        <v>712885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3599</v>
      </c>
      <c r="CS47" s="662"/>
      <c r="CT47" s="662"/>
      <c r="CU47" s="662"/>
      <c r="CV47" s="662"/>
      <c r="CW47" s="662"/>
      <c r="CX47" s="662"/>
      <c r="CY47" s="663"/>
      <c r="CZ47" s="666">
        <v>0</v>
      </c>
      <c r="DA47" s="695"/>
      <c r="DB47" s="695"/>
      <c r="DC47" s="696"/>
      <c r="DD47" s="669">
        <v>1549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117700566</v>
      </c>
      <c r="CS49" s="677"/>
      <c r="CT49" s="677"/>
      <c r="CU49" s="677"/>
      <c r="CV49" s="677"/>
      <c r="CW49" s="677"/>
      <c r="CX49" s="677"/>
      <c r="CY49" s="678"/>
      <c r="CZ49" s="679">
        <v>100</v>
      </c>
      <c r="DA49" s="680"/>
      <c r="DB49" s="680"/>
      <c r="DC49" s="681"/>
      <c r="DD49" s="682">
        <v>74940163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Csqb9cAsFztAm9uLVhlPVi8zlVfVvzbmA6C7F1rmss57aaQAgMxAsKDzo8ci/Y9KDTmhuxNLeBw/bZY3UIGFA==" saltValue="ZxP1BifkzeBhuzj+F52nWA==" spinCount="100000" sheet="1" objects="1" scenarios="1"/>
  <customSheetViews>
    <customSheetView guid="{E8838461-D6E0-4F89-B2C3-04BED219EEE4}" showGridLines="0" fitToPage="1" hiddenRows="1" hiddenColumns="1">
      <pageMargins left="0" right="0" top="0.39370078740157483" bottom="0.39370078740157483" header="0.19685039370078741" footer="0.19685039370078741"/>
      <printOptions horizontalCentered="1"/>
      <pageSetup paperSize="9" scale="67" orientation="landscape"/>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598</v>
      </c>
      <c r="C7" s="1140"/>
      <c r="D7" s="1140"/>
      <c r="E7" s="1140"/>
      <c r="F7" s="1140"/>
      <c r="G7" s="1140"/>
      <c r="H7" s="1140"/>
      <c r="I7" s="1140"/>
      <c r="J7" s="1140"/>
      <c r="K7" s="1140"/>
      <c r="L7" s="1140"/>
      <c r="M7" s="1140"/>
      <c r="N7" s="1140"/>
      <c r="O7" s="1140"/>
      <c r="P7" s="1141"/>
      <c r="Q7" s="1193">
        <v>122816</v>
      </c>
      <c r="R7" s="1194"/>
      <c r="S7" s="1194"/>
      <c r="T7" s="1194"/>
      <c r="U7" s="1194"/>
      <c r="V7" s="1194">
        <v>121304</v>
      </c>
      <c r="W7" s="1194"/>
      <c r="X7" s="1194"/>
      <c r="Y7" s="1194"/>
      <c r="Z7" s="1194"/>
      <c r="AA7" s="1194">
        <v>1512</v>
      </c>
      <c r="AB7" s="1194"/>
      <c r="AC7" s="1194"/>
      <c r="AD7" s="1194"/>
      <c r="AE7" s="1195"/>
      <c r="AF7" s="1196">
        <v>1239</v>
      </c>
      <c r="AG7" s="1197"/>
      <c r="AH7" s="1197"/>
      <c r="AI7" s="1197"/>
      <c r="AJ7" s="1198"/>
      <c r="AK7" s="1180">
        <v>3037</v>
      </c>
      <c r="AL7" s="1181"/>
      <c r="AM7" s="1181"/>
      <c r="AN7" s="1181"/>
      <c r="AO7" s="1181"/>
      <c r="AP7" s="1181">
        <v>139382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583</v>
      </c>
      <c r="BS7" s="1184" t="s">
        <v>584</v>
      </c>
      <c r="BT7" s="1185"/>
      <c r="BU7" s="1185"/>
      <c r="BV7" s="1185"/>
      <c r="BW7" s="1185"/>
      <c r="BX7" s="1185"/>
      <c r="BY7" s="1185"/>
      <c r="BZ7" s="1185"/>
      <c r="CA7" s="1185"/>
      <c r="CB7" s="1185"/>
      <c r="CC7" s="1185"/>
      <c r="CD7" s="1185"/>
      <c r="CE7" s="1185"/>
      <c r="CF7" s="1185"/>
      <c r="CG7" s="1186"/>
      <c r="CH7" s="1177">
        <v>3</v>
      </c>
      <c r="CI7" s="1178"/>
      <c r="CJ7" s="1178"/>
      <c r="CK7" s="1178"/>
      <c r="CL7" s="1179"/>
      <c r="CM7" s="1177">
        <v>70</v>
      </c>
      <c r="CN7" s="1178"/>
      <c r="CO7" s="1178"/>
      <c r="CP7" s="1178"/>
      <c r="CQ7" s="1179"/>
      <c r="CR7" s="1177">
        <v>5</v>
      </c>
      <c r="CS7" s="1178"/>
      <c r="CT7" s="1178"/>
      <c r="CU7" s="1178"/>
      <c r="CV7" s="1179"/>
      <c r="CW7" s="1177">
        <v>0</v>
      </c>
      <c r="CX7" s="1178"/>
      <c r="CY7" s="1178"/>
      <c r="CZ7" s="1178"/>
      <c r="DA7" s="1179"/>
      <c r="DB7" s="1177">
        <v>274</v>
      </c>
      <c r="DC7" s="1178"/>
      <c r="DD7" s="1178"/>
      <c r="DE7" s="1178"/>
      <c r="DF7" s="1179"/>
      <c r="DG7" s="1177">
        <v>3350</v>
      </c>
      <c r="DH7" s="1178"/>
      <c r="DI7" s="1178"/>
      <c r="DJ7" s="1178"/>
      <c r="DK7" s="1179"/>
      <c r="DL7" s="1177" t="s">
        <v>497</v>
      </c>
      <c r="DM7" s="1178"/>
      <c r="DN7" s="1178"/>
      <c r="DO7" s="1178"/>
      <c r="DP7" s="1179"/>
      <c r="DQ7" s="1177" t="s">
        <v>497</v>
      </c>
      <c r="DR7" s="1178"/>
      <c r="DS7" s="1178"/>
      <c r="DT7" s="1178"/>
      <c r="DU7" s="1179"/>
      <c r="DV7" s="1204"/>
      <c r="DW7" s="1205"/>
      <c r="DX7" s="1205"/>
      <c r="DY7" s="1205"/>
      <c r="DZ7" s="1206"/>
      <c r="EA7" s="254"/>
    </row>
    <row r="8" spans="1:131" s="255" customFormat="1" ht="26.25" customHeight="1" x14ac:dyDescent="0.15">
      <c r="A8" s="261">
        <v>2</v>
      </c>
      <c r="B8" s="1126" t="s">
        <v>599</v>
      </c>
      <c r="C8" s="1127"/>
      <c r="D8" s="1127"/>
      <c r="E8" s="1127"/>
      <c r="F8" s="1127"/>
      <c r="G8" s="1127"/>
      <c r="H8" s="1127"/>
      <c r="I8" s="1127"/>
      <c r="J8" s="1127"/>
      <c r="K8" s="1127"/>
      <c r="L8" s="1127"/>
      <c r="M8" s="1127"/>
      <c r="N8" s="1127"/>
      <c r="O8" s="1127"/>
      <c r="P8" s="1128"/>
      <c r="Q8" s="1132">
        <v>139</v>
      </c>
      <c r="R8" s="1133"/>
      <c r="S8" s="1133"/>
      <c r="T8" s="1133"/>
      <c r="U8" s="1133"/>
      <c r="V8" s="1133">
        <v>127</v>
      </c>
      <c r="W8" s="1133"/>
      <c r="X8" s="1133"/>
      <c r="Y8" s="1133"/>
      <c r="Z8" s="1133"/>
      <c r="AA8" s="1133">
        <v>12</v>
      </c>
      <c r="AB8" s="1133"/>
      <c r="AC8" s="1133"/>
      <c r="AD8" s="1133"/>
      <c r="AE8" s="1134"/>
      <c r="AF8" s="1108">
        <v>-14</v>
      </c>
      <c r="AG8" s="1109"/>
      <c r="AH8" s="1109"/>
      <c r="AI8" s="1109"/>
      <c r="AJ8" s="1110"/>
      <c r="AK8" s="1175" t="s">
        <v>590</v>
      </c>
      <c r="AL8" s="1176"/>
      <c r="AM8" s="1176"/>
      <c r="AN8" s="1176"/>
      <c r="AO8" s="1176"/>
      <c r="AP8" s="1176" t="s">
        <v>590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0</v>
      </c>
      <c r="CI8" s="1079"/>
      <c r="CJ8" s="1079"/>
      <c r="CK8" s="1079"/>
      <c r="CL8" s="1080"/>
      <c r="CM8" s="1078">
        <v>46</v>
      </c>
      <c r="CN8" s="1079"/>
      <c r="CO8" s="1079"/>
      <c r="CP8" s="1079"/>
      <c r="CQ8" s="1080"/>
      <c r="CR8" s="1078">
        <v>5</v>
      </c>
      <c r="CS8" s="1079"/>
      <c r="CT8" s="1079"/>
      <c r="CU8" s="1079"/>
      <c r="CV8" s="1080"/>
      <c r="CW8" s="1078">
        <v>0</v>
      </c>
      <c r="CX8" s="1079"/>
      <c r="CY8" s="1079"/>
      <c r="CZ8" s="1079"/>
      <c r="DA8" s="1080"/>
      <c r="DB8" s="1078" t="s">
        <v>616</v>
      </c>
      <c r="DC8" s="1079"/>
      <c r="DD8" s="1079"/>
      <c r="DE8" s="1079"/>
      <c r="DF8" s="1080"/>
      <c r="DG8" s="1078" t="s">
        <v>497</v>
      </c>
      <c r="DH8" s="1079"/>
      <c r="DI8" s="1079"/>
      <c r="DJ8" s="1079"/>
      <c r="DK8" s="1080"/>
      <c r="DL8" s="1078" t="s">
        <v>497</v>
      </c>
      <c r="DM8" s="1079"/>
      <c r="DN8" s="1079"/>
      <c r="DO8" s="1079"/>
      <c r="DP8" s="1080"/>
      <c r="DQ8" s="1078" t="s">
        <v>497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586</v>
      </c>
      <c r="BT9" s="1104"/>
      <c r="BU9" s="1104"/>
      <c r="BV9" s="1104"/>
      <c r="BW9" s="1104"/>
      <c r="BX9" s="1104"/>
      <c r="BY9" s="1104"/>
      <c r="BZ9" s="1104"/>
      <c r="CA9" s="1104"/>
      <c r="CB9" s="1104"/>
      <c r="CC9" s="1104"/>
      <c r="CD9" s="1104"/>
      <c r="CE9" s="1104"/>
      <c r="CF9" s="1104"/>
      <c r="CG9" s="1105"/>
      <c r="CH9" s="1078">
        <v>3</v>
      </c>
      <c r="CI9" s="1079"/>
      <c r="CJ9" s="1079"/>
      <c r="CK9" s="1079"/>
      <c r="CL9" s="1080"/>
      <c r="CM9" s="1078">
        <v>55</v>
      </c>
      <c r="CN9" s="1079"/>
      <c r="CO9" s="1079"/>
      <c r="CP9" s="1079"/>
      <c r="CQ9" s="1080"/>
      <c r="CR9" s="1078">
        <v>3</v>
      </c>
      <c r="CS9" s="1079"/>
      <c r="CT9" s="1079"/>
      <c r="CU9" s="1079"/>
      <c r="CV9" s="1080"/>
      <c r="CW9" s="1078">
        <v>19</v>
      </c>
      <c r="CX9" s="1079"/>
      <c r="CY9" s="1079"/>
      <c r="CZ9" s="1079"/>
      <c r="DA9" s="1080"/>
      <c r="DB9" s="1078" t="s">
        <v>497</v>
      </c>
      <c r="DC9" s="1079"/>
      <c r="DD9" s="1079"/>
      <c r="DE9" s="1079"/>
      <c r="DF9" s="1080"/>
      <c r="DG9" s="1078" t="s">
        <v>497</v>
      </c>
      <c r="DH9" s="1079"/>
      <c r="DI9" s="1079"/>
      <c r="DJ9" s="1079"/>
      <c r="DK9" s="1080"/>
      <c r="DL9" s="1078" t="s">
        <v>497</v>
      </c>
      <c r="DM9" s="1079"/>
      <c r="DN9" s="1079"/>
      <c r="DO9" s="1079"/>
      <c r="DP9" s="1080"/>
      <c r="DQ9" s="1078" t="s">
        <v>497</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587</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143</v>
      </c>
      <c r="CN10" s="1079"/>
      <c r="CO10" s="1079"/>
      <c r="CP10" s="1079"/>
      <c r="CQ10" s="1080"/>
      <c r="CR10" s="1078">
        <v>100</v>
      </c>
      <c r="CS10" s="1079"/>
      <c r="CT10" s="1079"/>
      <c r="CU10" s="1079"/>
      <c r="CV10" s="1080"/>
      <c r="CW10" s="1078">
        <v>60</v>
      </c>
      <c r="CX10" s="1079"/>
      <c r="CY10" s="1079"/>
      <c r="CZ10" s="1079"/>
      <c r="DA10" s="1080"/>
      <c r="DB10" s="1078" t="s">
        <v>497</v>
      </c>
      <c r="DC10" s="1079"/>
      <c r="DD10" s="1079"/>
      <c r="DE10" s="1079"/>
      <c r="DF10" s="1080"/>
      <c r="DG10" s="1078" t="s">
        <v>497</v>
      </c>
      <c r="DH10" s="1079"/>
      <c r="DI10" s="1079"/>
      <c r="DJ10" s="1079"/>
      <c r="DK10" s="1080"/>
      <c r="DL10" s="1078" t="s">
        <v>497</v>
      </c>
      <c r="DM10" s="1079"/>
      <c r="DN10" s="1079"/>
      <c r="DO10" s="1079"/>
      <c r="DP10" s="1080"/>
      <c r="DQ10" s="1078" t="s">
        <v>497</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619</v>
      </c>
      <c r="BT11" s="1104"/>
      <c r="BU11" s="1104"/>
      <c r="BV11" s="1104"/>
      <c r="BW11" s="1104"/>
      <c r="BX11" s="1104"/>
      <c r="BY11" s="1104"/>
      <c r="BZ11" s="1104"/>
      <c r="CA11" s="1104"/>
      <c r="CB11" s="1104"/>
      <c r="CC11" s="1104"/>
      <c r="CD11" s="1104"/>
      <c r="CE11" s="1104"/>
      <c r="CF11" s="1104"/>
      <c r="CG11" s="1105"/>
      <c r="CH11" s="1078">
        <v>13</v>
      </c>
      <c r="CI11" s="1079"/>
      <c r="CJ11" s="1079"/>
      <c r="CK11" s="1079"/>
      <c r="CL11" s="1080"/>
      <c r="CM11" s="1078">
        <v>99</v>
      </c>
      <c r="CN11" s="1079"/>
      <c r="CO11" s="1079"/>
      <c r="CP11" s="1079"/>
      <c r="CQ11" s="1080"/>
      <c r="CR11" s="1078">
        <v>30</v>
      </c>
      <c r="CS11" s="1079"/>
      <c r="CT11" s="1079"/>
      <c r="CU11" s="1079"/>
      <c r="CV11" s="1080"/>
      <c r="CW11" s="1078">
        <v>0</v>
      </c>
      <c r="CX11" s="1079"/>
      <c r="CY11" s="1079"/>
      <c r="CZ11" s="1079"/>
      <c r="DA11" s="1080"/>
      <c r="DB11" s="1078" t="s">
        <v>497</v>
      </c>
      <c r="DC11" s="1079"/>
      <c r="DD11" s="1079"/>
      <c r="DE11" s="1079"/>
      <c r="DF11" s="1080"/>
      <c r="DG11" s="1078" t="s">
        <v>497</v>
      </c>
      <c r="DH11" s="1079"/>
      <c r="DI11" s="1079"/>
      <c r="DJ11" s="1079"/>
      <c r="DK11" s="1080"/>
      <c r="DL11" s="1078" t="s">
        <v>497</v>
      </c>
      <c r="DM11" s="1079"/>
      <c r="DN11" s="1079"/>
      <c r="DO11" s="1079"/>
      <c r="DP11" s="1080"/>
      <c r="DQ11" s="1078" t="s">
        <v>497</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588</v>
      </c>
      <c r="BT12" s="1104"/>
      <c r="BU12" s="1104"/>
      <c r="BV12" s="1104"/>
      <c r="BW12" s="1104"/>
      <c r="BX12" s="1104"/>
      <c r="BY12" s="1104"/>
      <c r="BZ12" s="1104"/>
      <c r="CA12" s="1104"/>
      <c r="CB12" s="1104"/>
      <c r="CC12" s="1104"/>
      <c r="CD12" s="1104"/>
      <c r="CE12" s="1104"/>
      <c r="CF12" s="1104"/>
      <c r="CG12" s="1105"/>
      <c r="CH12" s="1078">
        <v>9</v>
      </c>
      <c r="CI12" s="1079"/>
      <c r="CJ12" s="1079"/>
      <c r="CK12" s="1079"/>
      <c r="CL12" s="1080"/>
      <c r="CM12" s="1078">
        <v>2296</v>
      </c>
      <c r="CN12" s="1079"/>
      <c r="CO12" s="1079"/>
      <c r="CP12" s="1079"/>
      <c r="CQ12" s="1080"/>
      <c r="CR12" s="1078">
        <v>1000</v>
      </c>
      <c r="CS12" s="1079"/>
      <c r="CT12" s="1079"/>
      <c r="CU12" s="1079"/>
      <c r="CV12" s="1080"/>
      <c r="CW12" s="1078">
        <v>0</v>
      </c>
      <c r="CX12" s="1079"/>
      <c r="CY12" s="1079"/>
      <c r="CZ12" s="1079"/>
      <c r="DA12" s="1080"/>
      <c r="DB12" s="1078" t="s">
        <v>497</v>
      </c>
      <c r="DC12" s="1079"/>
      <c r="DD12" s="1079"/>
      <c r="DE12" s="1079"/>
      <c r="DF12" s="1080"/>
      <c r="DG12" s="1078" t="s">
        <v>497</v>
      </c>
      <c r="DH12" s="1079"/>
      <c r="DI12" s="1079"/>
      <c r="DJ12" s="1079"/>
      <c r="DK12" s="1080"/>
      <c r="DL12" s="1078" t="s">
        <v>497</v>
      </c>
      <c r="DM12" s="1079"/>
      <c r="DN12" s="1079"/>
      <c r="DO12" s="1079"/>
      <c r="DP12" s="1080"/>
      <c r="DQ12" s="1078" t="s">
        <v>497</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589</v>
      </c>
      <c r="BT13" s="1104"/>
      <c r="BU13" s="1104"/>
      <c r="BV13" s="1104"/>
      <c r="BW13" s="1104"/>
      <c r="BX13" s="1104"/>
      <c r="BY13" s="1104"/>
      <c r="BZ13" s="1104"/>
      <c r="CA13" s="1104"/>
      <c r="CB13" s="1104"/>
      <c r="CC13" s="1104"/>
      <c r="CD13" s="1104"/>
      <c r="CE13" s="1104"/>
      <c r="CF13" s="1104"/>
      <c r="CG13" s="1105"/>
      <c r="CH13" s="1078">
        <v>2</v>
      </c>
      <c r="CI13" s="1079"/>
      <c r="CJ13" s="1079"/>
      <c r="CK13" s="1079"/>
      <c r="CL13" s="1080"/>
      <c r="CM13" s="1078">
        <v>5416</v>
      </c>
      <c r="CN13" s="1079"/>
      <c r="CO13" s="1079"/>
      <c r="CP13" s="1079"/>
      <c r="CQ13" s="1080"/>
      <c r="CR13" s="1078">
        <v>6396</v>
      </c>
      <c r="CS13" s="1079"/>
      <c r="CT13" s="1079"/>
      <c r="CU13" s="1079"/>
      <c r="CV13" s="1080"/>
      <c r="CW13" s="1078">
        <v>482</v>
      </c>
      <c r="CX13" s="1079"/>
      <c r="CY13" s="1079"/>
      <c r="CZ13" s="1079"/>
      <c r="DA13" s="1080"/>
      <c r="DB13" s="1078" t="s">
        <v>497</v>
      </c>
      <c r="DC13" s="1079"/>
      <c r="DD13" s="1079"/>
      <c r="DE13" s="1079"/>
      <c r="DF13" s="1080"/>
      <c r="DG13" s="1078" t="s">
        <v>497</v>
      </c>
      <c r="DH13" s="1079"/>
      <c r="DI13" s="1079"/>
      <c r="DJ13" s="1079"/>
      <c r="DK13" s="1080"/>
      <c r="DL13" s="1078" t="s">
        <v>497</v>
      </c>
      <c r="DM13" s="1079"/>
      <c r="DN13" s="1079"/>
      <c r="DO13" s="1079"/>
      <c r="DP13" s="1080"/>
      <c r="DQ13" s="1078" t="s">
        <v>497</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119225</v>
      </c>
      <c r="R23" s="1158"/>
      <c r="S23" s="1158"/>
      <c r="T23" s="1158"/>
      <c r="U23" s="1158"/>
      <c r="V23" s="1158">
        <v>117701</v>
      </c>
      <c r="W23" s="1158"/>
      <c r="X23" s="1158"/>
      <c r="Y23" s="1158"/>
      <c r="Z23" s="1158"/>
      <c r="AA23" s="1158">
        <v>1524</v>
      </c>
      <c r="AB23" s="1158"/>
      <c r="AC23" s="1158"/>
      <c r="AD23" s="1158"/>
      <c r="AE23" s="1159"/>
      <c r="AF23" s="1160">
        <v>1225</v>
      </c>
      <c r="AG23" s="1158"/>
      <c r="AH23" s="1158"/>
      <c r="AI23" s="1158"/>
      <c r="AJ23" s="1161"/>
      <c r="AK23" s="1162"/>
      <c r="AL23" s="1163"/>
      <c r="AM23" s="1163"/>
      <c r="AN23" s="1163"/>
      <c r="AO23" s="1163"/>
      <c r="AP23" s="1158">
        <v>139382</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600</v>
      </c>
      <c r="C28" s="1140"/>
      <c r="D28" s="1140"/>
      <c r="E28" s="1140"/>
      <c r="F28" s="1140"/>
      <c r="G28" s="1140"/>
      <c r="H28" s="1140"/>
      <c r="I28" s="1140"/>
      <c r="J28" s="1140"/>
      <c r="K28" s="1140"/>
      <c r="L28" s="1140"/>
      <c r="M28" s="1140"/>
      <c r="N28" s="1140"/>
      <c r="O28" s="1140"/>
      <c r="P28" s="1141"/>
      <c r="Q28" s="1142">
        <v>17523</v>
      </c>
      <c r="R28" s="1143"/>
      <c r="S28" s="1143"/>
      <c r="T28" s="1143"/>
      <c r="U28" s="1143"/>
      <c r="V28" s="1143">
        <v>17135</v>
      </c>
      <c r="W28" s="1143"/>
      <c r="X28" s="1143"/>
      <c r="Y28" s="1143"/>
      <c r="Z28" s="1143"/>
      <c r="AA28" s="1143">
        <v>388</v>
      </c>
      <c r="AB28" s="1143"/>
      <c r="AC28" s="1143"/>
      <c r="AD28" s="1143"/>
      <c r="AE28" s="1144"/>
      <c r="AF28" s="1145">
        <v>388</v>
      </c>
      <c r="AG28" s="1143"/>
      <c r="AH28" s="1143"/>
      <c r="AI28" s="1143"/>
      <c r="AJ28" s="1146"/>
      <c r="AK28" s="1147">
        <v>0</v>
      </c>
      <c r="AL28" s="1135"/>
      <c r="AM28" s="1135"/>
      <c r="AN28" s="1135"/>
      <c r="AO28" s="1135"/>
      <c r="AP28" s="1135" t="s">
        <v>497</v>
      </c>
      <c r="AQ28" s="1135"/>
      <c r="AR28" s="1135"/>
      <c r="AS28" s="1135"/>
      <c r="AT28" s="1135"/>
      <c r="AU28" s="1135" t="s">
        <v>497</v>
      </c>
      <c r="AV28" s="1135"/>
      <c r="AW28" s="1135"/>
      <c r="AX28" s="1135"/>
      <c r="AY28" s="1135"/>
      <c r="AZ28" s="1136" t="s">
        <v>497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601</v>
      </c>
      <c r="C29" s="1127"/>
      <c r="D29" s="1127"/>
      <c r="E29" s="1127"/>
      <c r="F29" s="1127"/>
      <c r="G29" s="1127"/>
      <c r="H29" s="1127"/>
      <c r="I29" s="1127"/>
      <c r="J29" s="1127"/>
      <c r="K29" s="1127"/>
      <c r="L29" s="1127"/>
      <c r="M29" s="1127"/>
      <c r="N29" s="1127"/>
      <c r="O29" s="1127"/>
      <c r="P29" s="1128"/>
      <c r="Q29" s="1132">
        <v>29193</v>
      </c>
      <c r="R29" s="1133"/>
      <c r="S29" s="1133"/>
      <c r="T29" s="1133"/>
      <c r="U29" s="1133"/>
      <c r="V29" s="1133">
        <v>28827</v>
      </c>
      <c r="W29" s="1133"/>
      <c r="X29" s="1133"/>
      <c r="Y29" s="1133"/>
      <c r="Z29" s="1133"/>
      <c r="AA29" s="1133">
        <v>366</v>
      </c>
      <c r="AB29" s="1133"/>
      <c r="AC29" s="1133"/>
      <c r="AD29" s="1133"/>
      <c r="AE29" s="1134"/>
      <c r="AF29" s="1108">
        <v>366</v>
      </c>
      <c r="AG29" s="1109"/>
      <c r="AH29" s="1109"/>
      <c r="AI29" s="1109"/>
      <c r="AJ29" s="1110"/>
      <c r="AK29" s="1069">
        <v>2681</v>
      </c>
      <c r="AL29" s="1060"/>
      <c r="AM29" s="1060"/>
      <c r="AN29" s="1060"/>
      <c r="AO29" s="1060"/>
      <c r="AP29" s="1060" t="s">
        <v>497</v>
      </c>
      <c r="AQ29" s="1060"/>
      <c r="AR29" s="1060"/>
      <c r="AS29" s="1060"/>
      <c r="AT29" s="1060"/>
      <c r="AU29" s="1060" t="s">
        <v>497</v>
      </c>
      <c r="AV29" s="1060"/>
      <c r="AW29" s="1060"/>
      <c r="AX29" s="1060"/>
      <c r="AY29" s="1060"/>
      <c r="AZ29" s="1131" t="s">
        <v>497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602</v>
      </c>
      <c r="C30" s="1127"/>
      <c r="D30" s="1127"/>
      <c r="E30" s="1127"/>
      <c r="F30" s="1127"/>
      <c r="G30" s="1127"/>
      <c r="H30" s="1127"/>
      <c r="I30" s="1127"/>
      <c r="J30" s="1127"/>
      <c r="K30" s="1127"/>
      <c r="L30" s="1127"/>
      <c r="M30" s="1127"/>
      <c r="N30" s="1127"/>
      <c r="O30" s="1127"/>
      <c r="P30" s="1128"/>
      <c r="Q30" s="1132">
        <v>29640</v>
      </c>
      <c r="R30" s="1133"/>
      <c r="S30" s="1133"/>
      <c r="T30" s="1133"/>
      <c r="U30" s="1133"/>
      <c r="V30" s="1133">
        <v>29167</v>
      </c>
      <c r="W30" s="1133"/>
      <c r="X30" s="1133"/>
      <c r="Y30" s="1133"/>
      <c r="Z30" s="1133"/>
      <c r="AA30" s="1133">
        <v>473</v>
      </c>
      <c r="AB30" s="1133"/>
      <c r="AC30" s="1133"/>
      <c r="AD30" s="1133"/>
      <c r="AE30" s="1134"/>
      <c r="AF30" s="1108">
        <v>473</v>
      </c>
      <c r="AG30" s="1109"/>
      <c r="AH30" s="1109"/>
      <c r="AI30" s="1109"/>
      <c r="AJ30" s="1110"/>
      <c r="AK30" s="1069">
        <v>4016</v>
      </c>
      <c r="AL30" s="1060"/>
      <c r="AM30" s="1060"/>
      <c r="AN30" s="1060"/>
      <c r="AO30" s="1060"/>
      <c r="AP30" s="1060" t="s">
        <v>497</v>
      </c>
      <c r="AQ30" s="1060"/>
      <c r="AR30" s="1060"/>
      <c r="AS30" s="1060"/>
      <c r="AT30" s="1060"/>
      <c r="AU30" s="1060" t="s">
        <v>497</v>
      </c>
      <c r="AV30" s="1060"/>
      <c r="AW30" s="1060"/>
      <c r="AX30" s="1060"/>
      <c r="AY30" s="1060"/>
      <c r="AZ30" s="1131" t="s">
        <v>497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603</v>
      </c>
      <c r="C31" s="1127"/>
      <c r="D31" s="1127"/>
      <c r="E31" s="1127"/>
      <c r="F31" s="1127"/>
      <c r="G31" s="1127"/>
      <c r="H31" s="1127"/>
      <c r="I31" s="1127"/>
      <c r="J31" s="1127"/>
      <c r="K31" s="1127"/>
      <c r="L31" s="1127"/>
      <c r="M31" s="1127"/>
      <c r="N31" s="1127"/>
      <c r="O31" s="1127"/>
      <c r="P31" s="1128"/>
      <c r="Q31" s="1132">
        <v>3242</v>
      </c>
      <c r="R31" s="1133"/>
      <c r="S31" s="1133"/>
      <c r="T31" s="1133"/>
      <c r="U31" s="1133"/>
      <c r="V31" s="1133">
        <v>3132</v>
      </c>
      <c r="W31" s="1133"/>
      <c r="X31" s="1133"/>
      <c r="Y31" s="1133"/>
      <c r="Z31" s="1133"/>
      <c r="AA31" s="1133">
        <v>111</v>
      </c>
      <c r="AB31" s="1133"/>
      <c r="AC31" s="1133"/>
      <c r="AD31" s="1133"/>
      <c r="AE31" s="1134"/>
      <c r="AF31" s="1108">
        <v>111</v>
      </c>
      <c r="AG31" s="1109"/>
      <c r="AH31" s="1109"/>
      <c r="AI31" s="1109"/>
      <c r="AJ31" s="1110"/>
      <c r="AK31" s="1069">
        <v>800</v>
      </c>
      <c r="AL31" s="1060"/>
      <c r="AM31" s="1060"/>
      <c r="AN31" s="1060"/>
      <c r="AO31" s="1060"/>
      <c r="AP31" s="1060" t="s">
        <v>497</v>
      </c>
      <c r="AQ31" s="1060"/>
      <c r="AR31" s="1060"/>
      <c r="AS31" s="1060"/>
      <c r="AT31" s="1060"/>
      <c r="AU31" s="1060" t="s">
        <v>497</v>
      </c>
      <c r="AV31" s="1060"/>
      <c r="AW31" s="1060"/>
      <c r="AX31" s="1060"/>
      <c r="AY31" s="1060"/>
      <c r="AZ31" s="1131" t="s">
        <v>497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604</v>
      </c>
      <c r="C32" s="1127"/>
      <c r="D32" s="1127"/>
      <c r="E32" s="1127"/>
      <c r="F32" s="1127"/>
      <c r="G32" s="1127"/>
      <c r="H32" s="1127"/>
      <c r="I32" s="1127"/>
      <c r="J32" s="1127"/>
      <c r="K32" s="1127"/>
      <c r="L32" s="1127"/>
      <c r="M32" s="1127"/>
      <c r="N32" s="1127"/>
      <c r="O32" s="1127"/>
      <c r="P32" s="1128"/>
      <c r="Q32" s="1132">
        <v>331</v>
      </c>
      <c r="R32" s="1133"/>
      <c r="S32" s="1133"/>
      <c r="T32" s="1133"/>
      <c r="U32" s="1133"/>
      <c r="V32" s="1133">
        <v>322</v>
      </c>
      <c r="W32" s="1133"/>
      <c r="X32" s="1133"/>
      <c r="Y32" s="1133"/>
      <c r="Z32" s="1133"/>
      <c r="AA32" s="1133">
        <v>9</v>
      </c>
      <c r="AB32" s="1133"/>
      <c r="AC32" s="1133"/>
      <c r="AD32" s="1133"/>
      <c r="AE32" s="1134"/>
      <c r="AF32" s="1108">
        <v>9</v>
      </c>
      <c r="AG32" s="1109"/>
      <c r="AH32" s="1109"/>
      <c r="AI32" s="1109"/>
      <c r="AJ32" s="1110"/>
      <c r="AK32" s="1069">
        <v>220</v>
      </c>
      <c r="AL32" s="1060"/>
      <c r="AM32" s="1060"/>
      <c r="AN32" s="1060"/>
      <c r="AO32" s="1060"/>
      <c r="AP32" s="1060">
        <v>288</v>
      </c>
      <c r="AQ32" s="1060"/>
      <c r="AR32" s="1060"/>
      <c r="AS32" s="1060"/>
      <c r="AT32" s="1060"/>
      <c r="AU32" s="1060">
        <v>193</v>
      </c>
      <c r="AV32" s="1060"/>
      <c r="AW32" s="1060"/>
      <c r="AX32" s="1060"/>
      <c r="AY32" s="1060"/>
      <c r="AZ32" s="1131" t="s">
        <v>590</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151</v>
      </c>
      <c r="C33" s="1127"/>
      <c r="D33" s="1127"/>
      <c r="E33" s="1127"/>
      <c r="F33" s="1127"/>
      <c r="G33" s="1127"/>
      <c r="H33" s="1127"/>
      <c r="I33" s="1127"/>
      <c r="J33" s="1127"/>
      <c r="K33" s="1127"/>
      <c r="L33" s="1127"/>
      <c r="M33" s="1127"/>
      <c r="N33" s="1127"/>
      <c r="O33" s="1127"/>
      <c r="P33" s="1128"/>
      <c r="Q33" s="1132">
        <v>11315</v>
      </c>
      <c r="R33" s="1133"/>
      <c r="S33" s="1133"/>
      <c r="T33" s="1133"/>
      <c r="U33" s="1133"/>
      <c r="V33" s="1133">
        <v>11616</v>
      </c>
      <c r="W33" s="1133"/>
      <c r="X33" s="1133"/>
      <c r="Y33" s="1133"/>
      <c r="Z33" s="1133"/>
      <c r="AA33" s="1133">
        <v>-301</v>
      </c>
      <c r="AB33" s="1133"/>
      <c r="AC33" s="1133"/>
      <c r="AD33" s="1133"/>
      <c r="AE33" s="1134"/>
      <c r="AF33" s="1108">
        <v>-1818</v>
      </c>
      <c r="AG33" s="1109"/>
      <c r="AH33" s="1109"/>
      <c r="AI33" s="1109"/>
      <c r="AJ33" s="1110"/>
      <c r="AK33" s="1069">
        <v>1986</v>
      </c>
      <c r="AL33" s="1060"/>
      <c r="AM33" s="1060"/>
      <c r="AN33" s="1060"/>
      <c r="AO33" s="1060"/>
      <c r="AP33" s="1060">
        <v>2222</v>
      </c>
      <c r="AQ33" s="1060"/>
      <c r="AR33" s="1060"/>
      <c r="AS33" s="1060"/>
      <c r="AT33" s="1060"/>
      <c r="AU33" s="1060">
        <v>1520</v>
      </c>
      <c r="AV33" s="1060"/>
      <c r="AW33" s="1060"/>
      <c r="AX33" s="1060"/>
      <c r="AY33" s="1060"/>
      <c r="AZ33" s="1131">
        <v>19.100000000000001</v>
      </c>
      <c r="BA33" s="1131"/>
      <c r="BB33" s="1131"/>
      <c r="BC33" s="1131"/>
      <c r="BD33" s="1131"/>
      <c r="BE33" s="1121" t="s">
        <v>605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157</v>
      </c>
      <c r="C34" s="1127"/>
      <c r="D34" s="1127"/>
      <c r="E34" s="1127"/>
      <c r="F34" s="1127"/>
      <c r="G34" s="1127"/>
      <c r="H34" s="1127"/>
      <c r="I34" s="1127"/>
      <c r="J34" s="1127"/>
      <c r="K34" s="1127"/>
      <c r="L34" s="1127"/>
      <c r="M34" s="1127"/>
      <c r="N34" s="1127"/>
      <c r="O34" s="1127"/>
      <c r="P34" s="1128"/>
      <c r="Q34" s="1132">
        <v>2254</v>
      </c>
      <c r="R34" s="1133"/>
      <c r="S34" s="1133"/>
      <c r="T34" s="1133"/>
      <c r="U34" s="1133"/>
      <c r="V34" s="1133">
        <v>2314</v>
      </c>
      <c r="W34" s="1133"/>
      <c r="X34" s="1133"/>
      <c r="Y34" s="1133"/>
      <c r="Z34" s="1133"/>
      <c r="AA34" s="1133">
        <v>-60</v>
      </c>
      <c r="AB34" s="1133"/>
      <c r="AC34" s="1133"/>
      <c r="AD34" s="1133"/>
      <c r="AE34" s="1134"/>
      <c r="AF34" s="1108">
        <v>-49</v>
      </c>
      <c r="AG34" s="1109"/>
      <c r="AH34" s="1109"/>
      <c r="AI34" s="1109"/>
      <c r="AJ34" s="1110"/>
      <c r="AK34" s="1069">
        <v>441</v>
      </c>
      <c r="AL34" s="1060"/>
      <c r="AM34" s="1060"/>
      <c r="AN34" s="1060"/>
      <c r="AO34" s="1060"/>
      <c r="AP34" s="1060">
        <v>958</v>
      </c>
      <c r="AQ34" s="1060"/>
      <c r="AR34" s="1060"/>
      <c r="AS34" s="1060"/>
      <c r="AT34" s="1060"/>
      <c r="AU34" s="1060">
        <v>956</v>
      </c>
      <c r="AV34" s="1060"/>
      <c r="AW34" s="1060"/>
      <c r="AX34" s="1060"/>
      <c r="AY34" s="1060"/>
      <c r="AZ34" s="1131">
        <v>2.6</v>
      </c>
      <c r="BA34" s="1131"/>
      <c r="BB34" s="1131"/>
      <c r="BC34" s="1131"/>
      <c r="BD34" s="1131"/>
      <c r="BE34" s="1121" t="s">
        <v>606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607</v>
      </c>
      <c r="C35" s="1127"/>
      <c r="D35" s="1127"/>
      <c r="E35" s="1127"/>
      <c r="F35" s="1127"/>
      <c r="G35" s="1127"/>
      <c r="H35" s="1127"/>
      <c r="I35" s="1127"/>
      <c r="J35" s="1127"/>
      <c r="K35" s="1127"/>
      <c r="L35" s="1127"/>
      <c r="M35" s="1127"/>
      <c r="N35" s="1127"/>
      <c r="O35" s="1127"/>
      <c r="P35" s="1128"/>
      <c r="Q35" s="1132">
        <v>5924</v>
      </c>
      <c r="R35" s="1133"/>
      <c r="S35" s="1133"/>
      <c r="T35" s="1133"/>
      <c r="U35" s="1133"/>
      <c r="V35" s="1133">
        <v>5373</v>
      </c>
      <c r="W35" s="1133"/>
      <c r="X35" s="1133"/>
      <c r="Y35" s="1133"/>
      <c r="Z35" s="1133"/>
      <c r="AA35" s="1133">
        <v>551</v>
      </c>
      <c r="AB35" s="1133"/>
      <c r="AC35" s="1133"/>
      <c r="AD35" s="1133"/>
      <c r="AE35" s="1134"/>
      <c r="AF35" s="1108">
        <v>7741</v>
      </c>
      <c r="AG35" s="1109"/>
      <c r="AH35" s="1109"/>
      <c r="AI35" s="1109"/>
      <c r="AJ35" s="1110"/>
      <c r="AK35" s="1069">
        <v>12</v>
      </c>
      <c r="AL35" s="1060"/>
      <c r="AM35" s="1060"/>
      <c r="AN35" s="1060"/>
      <c r="AO35" s="1060"/>
      <c r="AP35" s="1060">
        <v>15205</v>
      </c>
      <c r="AQ35" s="1060"/>
      <c r="AR35" s="1060"/>
      <c r="AS35" s="1060"/>
      <c r="AT35" s="1060"/>
      <c r="AU35" s="1060">
        <v>0</v>
      </c>
      <c r="AV35" s="1060"/>
      <c r="AW35" s="1060"/>
      <c r="AX35" s="1060"/>
      <c r="AY35" s="1060"/>
      <c r="AZ35" s="1131" t="s">
        <v>590</v>
      </c>
      <c r="BA35" s="1131"/>
      <c r="BB35" s="1131"/>
      <c r="BC35" s="1131"/>
      <c r="BD35" s="1131"/>
      <c r="BE35" s="1121" t="s">
        <v>608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609</v>
      </c>
      <c r="C36" s="1127"/>
      <c r="D36" s="1127"/>
      <c r="E36" s="1127"/>
      <c r="F36" s="1127"/>
      <c r="G36" s="1127"/>
      <c r="H36" s="1127"/>
      <c r="I36" s="1127"/>
      <c r="J36" s="1127"/>
      <c r="K36" s="1127"/>
      <c r="L36" s="1127"/>
      <c r="M36" s="1127"/>
      <c r="N36" s="1127"/>
      <c r="O36" s="1127"/>
      <c r="P36" s="1128"/>
      <c r="Q36" s="1132">
        <v>807</v>
      </c>
      <c r="R36" s="1133"/>
      <c r="S36" s="1133"/>
      <c r="T36" s="1133"/>
      <c r="U36" s="1133"/>
      <c r="V36" s="1133">
        <v>801</v>
      </c>
      <c r="W36" s="1133"/>
      <c r="X36" s="1133"/>
      <c r="Y36" s="1133"/>
      <c r="Z36" s="1133"/>
      <c r="AA36" s="1133">
        <v>7</v>
      </c>
      <c r="AB36" s="1133"/>
      <c r="AC36" s="1133"/>
      <c r="AD36" s="1133"/>
      <c r="AE36" s="1134"/>
      <c r="AF36" s="1108">
        <v>7</v>
      </c>
      <c r="AG36" s="1109"/>
      <c r="AH36" s="1109"/>
      <c r="AI36" s="1109"/>
      <c r="AJ36" s="1110"/>
      <c r="AK36" s="1069">
        <v>288</v>
      </c>
      <c r="AL36" s="1060"/>
      <c r="AM36" s="1060"/>
      <c r="AN36" s="1060"/>
      <c r="AO36" s="1060"/>
      <c r="AP36" s="1060">
        <v>2791</v>
      </c>
      <c r="AQ36" s="1060"/>
      <c r="AR36" s="1060"/>
      <c r="AS36" s="1060"/>
      <c r="AT36" s="1060"/>
      <c r="AU36" s="1060">
        <v>1538</v>
      </c>
      <c r="AV36" s="1060"/>
      <c r="AW36" s="1060"/>
      <c r="AX36" s="1060"/>
      <c r="AY36" s="1060"/>
      <c r="AZ36" s="1131" t="s">
        <v>497</v>
      </c>
      <c r="BA36" s="1131"/>
      <c r="BB36" s="1131"/>
      <c r="BC36" s="1131"/>
      <c r="BD36" s="1131"/>
      <c r="BE36" s="1121" t="s">
        <v>610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611</v>
      </c>
      <c r="C37" s="1127"/>
      <c r="D37" s="1127"/>
      <c r="E37" s="1127"/>
      <c r="F37" s="1127"/>
      <c r="G37" s="1127"/>
      <c r="H37" s="1127"/>
      <c r="I37" s="1127"/>
      <c r="J37" s="1127"/>
      <c r="K37" s="1127"/>
      <c r="L37" s="1127"/>
      <c r="M37" s="1127"/>
      <c r="N37" s="1127"/>
      <c r="O37" s="1127"/>
      <c r="P37" s="1128"/>
      <c r="Q37" s="1132">
        <v>11893</v>
      </c>
      <c r="R37" s="1133"/>
      <c r="S37" s="1133"/>
      <c r="T37" s="1133"/>
      <c r="U37" s="1133"/>
      <c r="V37" s="1133">
        <v>11775</v>
      </c>
      <c r="W37" s="1133"/>
      <c r="X37" s="1133"/>
      <c r="Y37" s="1133"/>
      <c r="Z37" s="1133"/>
      <c r="AA37" s="1133">
        <v>118</v>
      </c>
      <c r="AB37" s="1133"/>
      <c r="AC37" s="1133"/>
      <c r="AD37" s="1133"/>
      <c r="AE37" s="1134"/>
      <c r="AF37" s="1108">
        <v>118</v>
      </c>
      <c r="AG37" s="1109"/>
      <c r="AH37" s="1109"/>
      <c r="AI37" s="1109"/>
      <c r="AJ37" s="1110"/>
      <c r="AK37" s="1069">
        <v>2029</v>
      </c>
      <c r="AL37" s="1060"/>
      <c r="AM37" s="1060"/>
      <c r="AN37" s="1060"/>
      <c r="AO37" s="1060"/>
      <c r="AP37" s="1060">
        <v>75600</v>
      </c>
      <c r="AQ37" s="1060"/>
      <c r="AR37" s="1060"/>
      <c r="AS37" s="1060"/>
      <c r="AT37" s="1060"/>
      <c r="AU37" s="1060">
        <v>24797</v>
      </c>
      <c r="AV37" s="1060"/>
      <c r="AW37" s="1060"/>
      <c r="AX37" s="1060"/>
      <c r="AY37" s="1060"/>
      <c r="AZ37" s="1131" t="s">
        <v>497</v>
      </c>
      <c r="BA37" s="1131"/>
      <c r="BB37" s="1131"/>
      <c r="BC37" s="1131"/>
      <c r="BD37" s="1131"/>
      <c r="BE37" s="1121" t="s">
        <v>610</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613</v>
      </c>
      <c r="C38" s="1127"/>
      <c r="D38" s="1127"/>
      <c r="E38" s="1127"/>
      <c r="F38" s="1127"/>
      <c r="G38" s="1127"/>
      <c r="H38" s="1127"/>
      <c r="I38" s="1127"/>
      <c r="J38" s="1127"/>
      <c r="K38" s="1127"/>
      <c r="L38" s="1127"/>
      <c r="M38" s="1127"/>
      <c r="N38" s="1127"/>
      <c r="O38" s="1127"/>
      <c r="P38" s="1128"/>
      <c r="Q38" s="1132">
        <v>392</v>
      </c>
      <c r="R38" s="1133"/>
      <c r="S38" s="1133"/>
      <c r="T38" s="1133"/>
      <c r="U38" s="1133"/>
      <c r="V38" s="1133">
        <v>385</v>
      </c>
      <c r="W38" s="1133"/>
      <c r="X38" s="1133"/>
      <c r="Y38" s="1133"/>
      <c r="Z38" s="1133"/>
      <c r="AA38" s="1133">
        <v>6</v>
      </c>
      <c r="AB38" s="1133"/>
      <c r="AC38" s="1133"/>
      <c r="AD38" s="1133"/>
      <c r="AE38" s="1134"/>
      <c r="AF38" s="1108">
        <v>6</v>
      </c>
      <c r="AG38" s="1109"/>
      <c r="AH38" s="1109"/>
      <c r="AI38" s="1109"/>
      <c r="AJ38" s="1110"/>
      <c r="AK38" s="1069">
        <v>192</v>
      </c>
      <c r="AL38" s="1060"/>
      <c r="AM38" s="1060"/>
      <c r="AN38" s="1060"/>
      <c r="AO38" s="1060"/>
      <c r="AP38" s="1060">
        <v>2614</v>
      </c>
      <c r="AQ38" s="1060"/>
      <c r="AR38" s="1060"/>
      <c r="AS38" s="1060"/>
      <c r="AT38" s="1060"/>
      <c r="AU38" s="1060">
        <v>2614</v>
      </c>
      <c r="AV38" s="1060"/>
      <c r="AW38" s="1060"/>
      <c r="AX38" s="1060"/>
      <c r="AY38" s="1060"/>
      <c r="AZ38" s="1131" t="s">
        <v>497</v>
      </c>
      <c r="BA38" s="1131"/>
      <c r="BB38" s="1131"/>
      <c r="BC38" s="1131"/>
      <c r="BD38" s="1131"/>
      <c r="BE38" s="1121" t="s">
        <v>612</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614</v>
      </c>
      <c r="C39" s="1127"/>
      <c r="D39" s="1127"/>
      <c r="E39" s="1127"/>
      <c r="F39" s="1127"/>
      <c r="G39" s="1127"/>
      <c r="H39" s="1127"/>
      <c r="I39" s="1127"/>
      <c r="J39" s="1127"/>
      <c r="K39" s="1127"/>
      <c r="L39" s="1127"/>
      <c r="M39" s="1127"/>
      <c r="N39" s="1127"/>
      <c r="O39" s="1127"/>
      <c r="P39" s="1128"/>
      <c r="Q39" s="1132">
        <v>1249</v>
      </c>
      <c r="R39" s="1133"/>
      <c r="S39" s="1133"/>
      <c r="T39" s="1133"/>
      <c r="U39" s="1133"/>
      <c r="V39" s="1133">
        <v>828</v>
      </c>
      <c r="W39" s="1133"/>
      <c r="X39" s="1133"/>
      <c r="Y39" s="1133"/>
      <c r="Z39" s="1133"/>
      <c r="AA39" s="1133">
        <v>421</v>
      </c>
      <c r="AB39" s="1133"/>
      <c r="AC39" s="1133"/>
      <c r="AD39" s="1133"/>
      <c r="AE39" s="1134"/>
      <c r="AF39" s="1108" t="s">
        <v>174</v>
      </c>
      <c r="AG39" s="1109"/>
      <c r="AH39" s="1109"/>
      <c r="AI39" s="1109"/>
      <c r="AJ39" s="1110"/>
      <c r="AK39" s="1069">
        <v>0</v>
      </c>
      <c r="AL39" s="1060"/>
      <c r="AM39" s="1060"/>
      <c r="AN39" s="1060"/>
      <c r="AO39" s="1060"/>
      <c r="AP39" s="1060">
        <v>1271</v>
      </c>
      <c r="AQ39" s="1060"/>
      <c r="AR39" s="1060"/>
      <c r="AS39" s="1060"/>
      <c r="AT39" s="1060"/>
      <c r="AU39" s="1060">
        <v>80</v>
      </c>
      <c r="AV39" s="1060"/>
      <c r="AW39" s="1060"/>
      <c r="AX39" s="1060"/>
      <c r="AY39" s="1060"/>
      <c r="AZ39" s="1131" t="s">
        <v>497</v>
      </c>
      <c r="BA39" s="1131"/>
      <c r="BB39" s="1131"/>
      <c r="BC39" s="1131"/>
      <c r="BD39" s="1131"/>
      <c r="BE39" s="1121" t="s">
        <v>615</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398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399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7352</v>
      </c>
      <c r="AG63" s="1048"/>
      <c r="AH63" s="1048"/>
      <c r="AI63" s="1048"/>
      <c r="AJ63" s="1119"/>
      <c r="AK63" s="1120"/>
      <c r="AL63" s="1052"/>
      <c r="AM63" s="1052"/>
      <c r="AN63" s="1052"/>
      <c r="AO63" s="1052"/>
      <c r="AP63" s="1048">
        <v>100949</v>
      </c>
      <c r="AQ63" s="1048"/>
      <c r="AR63" s="1048"/>
      <c r="AS63" s="1048"/>
      <c r="AT63" s="1048"/>
      <c r="AU63" s="1048">
        <v>31698</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401</v>
      </c>
      <c r="B66" s="1085"/>
      <c r="C66" s="1085"/>
      <c r="D66" s="1085"/>
      <c r="E66" s="1085"/>
      <c r="F66" s="1085"/>
      <c r="G66" s="1085"/>
      <c r="H66" s="1085"/>
      <c r="I66" s="1085"/>
      <c r="J66" s="1085"/>
      <c r="K66" s="1085"/>
      <c r="L66" s="1085"/>
      <c r="M66" s="1085"/>
      <c r="N66" s="1085"/>
      <c r="O66" s="1085"/>
      <c r="P66" s="1086"/>
      <c r="Q66" s="1090" t="s">
        <v>387</v>
      </c>
      <c r="R66" s="1091"/>
      <c r="S66" s="1091"/>
      <c r="T66" s="1091"/>
      <c r="U66" s="1092"/>
      <c r="V66" s="1090" t="s">
        <v>402</v>
      </c>
      <c r="W66" s="1091"/>
      <c r="X66" s="1091"/>
      <c r="Y66" s="1091"/>
      <c r="Z66" s="1092"/>
      <c r="AA66" s="1090" t="s">
        <v>403</v>
      </c>
      <c r="AB66" s="1091"/>
      <c r="AC66" s="1091"/>
      <c r="AD66" s="1091"/>
      <c r="AE66" s="1092"/>
      <c r="AF66" s="1096" t="s">
        <v>404</v>
      </c>
      <c r="AG66" s="1097"/>
      <c r="AH66" s="1097"/>
      <c r="AI66" s="1097"/>
      <c r="AJ66" s="1098"/>
      <c r="AK66" s="1090" t="s">
        <v>405</v>
      </c>
      <c r="AL66" s="1085"/>
      <c r="AM66" s="1085"/>
      <c r="AN66" s="1085"/>
      <c r="AO66" s="1086"/>
      <c r="AP66" s="1090" t="s">
        <v>392</v>
      </c>
      <c r="AQ66" s="1091"/>
      <c r="AR66" s="1091"/>
      <c r="AS66" s="1091"/>
      <c r="AT66" s="1092"/>
      <c r="AU66" s="1090" t="s">
        <v>406</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6095</v>
      </c>
      <c r="R68" s="1071"/>
      <c r="S68" s="1071"/>
      <c r="T68" s="1071"/>
      <c r="U68" s="1071"/>
      <c r="V68" s="1071">
        <v>5926</v>
      </c>
      <c r="W68" s="1071"/>
      <c r="X68" s="1071"/>
      <c r="Y68" s="1071"/>
      <c r="Z68" s="1071"/>
      <c r="AA68" s="1071">
        <v>169</v>
      </c>
      <c r="AB68" s="1071"/>
      <c r="AC68" s="1071"/>
      <c r="AD68" s="1071"/>
      <c r="AE68" s="1071"/>
      <c r="AF68" s="1071">
        <v>169</v>
      </c>
      <c r="AG68" s="1071"/>
      <c r="AH68" s="1071"/>
      <c r="AI68" s="1071"/>
      <c r="AJ68" s="1071"/>
      <c r="AK68" s="1071" t="s">
        <v>590</v>
      </c>
      <c r="AL68" s="1071"/>
      <c r="AM68" s="1071"/>
      <c r="AN68" s="1071"/>
      <c r="AO68" s="1071"/>
      <c r="AP68" s="1071">
        <v>2561</v>
      </c>
      <c r="AQ68" s="1071"/>
      <c r="AR68" s="1071"/>
      <c r="AS68" s="1071"/>
      <c r="AT68" s="1071"/>
      <c r="AU68" s="1071">
        <v>2169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2351</v>
      </c>
      <c r="R69" s="1060"/>
      <c r="S69" s="1060"/>
      <c r="T69" s="1060"/>
      <c r="U69" s="1060"/>
      <c r="V69" s="1060">
        <v>1610</v>
      </c>
      <c r="W69" s="1060"/>
      <c r="X69" s="1060"/>
      <c r="Y69" s="1060"/>
      <c r="Z69" s="1060"/>
      <c r="AA69" s="1060">
        <v>741</v>
      </c>
      <c r="AB69" s="1060"/>
      <c r="AC69" s="1060"/>
      <c r="AD69" s="1060"/>
      <c r="AE69" s="1060"/>
      <c r="AF69" s="1060">
        <v>3830</v>
      </c>
      <c r="AG69" s="1060"/>
      <c r="AH69" s="1060"/>
      <c r="AI69" s="1060"/>
      <c r="AJ69" s="1060"/>
      <c r="AK69" s="1060" t="s">
        <v>616</v>
      </c>
      <c r="AL69" s="1060"/>
      <c r="AM69" s="1060"/>
      <c r="AN69" s="1060"/>
      <c r="AO69" s="1060"/>
      <c r="AP69" s="1060">
        <v>3492</v>
      </c>
      <c r="AQ69" s="1060"/>
      <c r="AR69" s="1060"/>
      <c r="AS69" s="1060"/>
      <c r="AT69" s="1060"/>
      <c r="AU69" s="1060" t="s">
        <v>590</v>
      </c>
      <c r="AV69" s="1060"/>
      <c r="AW69" s="1060"/>
      <c r="AX69" s="1060"/>
      <c r="AY69" s="1060"/>
      <c r="AZ69" s="1061" t="s">
        <v>582</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812</v>
      </c>
      <c r="R70" s="1060"/>
      <c r="S70" s="1060"/>
      <c r="T70" s="1060"/>
      <c r="U70" s="1060"/>
      <c r="V70" s="1060">
        <v>778</v>
      </c>
      <c r="W70" s="1060"/>
      <c r="X70" s="1060"/>
      <c r="Y70" s="1060"/>
      <c r="Z70" s="1060"/>
      <c r="AA70" s="1060">
        <v>35</v>
      </c>
      <c r="AB70" s="1060"/>
      <c r="AC70" s="1060"/>
      <c r="AD70" s="1060"/>
      <c r="AE70" s="1060"/>
      <c r="AF70" s="1060">
        <v>35</v>
      </c>
      <c r="AG70" s="1060"/>
      <c r="AH70" s="1060"/>
      <c r="AI70" s="1060"/>
      <c r="AJ70" s="1060"/>
      <c r="AK70" s="1060">
        <v>17</v>
      </c>
      <c r="AL70" s="1060"/>
      <c r="AM70" s="1060"/>
      <c r="AN70" s="1060"/>
      <c r="AO70" s="1060"/>
      <c r="AP70" s="1060">
        <v>377</v>
      </c>
      <c r="AQ70" s="1060"/>
      <c r="AR70" s="1060"/>
      <c r="AS70" s="1060"/>
      <c r="AT70" s="1060"/>
      <c r="AU70" s="1060">
        <v>67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442</v>
      </c>
      <c r="R71" s="1060"/>
      <c r="S71" s="1060"/>
      <c r="T71" s="1060"/>
      <c r="U71" s="1060"/>
      <c r="V71" s="1060">
        <v>385</v>
      </c>
      <c r="W71" s="1060"/>
      <c r="X71" s="1060"/>
      <c r="Y71" s="1060"/>
      <c r="Z71" s="1060"/>
      <c r="AA71" s="1060">
        <v>57</v>
      </c>
      <c r="AB71" s="1060"/>
      <c r="AC71" s="1060"/>
      <c r="AD71" s="1060"/>
      <c r="AE71" s="1060"/>
      <c r="AF71" s="1060">
        <v>57</v>
      </c>
      <c r="AG71" s="1060"/>
      <c r="AH71" s="1060"/>
      <c r="AI71" s="1060"/>
      <c r="AJ71" s="1060"/>
      <c r="AK71" s="1060" t="s">
        <v>617</v>
      </c>
      <c r="AL71" s="1060"/>
      <c r="AM71" s="1060"/>
      <c r="AN71" s="1060"/>
      <c r="AO71" s="1060"/>
      <c r="AP71" s="1060" t="s">
        <v>616</v>
      </c>
      <c r="AQ71" s="1060"/>
      <c r="AR71" s="1060"/>
      <c r="AS71" s="1060"/>
      <c r="AT71" s="1060"/>
      <c r="AU71" s="1060" t="s">
        <v>618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510</v>
      </c>
      <c r="R72" s="1060"/>
      <c r="S72" s="1060"/>
      <c r="T72" s="1060"/>
      <c r="U72" s="1060"/>
      <c r="V72" s="1060">
        <v>474</v>
      </c>
      <c r="W72" s="1060"/>
      <c r="X72" s="1060"/>
      <c r="Y72" s="1060"/>
      <c r="Z72" s="1060"/>
      <c r="AA72" s="1060">
        <v>35</v>
      </c>
      <c r="AB72" s="1060"/>
      <c r="AC72" s="1060"/>
      <c r="AD72" s="1060"/>
      <c r="AE72" s="1060"/>
      <c r="AF72" s="1060">
        <v>35</v>
      </c>
      <c r="AG72" s="1060"/>
      <c r="AH72" s="1060"/>
      <c r="AI72" s="1060"/>
      <c r="AJ72" s="1060"/>
      <c r="AK72" s="1060">
        <v>24</v>
      </c>
      <c r="AL72" s="1060"/>
      <c r="AM72" s="1060"/>
      <c r="AN72" s="1060"/>
      <c r="AO72" s="1060"/>
      <c r="AP72" s="1060" t="s">
        <v>497</v>
      </c>
      <c r="AQ72" s="1060"/>
      <c r="AR72" s="1060"/>
      <c r="AS72" s="1060"/>
      <c r="AT72" s="1060"/>
      <c r="AU72" s="1060" t="s">
        <v>497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169461</v>
      </c>
      <c r="R73" s="1060"/>
      <c r="S73" s="1060"/>
      <c r="T73" s="1060"/>
      <c r="U73" s="1060"/>
      <c r="V73" s="1060">
        <v>164687</v>
      </c>
      <c r="W73" s="1060"/>
      <c r="X73" s="1060"/>
      <c r="Y73" s="1060"/>
      <c r="Z73" s="1060"/>
      <c r="AA73" s="1060">
        <v>4774</v>
      </c>
      <c r="AB73" s="1060"/>
      <c r="AC73" s="1060"/>
      <c r="AD73" s="1060"/>
      <c r="AE73" s="1060"/>
      <c r="AF73" s="1060">
        <v>4771</v>
      </c>
      <c r="AG73" s="1060"/>
      <c r="AH73" s="1060"/>
      <c r="AI73" s="1060"/>
      <c r="AJ73" s="1060"/>
      <c r="AK73" s="1060">
        <v>5487</v>
      </c>
      <c r="AL73" s="1060"/>
      <c r="AM73" s="1060"/>
      <c r="AN73" s="1060"/>
      <c r="AO73" s="1060"/>
      <c r="AP73" s="1060" t="s">
        <v>497</v>
      </c>
      <c r="AQ73" s="1060"/>
      <c r="AR73" s="1060"/>
      <c r="AS73" s="1060"/>
      <c r="AT73" s="1060"/>
      <c r="AU73" s="1060" t="s">
        <v>497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580</v>
      </c>
      <c r="C74" s="1064"/>
      <c r="D74" s="1064"/>
      <c r="E74" s="1064"/>
      <c r="F74" s="1064"/>
      <c r="G74" s="1064"/>
      <c r="H74" s="1064"/>
      <c r="I74" s="1064"/>
      <c r="J74" s="1064"/>
      <c r="K74" s="1064"/>
      <c r="L74" s="1064"/>
      <c r="M74" s="1064"/>
      <c r="N74" s="1064"/>
      <c r="O74" s="1064"/>
      <c r="P74" s="1065"/>
      <c r="Q74" s="1066">
        <v>8</v>
      </c>
      <c r="R74" s="1060"/>
      <c r="S74" s="1060"/>
      <c r="T74" s="1060"/>
      <c r="U74" s="1060"/>
      <c r="V74" s="1060">
        <v>6</v>
      </c>
      <c r="W74" s="1060"/>
      <c r="X74" s="1060"/>
      <c r="Y74" s="1060"/>
      <c r="Z74" s="1060"/>
      <c r="AA74" s="1060">
        <v>2</v>
      </c>
      <c r="AB74" s="1060"/>
      <c r="AC74" s="1060"/>
      <c r="AD74" s="1060"/>
      <c r="AE74" s="1060"/>
      <c r="AF74" s="1060">
        <v>2</v>
      </c>
      <c r="AG74" s="1060"/>
      <c r="AH74" s="1060"/>
      <c r="AI74" s="1060"/>
      <c r="AJ74" s="1060"/>
      <c r="AK74" s="1060" t="s">
        <v>590</v>
      </c>
      <c r="AL74" s="1060"/>
      <c r="AM74" s="1060"/>
      <c r="AN74" s="1060"/>
      <c r="AO74" s="1060"/>
      <c r="AP74" s="1060" t="s">
        <v>590</v>
      </c>
      <c r="AQ74" s="1060"/>
      <c r="AR74" s="1060"/>
      <c r="AS74" s="1060"/>
      <c r="AT74" s="1060"/>
      <c r="AU74" s="1060" t="s">
        <v>617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581</v>
      </c>
      <c r="C75" s="1064"/>
      <c r="D75" s="1064"/>
      <c r="E75" s="1064"/>
      <c r="F75" s="1064"/>
      <c r="G75" s="1064"/>
      <c r="H75" s="1064"/>
      <c r="I75" s="1064"/>
      <c r="J75" s="1064"/>
      <c r="K75" s="1064"/>
      <c r="L75" s="1064"/>
      <c r="M75" s="1064"/>
      <c r="N75" s="1064"/>
      <c r="O75" s="1064"/>
      <c r="P75" s="1065"/>
      <c r="Q75" s="1067">
        <v>177</v>
      </c>
      <c r="R75" s="1068"/>
      <c r="S75" s="1068"/>
      <c r="T75" s="1068"/>
      <c r="U75" s="1069"/>
      <c r="V75" s="1070">
        <v>173</v>
      </c>
      <c r="W75" s="1068"/>
      <c r="X75" s="1068"/>
      <c r="Y75" s="1068"/>
      <c r="Z75" s="1069"/>
      <c r="AA75" s="1070">
        <v>4</v>
      </c>
      <c r="AB75" s="1068"/>
      <c r="AC75" s="1068"/>
      <c r="AD75" s="1068"/>
      <c r="AE75" s="1069"/>
      <c r="AF75" s="1070">
        <v>4</v>
      </c>
      <c r="AG75" s="1068"/>
      <c r="AH75" s="1068"/>
      <c r="AI75" s="1068"/>
      <c r="AJ75" s="1069"/>
      <c r="AK75" s="1070">
        <v>24</v>
      </c>
      <c r="AL75" s="1068"/>
      <c r="AM75" s="1068"/>
      <c r="AN75" s="1068"/>
      <c r="AO75" s="1069"/>
      <c r="AP75" s="1070" t="s">
        <v>497</v>
      </c>
      <c r="AQ75" s="1068"/>
      <c r="AR75" s="1068"/>
      <c r="AS75" s="1068"/>
      <c r="AT75" s="1069"/>
      <c r="AU75" s="1070" t="s">
        <v>497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407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8903</v>
      </c>
      <c r="AG88" s="1048"/>
      <c r="AH88" s="1048"/>
      <c r="AI88" s="1048"/>
      <c r="AJ88" s="1048"/>
      <c r="AK88" s="1052"/>
      <c r="AL88" s="1052"/>
      <c r="AM88" s="1052"/>
      <c r="AN88" s="1052"/>
      <c r="AO88" s="1052"/>
      <c r="AP88" s="1048">
        <v>6430</v>
      </c>
      <c r="AQ88" s="1048"/>
      <c r="AR88" s="1048"/>
      <c r="AS88" s="1048"/>
      <c r="AT88" s="1048"/>
      <c r="AU88" s="1048">
        <v>2236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408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7539</v>
      </c>
      <c r="CS102" s="1040"/>
      <c r="CT102" s="1040"/>
      <c r="CU102" s="1040"/>
      <c r="CV102" s="1041"/>
      <c r="CW102" s="1039">
        <v>501</v>
      </c>
      <c r="CX102" s="1040"/>
      <c r="CY102" s="1040"/>
      <c r="CZ102" s="1040"/>
      <c r="DA102" s="1041"/>
      <c r="DB102" s="1039">
        <v>274</v>
      </c>
      <c r="DC102" s="1040"/>
      <c r="DD102" s="1040"/>
      <c r="DE102" s="1040"/>
      <c r="DF102" s="1041"/>
      <c r="DG102" s="1039">
        <v>3683</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416</v>
      </c>
      <c r="AB109" s="983"/>
      <c r="AC109" s="983"/>
      <c r="AD109" s="983"/>
      <c r="AE109" s="984"/>
      <c r="AF109" s="985" t="s">
        <v>303</v>
      </c>
      <c r="AG109" s="983"/>
      <c r="AH109" s="983"/>
      <c r="AI109" s="983"/>
      <c r="AJ109" s="984"/>
      <c r="AK109" s="985" t="s">
        <v>302</v>
      </c>
      <c r="AL109" s="983"/>
      <c r="AM109" s="983"/>
      <c r="AN109" s="983"/>
      <c r="AO109" s="984"/>
      <c r="AP109" s="985" t="s">
        <v>417</v>
      </c>
      <c r="AQ109" s="983"/>
      <c r="AR109" s="983"/>
      <c r="AS109" s="983"/>
      <c r="AT109" s="1014"/>
      <c r="AU109" s="982" t="s">
        <v>415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416</v>
      </c>
      <c r="BR109" s="983"/>
      <c r="BS109" s="983"/>
      <c r="BT109" s="983"/>
      <c r="BU109" s="984"/>
      <c r="BV109" s="985" t="s">
        <v>303</v>
      </c>
      <c r="BW109" s="983"/>
      <c r="BX109" s="983"/>
      <c r="BY109" s="983"/>
      <c r="BZ109" s="984"/>
      <c r="CA109" s="985" t="s">
        <v>302</v>
      </c>
      <c r="CB109" s="983"/>
      <c r="CC109" s="983"/>
      <c r="CD109" s="983"/>
      <c r="CE109" s="984"/>
      <c r="CF109" s="1021" t="s">
        <v>417</v>
      </c>
      <c r="CG109" s="1021"/>
      <c r="CH109" s="1021"/>
      <c r="CI109" s="1021"/>
      <c r="CJ109" s="1021"/>
      <c r="CK109" s="985" t="s">
        <v>418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416</v>
      </c>
      <c r="DH109" s="983"/>
      <c r="DI109" s="983"/>
      <c r="DJ109" s="983"/>
      <c r="DK109" s="984"/>
      <c r="DL109" s="985" t="s">
        <v>303</v>
      </c>
      <c r="DM109" s="983"/>
      <c r="DN109" s="983"/>
      <c r="DO109" s="983"/>
      <c r="DP109" s="984"/>
      <c r="DQ109" s="985" t="s">
        <v>302</v>
      </c>
      <c r="DR109" s="983"/>
      <c r="DS109" s="983"/>
      <c r="DT109" s="983"/>
      <c r="DU109" s="984"/>
      <c r="DV109" s="985" t="s">
        <v>417</v>
      </c>
      <c r="DW109" s="983"/>
      <c r="DX109" s="983"/>
      <c r="DY109" s="983"/>
      <c r="DZ109" s="1014"/>
    </row>
    <row r="110" spans="1:131" s="246" customFormat="1" ht="26.25" customHeight="1" x14ac:dyDescent="0.15">
      <c r="A110" s="885" t="s">
        <v>419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16799391</v>
      </c>
      <c r="AB110" s="976"/>
      <c r="AC110" s="976"/>
      <c r="AD110" s="976"/>
      <c r="AE110" s="977"/>
      <c r="AF110" s="978">
        <v>16378500</v>
      </c>
      <c r="AG110" s="976"/>
      <c r="AH110" s="976"/>
      <c r="AI110" s="976"/>
      <c r="AJ110" s="977"/>
      <c r="AK110" s="978">
        <v>15823468</v>
      </c>
      <c r="AL110" s="976"/>
      <c r="AM110" s="976"/>
      <c r="AN110" s="976"/>
      <c r="AO110" s="977"/>
      <c r="AP110" s="979">
        <v>27.9</v>
      </c>
      <c r="AQ110" s="980"/>
      <c r="AR110" s="980"/>
      <c r="AS110" s="980"/>
      <c r="AT110" s="981"/>
      <c r="AU110" s="1015" t="s">
        <v>73</v>
      </c>
      <c r="AV110" s="1016"/>
      <c r="AW110" s="1016"/>
      <c r="AX110" s="1016"/>
      <c r="AY110" s="1016"/>
      <c r="AZ110" s="941" t="s">
        <v>420</v>
      </c>
      <c r="BA110" s="886"/>
      <c r="BB110" s="886"/>
      <c r="BC110" s="886"/>
      <c r="BD110" s="886"/>
      <c r="BE110" s="886"/>
      <c r="BF110" s="886"/>
      <c r="BG110" s="886"/>
      <c r="BH110" s="886"/>
      <c r="BI110" s="886"/>
      <c r="BJ110" s="886"/>
      <c r="BK110" s="886"/>
      <c r="BL110" s="886"/>
      <c r="BM110" s="886"/>
      <c r="BN110" s="886"/>
      <c r="BO110" s="886"/>
      <c r="BP110" s="887"/>
      <c r="BQ110" s="942">
        <v>151191084</v>
      </c>
      <c r="BR110" s="923"/>
      <c r="BS110" s="923"/>
      <c r="BT110" s="923"/>
      <c r="BU110" s="923"/>
      <c r="BV110" s="923">
        <v>145146554</v>
      </c>
      <c r="BW110" s="923"/>
      <c r="BX110" s="923"/>
      <c r="BY110" s="923"/>
      <c r="BZ110" s="923"/>
      <c r="CA110" s="923">
        <v>139381587</v>
      </c>
      <c r="CB110" s="923"/>
      <c r="CC110" s="923"/>
      <c r="CD110" s="923"/>
      <c r="CE110" s="923"/>
      <c r="CF110" s="947">
        <v>246.2</v>
      </c>
      <c r="CG110" s="948"/>
      <c r="CH110" s="948"/>
      <c r="CI110" s="948"/>
      <c r="CJ110" s="948"/>
      <c r="CK110" s="1011" t="s">
        <v>421</v>
      </c>
      <c r="CL110" s="897"/>
      <c r="CM110" s="972" t="s">
        <v>422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423</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424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425</v>
      </c>
      <c r="BA111" s="828"/>
      <c r="BB111" s="828"/>
      <c r="BC111" s="828"/>
      <c r="BD111" s="828"/>
      <c r="BE111" s="828"/>
      <c r="BF111" s="828"/>
      <c r="BG111" s="828"/>
      <c r="BH111" s="828"/>
      <c r="BI111" s="828"/>
      <c r="BJ111" s="828"/>
      <c r="BK111" s="828"/>
      <c r="BL111" s="828"/>
      <c r="BM111" s="828"/>
      <c r="BN111" s="828"/>
      <c r="BO111" s="828"/>
      <c r="BP111" s="829"/>
      <c r="BQ111" s="894">
        <v>3744393</v>
      </c>
      <c r="BR111" s="895"/>
      <c r="BS111" s="895"/>
      <c r="BT111" s="895"/>
      <c r="BU111" s="895"/>
      <c r="BV111" s="895">
        <v>3807992</v>
      </c>
      <c r="BW111" s="895"/>
      <c r="BX111" s="895"/>
      <c r="BY111" s="895"/>
      <c r="BZ111" s="895"/>
      <c r="CA111" s="895">
        <v>3683299</v>
      </c>
      <c r="CB111" s="895"/>
      <c r="CC111" s="895"/>
      <c r="CD111" s="895"/>
      <c r="CE111" s="895"/>
      <c r="CF111" s="956">
        <v>6.5</v>
      </c>
      <c r="CG111" s="957"/>
      <c r="CH111" s="957"/>
      <c r="CI111" s="957"/>
      <c r="CJ111" s="957"/>
      <c r="CK111" s="1012"/>
      <c r="CL111" s="899"/>
      <c r="CM111" s="902" t="s">
        <v>426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127</v>
      </c>
      <c r="DM111" s="895"/>
      <c r="DN111" s="895"/>
      <c r="DO111" s="895"/>
      <c r="DP111" s="895"/>
      <c r="DQ111" s="895" t="s">
        <v>127</v>
      </c>
      <c r="DR111" s="895"/>
      <c r="DS111" s="895"/>
      <c r="DT111" s="895"/>
      <c r="DU111" s="895"/>
      <c r="DV111" s="872" t="s">
        <v>427</v>
      </c>
      <c r="DW111" s="872"/>
      <c r="DX111" s="872"/>
      <c r="DY111" s="872"/>
      <c r="DZ111" s="873"/>
    </row>
    <row r="112" spans="1:131" s="246" customFormat="1" ht="26.25" customHeight="1" x14ac:dyDescent="0.15">
      <c r="A112" s="997" t="s">
        <v>428</v>
      </c>
      <c r="B112" s="998"/>
      <c r="C112" s="828" t="s">
        <v>429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423</v>
      </c>
      <c r="AL112" s="858"/>
      <c r="AM112" s="858"/>
      <c r="AN112" s="858"/>
      <c r="AO112" s="859"/>
      <c r="AP112" s="905" t="s">
        <v>127</v>
      </c>
      <c r="AQ112" s="906"/>
      <c r="AR112" s="906"/>
      <c r="AS112" s="906"/>
      <c r="AT112" s="907"/>
      <c r="AU112" s="1017"/>
      <c r="AV112" s="1018"/>
      <c r="AW112" s="1018"/>
      <c r="AX112" s="1018"/>
      <c r="AY112" s="1018"/>
      <c r="AZ112" s="893" t="s">
        <v>430</v>
      </c>
      <c r="BA112" s="828"/>
      <c r="BB112" s="828"/>
      <c r="BC112" s="828"/>
      <c r="BD112" s="828"/>
      <c r="BE112" s="828"/>
      <c r="BF112" s="828"/>
      <c r="BG112" s="828"/>
      <c r="BH112" s="828"/>
      <c r="BI112" s="828"/>
      <c r="BJ112" s="828"/>
      <c r="BK112" s="828"/>
      <c r="BL112" s="828"/>
      <c r="BM112" s="828"/>
      <c r="BN112" s="828"/>
      <c r="BO112" s="828"/>
      <c r="BP112" s="829"/>
      <c r="BQ112" s="894">
        <v>32135794</v>
      </c>
      <c r="BR112" s="895"/>
      <c r="BS112" s="895"/>
      <c r="BT112" s="895"/>
      <c r="BU112" s="895"/>
      <c r="BV112" s="895">
        <v>32042860</v>
      </c>
      <c r="BW112" s="895"/>
      <c r="BX112" s="895"/>
      <c r="BY112" s="895"/>
      <c r="BZ112" s="895"/>
      <c r="CA112" s="895">
        <v>31697572</v>
      </c>
      <c r="CB112" s="895"/>
      <c r="CC112" s="895"/>
      <c r="CD112" s="895"/>
      <c r="CE112" s="895"/>
      <c r="CF112" s="956">
        <v>56</v>
      </c>
      <c r="CG112" s="957"/>
      <c r="CH112" s="957"/>
      <c r="CI112" s="957"/>
      <c r="CJ112" s="957"/>
      <c r="CK112" s="1012"/>
      <c r="CL112" s="899"/>
      <c r="CM112" s="902" t="s">
        <v>431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15">
      <c r="A113" s="999"/>
      <c r="B113" s="1000"/>
      <c r="C113" s="828" t="s">
        <v>432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2768393</v>
      </c>
      <c r="AB113" s="1004"/>
      <c r="AC113" s="1004"/>
      <c r="AD113" s="1004"/>
      <c r="AE113" s="1005"/>
      <c r="AF113" s="1006">
        <v>2844924</v>
      </c>
      <c r="AG113" s="1004"/>
      <c r="AH113" s="1004"/>
      <c r="AI113" s="1004"/>
      <c r="AJ113" s="1005"/>
      <c r="AK113" s="1006">
        <v>2927197</v>
      </c>
      <c r="AL113" s="1004"/>
      <c r="AM113" s="1004"/>
      <c r="AN113" s="1004"/>
      <c r="AO113" s="1005"/>
      <c r="AP113" s="1007">
        <v>5.2</v>
      </c>
      <c r="AQ113" s="1008"/>
      <c r="AR113" s="1008"/>
      <c r="AS113" s="1008"/>
      <c r="AT113" s="1009"/>
      <c r="AU113" s="1017"/>
      <c r="AV113" s="1018"/>
      <c r="AW113" s="1018"/>
      <c r="AX113" s="1018"/>
      <c r="AY113" s="1018"/>
      <c r="AZ113" s="893" t="s">
        <v>433</v>
      </c>
      <c r="BA113" s="828"/>
      <c r="BB113" s="828"/>
      <c r="BC113" s="828"/>
      <c r="BD113" s="828"/>
      <c r="BE113" s="828"/>
      <c r="BF113" s="828"/>
      <c r="BG113" s="828"/>
      <c r="BH113" s="828"/>
      <c r="BI113" s="828"/>
      <c r="BJ113" s="828"/>
      <c r="BK113" s="828"/>
      <c r="BL113" s="828"/>
      <c r="BM113" s="828"/>
      <c r="BN113" s="828"/>
      <c r="BO113" s="828"/>
      <c r="BP113" s="829"/>
      <c r="BQ113" s="894">
        <v>1883199</v>
      </c>
      <c r="BR113" s="895"/>
      <c r="BS113" s="895"/>
      <c r="BT113" s="895"/>
      <c r="BU113" s="895"/>
      <c r="BV113" s="895">
        <v>1821709</v>
      </c>
      <c r="BW113" s="895"/>
      <c r="BX113" s="895"/>
      <c r="BY113" s="895"/>
      <c r="BZ113" s="895"/>
      <c r="CA113" s="895">
        <v>2235800</v>
      </c>
      <c r="CB113" s="895"/>
      <c r="CC113" s="895"/>
      <c r="CD113" s="895"/>
      <c r="CE113" s="895"/>
      <c r="CF113" s="956">
        <v>3.9</v>
      </c>
      <c r="CG113" s="957"/>
      <c r="CH113" s="957"/>
      <c r="CI113" s="957"/>
      <c r="CJ113" s="957"/>
      <c r="CK113" s="1012"/>
      <c r="CL113" s="899"/>
      <c r="CM113" s="902" t="s">
        <v>434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435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205297</v>
      </c>
      <c r="AB114" s="858"/>
      <c r="AC114" s="858"/>
      <c r="AD114" s="858"/>
      <c r="AE114" s="859"/>
      <c r="AF114" s="860">
        <v>223344</v>
      </c>
      <c r="AG114" s="858"/>
      <c r="AH114" s="858"/>
      <c r="AI114" s="858"/>
      <c r="AJ114" s="859"/>
      <c r="AK114" s="860">
        <v>212658</v>
      </c>
      <c r="AL114" s="858"/>
      <c r="AM114" s="858"/>
      <c r="AN114" s="858"/>
      <c r="AO114" s="859"/>
      <c r="AP114" s="905">
        <v>0.4</v>
      </c>
      <c r="AQ114" s="906"/>
      <c r="AR114" s="906"/>
      <c r="AS114" s="906"/>
      <c r="AT114" s="907"/>
      <c r="AU114" s="1017"/>
      <c r="AV114" s="1018"/>
      <c r="AW114" s="1018"/>
      <c r="AX114" s="1018"/>
      <c r="AY114" s="1018"/>
      <c r="AZ114" s="893" t="s">
        <v>436</v>
      </c>
      <c r="BA114" s="828"/>
      <c r="BB114" s="828"/>
      <c r="BC114" s="828"/>
      <c r="BD114" s="828"/>
      <c r="BE114" s="828"/>
      <c r="BF114" s="828"/>
      <c r="BG114" s="828"/>
      <c r="BH114" s="828"/>
      <c r="BI114" s="828"/>
      <c r="BJ114" s="828"/>
      <c r="BK114" s="828"/>
      <c r="BL114" s="828"/>
      <c r="BM114" s="828"/>
      <c r="BN114" s="828"/>
      <c r="BO114" s="828"/>
      <c r="BP114" s="829"/>
      <c r="BQ114" s="894">
        <v>13510860</v>
      </c>
      <c r="BR114" s="895"/>
      <c r="BS114" s="895"/>
      <c r="BT114" s="895"/>
      <c r="BU114" s="895"/>
      <c r="BV114" s="895">
        <v>12975929</v>
      </c>
      <c r="BW114" s="895"/>
      <c r="BX114" s="895"/>
      <c r="BY114" s="895"/>
      <c r="BZ114" s="895"/>
      <c r="CA114" s="895">
        <v>12670130</v>
      </c>
      <c r="CB114" s="895"/>
      <c r="CC114" s="895"/>
      <c r="CD114" s="895"/>
      <c r="CE114" s="895"/>
      <c r="CF114" s="956">
        <v>22.4</v>
      </c>
      <c r="CG114" s="957"/>
      <c r="CH114" s="957"/>
      <c r="CI114" s="957"/>
      <c r="CJ114" s="957"/>
      <c r="CK114" s="1012"/>
      <c r="CL114" s="899"/>
      <c r="CM114" s="902" t="s">
        <v>437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438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96572</v>
      </c>
      <c r="AB115" s="1004"/>
      <c r="AC115" s="1004"/>
      <c r="AD115" s="1004"/>
      <c r="AE115" s="1005"/>
      <c r="AF115" s="1006">
        <v>61920</v>
      </c>
      <c r="AG115" s="1004"/>
      <c r="AH115" s="1004"/>
      <c r="AI115" s="1004"/>
      <c r="AJ115" s="1005"/>
      <c r="AK115" s="1006">
        <v>57443</v>
      </c>
      <c r="AL115" s="1004"/>
      <c r="AM115" s="1004"/>
      <c r="AN115" s="1004"/>
      <c r="AO115" s="1005"/>
      <c r="AP115" s="1007">
        <v>0.1</v>
      </c>
      <c r="AQ115" s="1008"/>
      <c r="AR115" s="1008"/>
      <c r="AS115" s="1008"/>
      <c r="AT115" s="1009"/>
      <c r="AU115" s="1017"/>
      <c r="AV115" s="1018"/>
      <c r="AW115" s="1018"/>
      <c r="AX115" s="1018"/>
      <c r="AY115" s="1018"/>
      <c r="AZ115" s="893" t="s">
        <v>439</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3744393</v>
      </c>
      <c r="DH115" s="858"/>
      <c r="DI115" s="858"/>
      <c r="DJ115" s="858"/>
      <c r="DK115" s="859"/>
      <c r="DL115" s="860">
        <v>3807992</v>
      </c>
      <c r="DM115" s="858"/>
      <c r="DN115" s="858"/>
      <c r="DO115" s="858"/>
      <c r="DP115" s="859"/>
      <c r="DQ115" s="860">
        <v>3683299</v>
      </c>
      <c r="DR115" s="858"/>
      <c r="DS115" s="858"/>
      <c r="DT115" s="858"/>
      <c r="DU115" s="859"/>
      <c r="DV115" s="905">
        <v>6.5</v>
      </c>
      <c r="DW115" s="906"/>
      <c r="DX115" s="906"/>
      <c r="DY115" s="906"/>
      <c r="DZ115" s="907"/>
    </row>
    <row r="116" spans="1:130" s="246" customFormat="1" ht="26.25" customHeight="1" x14ac:dyDescent="0.15">
      <c r="A116" s="1001"/>
      <c r="B116" s="1002"/>
      <c r="C116" s="961" t="s">
        <v>441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442</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423</v>
      </c>
      <c r="BW116" s="895"/>
      <c r="BX116" s="895"/>
      <c r="BY116" s="895"/>
      <c r="BZ116" s="895"/>
      <c r="CA116" s="895" t="s">
        <v>127</v>
      </c>
      <c r="CB116" s="895"/>
      <c r="CC116" s="895"/>
      <c r="CD116" s="895"/>
      <c r="CE116" s="895"/>
      <c r="CF116" s="956" t="s">
        <v>127</v>
      </c>
      <c r="CG116" s="957"/>
      <c r="CH116" s="957"/>
      <c r="CI116" s="957"/>
      <c r="CJ116" s="957"/>
      <c r="CK116" s="1012"/>
      <c r="CL116" s="899"/>
      <c r="CM116" s="902" t="s">
        <v>443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427</v>
      </c>
      <c r="DH116" s="858"/>
      <c r="DI116" s="858"/>
      <c r="DJ116" s="858"/>
      <c r="DK116" s="859"/>
      <c r="DL116" s="860" t="s">
        <v>427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444</v>
      </c>
      <c r="Z117" s="984"/>
      <c r="AA117" s="989">
        <v>19869653</v>
      </c>
      <c r="AB117" s="990"/>
      <c r="AC117" s="990"/>
      <c r="AD117" s="990"/>
      <c r="AE117" s="991"/>
      <c r="AF117" s="992">
        <v>19508688</v>
      </c>
      <c r="AG117" s="990"/>
      <c r="AH117" s="990"/>
      <c r="AI117" s="990"/>
      <c r="AJ117" s="991"/>
      <c r="AK117" s="992">
        <v>19020766</v>
      </c>
      <c r="AL117" s="990"/>
      <c r="AM117" s="990"/>
      <c r="AN117" s="990"/>
      <c r="AO117" s="991"/>
      <c r="AP117" s="993"/>
      <c r="AQ117" s="994"/>
      <c r="AR117" s="994"/>
      <c r="AS117" s="994"/>
      <c r="AT117" s="995"/>
      <c r="AU117" s="1017"/>
      <c r="AV117" s="1018"/>
      <c r="AW117" s="1018"/>
      <c r="AX117" s="1018"/>
      <c r="AY117" s="1018"/>
      <c r="AZ117" s="944" t="s">
        <v>445</v>
      </c>
      <c r="BA117" s="945"/>
      <c r="BB117" s="945"/>
      <c r="BC117" s="945"/>
      <c r="BD117" s="945"/>
      <c r="BE117" s="945"/>
      <c r="BF117" s="945"/>
      <c r="BG117" s="945"/>
      <c r="BH117" s="945"/>
      <c r="BI117" s="945"/>
      <c r="BJ117" s="945"/>
      <c r="BK117" s="945"/>
      <c r="BL117" s="945"/>
      <c r="BM117" s="945"/>
      <c r="BN117" s="945"/>
      <c r="BO117" s="945"/>
      <c r="BP117" s="946"/>
      <c r="BQ117" s="894" t="s">
        <v>423</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446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423</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418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416</v>
      </c>
      <c r="AB118" s="983"/>
      <c r="AC118" s="983"/>
      <c r="AD118" s="983"/>
      <c r="AE118" s="984"/>
      <c r="AF118" s="985" t="s">
        <v>303</v>
      </c>
      <c r="AG118" s="983"/>
      <c r="AH118" s="983"/>
      <c r="AI118" s="983"/>
      <c r="AJ118" s="984"/>
      <c r="AK118" s="985" t="s">
        <v>302</v>
      </c>
      <c r="AL118" s="983"/>
      <c r="AM118" s="983"/>
      <c r="AN118" s="983"/>
      <c r="AO118" s="984"/>
      <c r="AP118" s="986" t="s">
        <v>417</v>
      </c>
      <c r="AQ118" s="987"/>
      <c r="AR118" s="987"/>
      <c r="AS118" s="987"/>
      <c r="AT118" s="988"/>
      <c r="AU118" s="1017"/>
      <c r="AV118" s="1018"/>
      <c r="AW118" s="1018"/>
      <c r="AX118" s="1018"/>
      <c r="AY118" s="1018"/>
      <c r="AZ118" s="960" t="s">
        <v>447</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448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423</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421</v>
      </c>
      <c r="B119" s="897"/>
      <c r="C119" s="972" t="s">
        <v>422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423</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449</v>
      </c>
      <c r="BP119" s="959"/>
      <c r="BQ119" s="963">
        <v>202465330</v>
      </c>
      <c r="BR119" s="926"/>
      <c r="BS119" s="926"/>
      <c r="BT119" s="926"/>
      <c r="BU119" s="926"/>
      <c r="BV119" s="926">
        <v>195795044</v>
      </c>
      <c r="BW119" s="926"/>
      <c r="BX119" s="926"/>
      <c r="BY119" s="926"/>
      <c r="BZ119" s="926"/>
      <c r="CA119" s="926">
        <v>189668388</v>
      </c>
      <c r="CB119" s="926"/>
      <c r="CC119" s="926"/>
      <c r="CD119" s="926"/>
      <c r="CE119" s="926"/>
      <c r="CF119" s="824"/>
      <c r="CG119" s="825"/>
      <c r="CH119" s="825"/>
      <c r="CI119" s="825"/>
      <c r="CJ119" s="915"/>
      <c r="CK119" s="1013"/>
      <c r="CL119" s="901"/>
      <c r="CM119" s="919" t="s">
        <v>450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427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426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451</v>
      </c>
      <c r="AV120" s="965"/>
      <c r="AW120" s="965"/>
      <c r="AX120" s="965"/>
      <c r="AY120" s="966"/>
      <c r="AZ120" s="941" t="s">
        <v>452</v>
      </c>
      <c r="BA120" s="886"/>
      <c r="BB120" s="886"/>
      <c r="BC120" s="886"/>
      <c r="BD120" s="886"/>
      <c r="BE120" s="886"/>
      <c r="BF120" s="886"/>
      <c r="BG120" s="886"/>
      <c r="BH120" s="886"/>
      <c r="BI120" s="886"/>
      <c r="BJ120" s="886"/>
      <c r="BK120" s="886"/>
      <c r="BL120" s="886"/>
      <c r="BM120" s="886"/>
      <c r="BN120" s="886"/>
      <c r="BO120" s="886"/>
      <c r="BP120" s="887"/>
      <c r="BQ120" s="942">
        <v>11582834</v>
      </c>
      <c r="BR120" s="923"/>
      <c r="BS120" s="923"/>
      <c r="BT120" s="923"/>
      <c r="BU120" s="923"/>
      <c r="BV120" s="923">
        <v>11770864</v>
      </c>
      <c r="BW120" s="923"/>
      <c r="BX120" s="923"/>
      <c r="BY120" s="923"/>
      <c r="BZ120" s="923"/>
      <c r="CA120" s="923">
        <v>10793365</v>
      </c>
      <c r="CB120" s="923"/>
      <c r="CC120" s="923"/>
      <c r="CD120" s="923"/>
      <c r="CE120" s="923"/>
      <c r="CF120" s="947">
        <v>19.100000000000001</v>
      </c>
      <c r="CG120" s="948"/>
      <c r="CH120" s="948"/>
      <c r="CI120" s="948"/>
      <c r="CJ120" s="948"/>
      <c r="CK120" s="949" t="s">
        <v>453</v>
      </c>
      <c r="CL120" s="933"/>
      <c r="CM120" s="933"/>
      <c r="CN120" s="933"/>
      <c r="CO120" s="934"/>
      <c r="CP120" s="953" t="s">
        <v>396</v>
      </c>
      <c r="CQ120" s="954"/>
      <c r="CR120" s="954"/>
      <c r="CS120" s="954"/>
      <c r="CT120" s="954"/>
      <c r="CU120" s="954"/>
      <c r="CV120" s="954"/>
      <c r="CW120" s="954"/>
      <c r="CX120" s="954"/>
      <c r="CY120" s="954"/>
      <c r="CZ120" s="954"/>
      <c r="DA120" s="954"/>
      <c r="DB120" s="954"/>
      <c r="DC120" s="954"/>
      <c r="DD120" s="954"/>
      <c r="DE120" s="954"/>
      <c r="DF120" s="955"/>
      <c r="DG120" s="942">
        <v>24241130</v>
      </c>
      <c r="DH120" s="923"/>
      <c r="DI120" s="923"/>
      <c r="DJ120" s="923"/>
      <c r="DK120" s="923"/>
      <c r="DL120" s="923">
        <v>24747995</v>
      </c>
      <c r="DM120" s="923"/>
      <c r="DN120" s="923"/>
      <c r="DO120" s="923"/>
      <c r="DP120" s="923"/>
      <c r="DQ120" s="923">
        <v>24796639</v>
      </c>
      <c r="DR120" s="923"/>
      <c r="DS120" s="923"/>
      <c r="DT120" s="923"/>
      <c r="DU120" s="923"/>
      <c r="DV120" s="924">
        <v>43.8</v>
      </c>
      <c r="DW120" s="924"/>
      <c r="DX120" s="924"/>
      <c r="DY120" s="924"/>
      <c r="DZ120" s="925"/>
    </row>
    <row r="121" spans="1:130" s="246" customFormat="1" ht="26.25" customHeight="1" x14ac:dyDescent="0.15">
      <c r="A121" s="898"/>
      <c r="B121" s="899"/>
      <c r="C121" s="944" t="s">
        <v>454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423</v>
      </c>
      <c r="AB121" s="858"/>
      <c r="AC121" s="858"/>
      <c r="AD121" s="858"/>
      <c r="AE121" s="859"/>
      <c r="AF121" s="860" t="s">
        <v>427</v>
      </c>
      <c r="AG121" s="858"/>
      <c r="AH121" s="858"/>
      <c r="AI121" s="858"/>
      <c r="AJ121" s="859"/>
      <c r="AK121" s="860" t="s">
        <v>127</v>
      </c>
      <c r="AL121" s="858"/>
      <c r="AM121" s="858"/>
      <c r="AN121" s="858"/>
      <c r="AO121" s="859"/>
      <c r="AP121" s="905" t="s">
        <v>427</v>
      </c>
      <c r="AQ121" s="906"/>
      <c r="AR121" s="906"/>
      <c r="AS121" s="906"/>
      <c r="AT121" s="907"/>
      <c r="AU121" s="967"/>
      <c r="AV121" s="968"/>
      <c r="AW121" s="968"/>
      <c r="AX121" s="968"/>
      <c r="AY121" s="969"/>
      <c r="AZ121" s="893" t="s">
        <v>455</v>
      </c>
      <c r="BA121" s="828"/>
      <c r="BB121" s="828"/>
      <c r="BC121" s="828"/>
      <c r="BD121" s="828"/>
      <c r="BE121" s="828"/>
      <c r="BF121" s="828"/>
      <c r="BG121" s="828"/>
      <c r="BH121" s="828"/>
      <c r="BI121" s="828"/>
      <c r="BJ121" s="828"/>
      <c r="BK121" s="828"/>
      <c r="BL121" s="828"/>
      <c r="BM121" s="828"/>
      <c r="BN121" s="828"/>
      <c r="BO121" s="828"/>
      <c r="BP121" s="829"/>
      <c r="BQ121" s="894">
        <v>3911718</v>
      </c>
      <c r="BR121" s="895"/>
      <c r="BS121" s="895"/>
      <c r="BT121" s="895"/>
      <c r="BU121" s="895"/>
      <c r="BV121" s="895">
        <v>4081638</v>
      </c>
      <c r="BW121" s="895"/>
      <c r="BX121" s="895"/>
      <c r="BY121" s="895"/>
      <c r="BZ121" s="895"/>
      <c r="CA121" s="895">
        <v>4369955</v>
      </c>
      <c r="CB121" s="895"/>
      <c r="CC121" s="895"/>
      <c r="CD121" s="895"/>
      <c r="CE121" s="895"/>
      <c r="CF121" s="956">
        <v>7.7</v>
      </c>
      <c r="CG121" s="957"/>
      <c r="CH121" s="957"/>
      <c r="CI121" s="957"/>
      <c r="CJ121" s="957"/>
      <c r="CK121" s="950"/>
      <c r="CL121" s="936"/>
      <c r="CM121" s="936"/>
      <c r="CN121" s="936"/>
      <c r="CO121" s="937"/>
      <c r="CP121" s="916" t="s">
        <v>397</v>
      </c>
      <c r="CQ121" s="917"/>
      <c r="CR121" s="917"/>
      <c r="CS121" s="917"/>
      <c r="CT121" s="917"/>
      <c r="CU121" s="917"/>
      <c r="CV121" s="917"/>
      <c r="CW121" s="917"/>
      <c r="CX121" s="917"/>
      <c r="CY121" s="917"/>
      <c r="CZ121" s="917"/>
      <c r="DA121" s="917"/>
      <c r="DB121" s="917"/>
      <c r="DC121" s="917"/>
      <c r="DD121" s="917"/>
      <c r="DE121" s="917"/>
      <c r="DF121" s="918"/>
      <c r="DG121" s="894">
        <v>2862827</v>
      </c>
      <c r="DH121" s="895"/>
      <c r="DI121" s="895"/>
      <c r="DJ121" s="895"/>
      <c r="DK121" s="895"/>
      <c r="DL121" s="895">
        <v>2742090</v>
      </c>
      <c r="DM121" s="895"/>
      <c r="DN121" s="895"/>
      <c r="DO121" s="895"/>
      <c r="DP121" s="895"/>
      <c r="DQ121" s="895">
        <v>2613909</v>
      </c>
      <c r="DR121" s="895"/>
      <c r="DS121" s="895"/>
      <c r="DT121" s="895"/>
      <c r="DU121" s="895"/>
      <c r="DV121" s="872">
        <v>4.5999999999999996</v>
      </c>
      <c r="DW121" s="872"/>
      <c r="DX121" s="872"/>
      <c r="DY121" s="872"/>
      <c r="DZ121" s="873"/>
    </row>
    <row r="122" spans="1:130" s="246" customFormat="1" ht="26.25" customHeight="1" x14ac:dyDescent="0.15">
      <c r="A122" s="898"/>
      <c r="B122" s="899"/>
      <c r="C122" s="902" t="s">
        <v>437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124077899</v>
      </c>
      <c r="BR122" s="926"/>
      <c r="BS122" s="926"/>
      <c r="BT122" s="926"/>
      <c r="BU122" s="926"/>
      <c r="BV122" s="926">
        <v>120895600</v>
      </c>
      <c r="BW122" s="926"/>
      <c r="BX122" s="926"/>
      <c r="BY122" s="926"/>
      <c r="BZ122" s="926"/>
      <c r="CA122" s="926">
        <v>119288066</v>
      </c>
      <c r="CB122" s="926"/>
      <c r="CC122" s="926"/>
      <c r="CD122" s="926"/>
      <c r="CE122" s="926"/>
      <c r="CF122" s="927">
        <v>210.7</v>
      </c>
      <c r="CG122" s="928"/>
      <c r="CH122" s="928"/>
      <c r="CI122" s="928"/>
      <c r="CJ122" s="928"/>
      <c r="CK122" s="950"/>
      <c r="CL122" s="936"/>
      <c r="CM122" s="936"/>
      <c r="CN122" s="936"/>
      <c r="CO122" s="937"/>
      <c r="CP122" s="916" t="s">
        <v>457</v>
      </c>
      <c r="CQ122" s="917"/>
      <c r="CR122" s="917"/>
      <c r="CS122" s="917"/>
      <c r="CT122" s="917"/>
      <c r="CU122" s="917"/>
      <c r="CV122" s="917"/>
      <c r="CW122" s="917"/>
      <c r="CX122" s="917"/>
      <c r="CY122" s="917"/>
      <c r="CZ122" s="917"/>
      <c r="DA122" s="917"/>
      <c r="DB122" s="917"/>
      <c r="DC122" s="917"/>
      <c r="DD122" s="917"/>
      <c r="DE122" s="917"/>
      <c r="DF122" s="918"/>
      <c r="DG122" s="894">
        <v>1774690</v>
      </c>
      <c r="DH122" s="895"/>
      <c r="DI122" s="895"/>
      <c r="DJ122" s="895"/>
      <c r="DK122" s="895"/>
      <c r="DL122" s="895">
        <v>1678087</v>
      </c>
      <c r="DM122" s="895"/>
      <c r="DN122" s="895"/>
      <c r="DO122" s="895"/>
      <c r="DP122" s="895"/>
      <c r="DQ122" s="895">
        <v>1537632</v>
      </c>
      <c r="DR122" s="895"/>
      <c r="DS122" s="895"/>
      <c r="DT122" s="895"/>
      <c r="DU122" s="895"/>
      <c r="DV122" s="872">
        <v>2.7</v>
      </c>
      <c r="DW122" s="872"/>
      <c r="DX122" s="872"/>
      <c r="DY122" s="872"/>
      <c r="DZ122" s="873"/>
    </row>
    <row r="123" spans="1:130" s="246" customFormat="1" ht="26.25" customHeight="1" x14ac:dyDescent="0.15">
      <c r="A123" s="898"/>
      <c r="B123" s="899"/>
      <c r="C123" s="902" t="s">
        <v>443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458</v>
      </c>
      <c r="BP123" s="959"/>
      <c r="BQ123" s="913">
        <v>139572451</v>
      </c>
      <c r="BR123" s="914"/>
      <c r="BS123" s="914"/>
      <c r="BT123" s="914"/>
      <c r="BU123" s="914"/>
      <c r="BV123" s="914">
        <v>136748102</v>
      </c>
      <c r="BW123" s="914"/>
      <c r="BX123" s="914"/>
      <c r="BY123" s="914"/>
      <c r="BZ123" s="914"/>
      <c r="CA123" s="914">
        <v>134451386</v>
      </c>
      <c r="CB123" s="914"/>
      <c r="CC123" s="914"/>
      <c r="CD123" s="914"/>
      <c r="CE123" s="914"/>
      <c r="CF123" s="824"/>
      <c r="CG123" s="825"/>
      <c r="CH123" s="825"/>
      <c r="CI123" s="825"/>
      <c r="CJ123" s="915"/>
      <c r="CK123" s="950"/>
      <c r="CL123" s="936"/>
      <c r="CM123" s="936"/>
      <c r="CN123" s="936"/>
      <c r="CO123" s="937"/>
      <c r="CP123" s="916" t="s">
        <v>395</v>
      </c>
      <c r="CQ123" s="917"/>
      <c r="CR123" s="917"/>
      <c r="CS123" s="917"/>
      <c r="CT123" s="917"/>
      <c r="CU123" s="917"/>
      <c r="CV123" s="917"/>
      <c r="CW123" s="917"/>
      <c r="CX123" s="917"/>
      <c r="CY123" s="917"/>
      <c r="CZ123" s="917"/>
      <c r="DA123" s="917"/>
      <c r="DB123" s="917"/>
      <c r="DC123" s="917"/>
      <c r="DD123" s="917"/>
      <c r="DE123" s="917"/>
      <c r="DF123" s="918"/>
      <c r="DG123" s="857">
        <v>2004253</v>
      </c>
      <c r="DH123" s="858"/>
      <c r="DI123" s="858"/>
      <c r="DJ123" s="858"/>
      <c r="DK123" s="859"/>
      <c r="DL123" s="860">
        <v>1670629</v>
      </c>
      <c r="DM123" s="858"/>
      <c r="DN123" s="858"/>
      <c r="DO123" s="858"/>
      <c r="DP123" s="859"/>
      <c r="DQ123" s="860">
        <v>1519904</v>
      </c>
      <c r="DR123" s="858"/>
      <c r="DS123" s="858"/>
      <c r="DT123" s="858"/>
      <c r="DU123" s="859"/>
      <c r="DV123" s="905">
        <v>2.7</v>
      </c>
      <c r="DW123" s="906"/>
      <c r="DX123" s="906"/>
      <c r="DY123" s="906"/>
      <c r="DZ123" s="907"/>
    </row>
    <row r="124" spans="1:130" s="246" customFormat="1" ht="26.25" customHeight="1" thickBot="1" x14ac:dyDescent="0.2">
      <c r="A124" s="898"/>
      <c r="B124" s="899"/>
      <c r="C124" s="902" t="s">
        <v>446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459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110.7</v>
      </c>
      <c r="BR124" s="912"/>
      <c r="BS124" s="912"/>
      <c r="BT124" s="912"/>
      <c r="BU124" s="912"/>
      <c r="BV124" s="912">
        <v>104.3</v>
      </c>
      <c r="BW124" s="912"/>
      <c r="BX124" s="912"/>
      <c r="BY124" s="912"/>
      <c r="BZ124" s="912"/>
      <c r="CA124" s="912">
        <v>97.5</v>
      </c>
      <c r="CB124" s="912"/>
      <c r="CC124" s="912"/>
      <c r="CD124" s="912"/>
      <c r="CE124" s="912"/>
      <c r="CF124" s="802"/>
      <c r="CG124" s="803"/>
      <c r="CH124" s="803"/>
      <c r="CI124" s="803"/>
      <c r="CJ124" s="943"/>
      <c r="CK124" s="951"/>
      <c r="CL124" s="951"/>
      <c r="CM124" s="951"/>
      <c r="CN124" s="951"/>
      <c r="CO124" s="952"/>
      <c r="CP124" s="916" t="s">
        <v>460</v>
      </c>
      <c r="CQ124" s="917"/>
      <c r="CR124" s="917"/>
      <c r="CS124" s="917"/>
      <c r="CT124" s="917"/>
      <c r="CU124" s="917"/>
      <c r="CV124" s="917"/>
      <c r="CW124" s="917"/>
      <c r="CX124" s="917"/>
      <c r="CY124" s="917"/>
      <c r="CZ124" s="917"/>
      <c r="DA124" s="917"/>
      <c r="DB124" s="917"/>
      <c r="DC124" s="917"/>
      <c r="DD124" s="917"/>
      <c r="DE124" s="917"/>
      <c r="DF124" s="918"/>
      <c r="DG124" s="840">
        <v>1252894</v>
      </c>
      <c r="DH124" s="841"/>
      <c r="DI124" s="841"/>
      <c r="DJ124" s="841"/>
      <c r="DK124" s="842"/>
      <c r="DL124" s="843">
        <v>1204059</v>
      </c>
      <c r="DM124" s="841"/>
      <c r="DN124" s="841"/>
      <c r="DO124" s="841"/>
      <c r="DP124" s="842"/>
      <c r="DQ124" s="843">
        <v>1229488</v>
      </c>
      <c r="DR124" s="841"/>
      <c r="DS124" s="841"/>
      <c r="DT124" s="841"/>
      <c r="DU124" s="842"/>
      <c r="DV124" s="929">
        <v>2.2000000000000002</v>
      </c>
      <c r="DW124" s="930"/>
      <c r="DX124" s="930"/>
      <c r="DY124" s="930"/>
      <c r="DZ124" s="931"/>
    </row>
    <row r="125" spans="1:130" s="246" customFormat="1" ht="26.25" customHeight="1" x14ac:dyDescent="0.15">
      <c r="A125" s="898"/>
      <c r="B125" s="899"/>
      <c r="C125" s="902" t="s">
        <v>448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461</v>
      </c>
      <c r="CL125" s="933"/>
      <c r="CM125" s="933"/>
      <c r="CN125" s="933"/>
      <c r="CO125" s="934"/>
      <c r="CP125" s="941" t="s">
        <v>462</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463</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464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96572</v>
      </c>
      <c r="AB127" s="858"/>
      <c r="AC127" s="858"/>
      <c r="AD127" s="858"/>
      <c r="AE127" s="859"/>
      <c r="AF127" s="860">
        <v>61920</v>
      </c>
      <c r="AG127" s="858"/>
      <c r="AH127" s="858"/>
      <c r="AI127" s="858"/>
      <c r="AJ127" s="859"/>
      <c r="AK127" s="860">
        <v>57443</v>
      </c>
      <c r="AL127" s="858"/>
      <c r="AM127" s="858"/>
      <c r="AN127" s="858"/>
      <c r="AO127" s="859"/>
      <c r="AP127" s="905">
        <v>0.1</v>
      </c>
      <c r="AQ127" s="906"/>
      <c r="AR127" s="906"/>
      <c r="AS127" s="906"/>
      <c r="AT127" s="907"/>
      <c r="AU127" s="282"/>
      <c r="AV127" s="282"/>
      <c r="AW127" s="282"/>
      <c r="AX127" s="922" t="s">
        <v>465</v>
      </c>
      <c r="AY127" s="890"/>
      <c r="AZ127" s="890"/>
      <c r="BA127" s="890"/>
      <c r="BB127" s="890"/>
      <c r="BC127" s="890"/>
      <c r="BD127" s="890"/>
      <c r="BE127" s="891"/>
      <c r="BF127" s="889" t="s">
        <v>466</v>
      </c>
      <c r="BG127" s="890"/>
      <c r="BH127" s="890"/>
      <c r="BI127" s="890"/>
      <c r="BJ127" s="890"/>
      <c r="BK127" s="890"/>
      <c r="BL127" s="891"/>
      <c r="BM127" s="889" t="s">
        <v>467</v>
      </c>
      <c r="BN127" s="890"/>
      <c r="BO127" s="890"/>
      <c r="BP127" s="890"/>
      <c r="BQ127" s="890"/>
      <c r="BR127" s="890"/>
      <c r="BS127" s="891"/>
      <c r="BT127" s="889" t="s">
        <v>468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469</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470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471</v>
      </c>
      <c r="X128" s="876"/>
      <c r="Y128" s="876"/>
      <c r="Z128" s="877"/>
      <c r="AA128" s="878">
        <v>617914</v>
      </c>
      <c r="AB128" s="879"/>
      <c r="AC128" s="879"/>
      <c r="AD128" s="879"/>
      <c r="AE128" s="880"/>
      <c r="AF128" s="881">
        <v>428089</v>
      </c>
      <c r="AG128" s="879"/>
      <c r="AH128" s="879"/>
      <c r="AI128" s="879"/>
      <c r="AJ128" s="880"/>
      <c r="AK128" s="881">
        <v>466285</v>
      </c>
      <c r="AL128" s="879"/>
      <c r="AM128" s="879"/>
      <c r="AN128" s="879"/>
      <c r="AO128" s="880"/>
      <c r="AP128" s="882"/>
      <c r="AQ128" s="883"/>
      <c r="AR128" s="883"/>
      <c r="AS128" s="883"/>
      <c r="AT128" s="884"/>
      <c r="AU128" s="282"/>
      <c r="AV128" s="282"/>
      <c r="AW128" s="282"/>
      <c r="AX128" s="885" t="s">
        <v>472</v>
      </c>
      <c r="AY128" s="886"/>
      <c r="AZ128" s="886"/>
      <c r="BA128" s="886"/>
      <c r="BB128" s="886"/>
      <c r="BC128" s="886"/>
      <c r="BD128" s="886"/>
      <c r="BE128" s="887"/>
      <c r="BF128" s="864" t="s">
        <v>127</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473</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474</v>
      </c>
      <c r="X129" s="855"/>
      <c r="Y129" s="855"/>
      <c r="Z129" s="856"/>
      <c r="AA129" s="857">
        <v>67406335</v>
      </c>
      <c r="AB129" s="858"/>
      <c r="AC129" s="858"/>
      <c r="AD129" s="858"/>
      <c r="AE129" s="859"/>
      <c r="AF129" s="860">
        <v>66903372</v>
      </c>
      <c r="AG129" s="858"/>
      <c r="AH129" s="858"/>
      <c r="AI129" s="858"/>
      <c r="AJ129" s="859"/>
      <c r="AK129" s="860">
        <v>66644875</v>
      </c>
      <c r="AL129" s="858"/>
      <c r="AM129" s="858"/>
      <c r="AN129" s="858"/>
      <c r="AO129" s="859"/>
      <c r="AP129" s="861"/>
      <c r="AQ129" s="862"/>
      <c r="AR129" s="862"/>
      <c r="AS129" s="862"/>
      <c r="AT129" s="863"/>
      <c r="AU129" s="284"/>
      <c r="AV129" s="284"/>
      <c r="AW129" s="284"/>
      <c r="AX129" s="827" t="s">
        <v>475</v>
      </c>
      <c r="AY129" s="828"/>
      <c r="AZ129" s="828"/>
      <c r="BA129" s="828"/>
      <c r="BB129" s="828"/>
      <c r="BC129" s="828"/>
      <c r="BD129" s="828"/>
      <c r="BE129" s="829"/>
      <c r="BF129" s="847" t="s">
        <v>127</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477</v>
      </c>
      <c r="X130" s="855"/>
      <c r="Y130" s="855"/>
      <c r="Z130" s="856"/>
      <c r="AA130" s="857">
        <v>10626694</v>
      </c>
      <c r="AB130" s="858"/>
      <c r="AC130" s="858"/>
      <c r="AD130" s="858"/>
      <c r="AE130" s="859"/>
      <c r="AF130" s="860">
        <v>10326886</v>
      </c>
      <c r="AG130" s="858"/>
      <c r="AH130" s="858"/>
      <c r="AI130" s="858"/>
      <c r="AJ130" s="859"/>
      <c r="AK130" s="860">
        <v>10027210</v>
      </c>
      <c r="AL130" s="858"/>
      <c r="AM130" s="858"/>
      <c r="AN130" s="858"/>
      <c r="AO130" s="859"/>
      <c r="AP130" s="861"/>
      <c r="AQ130" s="862"/>
      <c r="AR130" s="862"/>
      <c r="AS130" s="862"/>
      <c r="AT130" s="863"/>
      <c r="AU130" s="284"/>
      <c r="AV130" s="284"/>
      <c r="AW130" s="284"/>
      <c r="AX130" s="827" t="s">
        <v>478</v>
      </c>
      <c r="AY130" s="828"/>
      <c r="AZ130" s="828"/>
      <c r="BA130" s="828"/>
      <c r="BB130" s="828"/>
      <c r="BC130" s="828"/>
      <c r="BD130" s="828"/>
      <c r="BE130" s="829"/>
      <c r="BF130" s="830">
        <v>15.2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479</v>
      </c>
      <c r="X131" s="838"/>
      <c r="Y131" s="838"/>
      <c r="Z131" s="839"/>
      <c r="AA131" s="840">
        <v>56779641</v>
      </c>
      <c r="AB131" s="841"/>
      <c r="AC131" s="841"/>
      <c r="AD131" s="841"/>
      <c r="AE131" s="842"/>
      <c r="AF131" s="843">
        <v>56576486</v>
      </c>
      <c r="AG131" s="841"/>
      <c r="AH131" s="841"/>
      <c r="AI131" s="841"/>
      <c r="AJ131" s="842"/>
      <c r="AK131" s="843">
        <v>56617665</v>
      </c>
      <c r="AL131" s="841"/>
      <c r="AM131" s="841"/>
      <c r="AN131" s="841"/>
      <c r="AO131" s="842"/>
      <c r="AP131" s="844"/>
      <c r="AQ131" s="845"/>
      <c r="AR131" s="845"/>
      <c r="AS131" s="845"/>
      <c r="AT131" s="846"/>
      <c r="AU131" s="284"/>
      <c r="AV131" s="284"/>
      <c r="AW131" s="284"/>
      <c r="AX131" s="805" t="s">
        <v>480</v>
      </c>
      <c r="AY131" s="806"/>
      <c r="AZ131" s="806"/>
      <c r="BA131" s="806"/>
      <c r="BB131" s="806"/>
      <c r="BC131" s="806"/>
      <c r="BD131" s="806"/>
      <c r="BE131" s="807"/>
      <c r="BF131" s="808">
        <v>97.5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482</v>
      </c>
      <c r="W132" s="818"/>
      <c r="X132" s="818"/>
      <c r="Y132" s="818"/>
      <c r="Z132" s="819"/>
      <c r="AA132" s="820">
        <v>15.19038312</v>
      </c>
      <c r="AB132" s="821"/>
      <c r="AC132" s="821"/>
      <c r="AD132" s="821"/>
      <c r="AE132" s="822"/>
      <c r="AF132" s="823">
        <v>15.472351890000001</v>
      </c>
      <c r="AG132" s="821"/>
      <c r="AH132" s="821"/>
      <c r="AI132" s="821"/>
      <c r="AJ132" s="822"/>
      <c r="AK132" s="823">
        <v>15.061149199999999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483</v>
      </c>
      <c r="W133" s="797"/>
      <c r="X133" s="797"/>
      <c r="Y133" s="797"/>
      <c r="Z133" s="798"/>
      <c r="AA133" s="799">
        <v>14.6</v>
      </c>
      <c r="AB133" s="800"/>
      <c r="AC133" s="800"/>
      <c r="AD133" s="800"/>
      <c r="AE133" s="801"/>
      <c r="AF133" s="799">
        <v>15.2</v>
      </c>
      <c r="AG133" s="800"/>
      <c r="AH133" s="800"/>
      <c r="AI133" s="800"/>
      <c r="AJ133" s="801"/>
      <c r="AK133" s="799">
        <v>15.2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WJ07SSttuk88lU35DWs8IgFwcZNrfxOOfJSxeHMgFbMw4yT2k5Uw+tZpoAzIOhl3dJGkAvyhKLDMEidBbxvnw==" saltValue="QqoScF7Q3GRDlEL0hbMG2g==" spinCount="100000" sheet="1" objects="1" scenarios="1" formatRows="0"/>
  <customSheetViews>
    <customSheetView guid="{E8838461-D6E0-4F89-B2C3-04BED219EEE4}" scale="70" fitToPage="1" hiddenRows="1" hiddenColumns="1">
      <selection activeCell="AA33" sqref="AA33:AE33"/>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vKYK+6PbHqqXHeV319qzTYejlg8FeiWYnnWjh+mKN6wUfSGI+X/eAvgIQJNyitogDmEKM62auOVWc1VeixUwg==" saltValue="kJL9QOLY6UlIkyhBthSHSQ==" spinCount="100000" sheet="1" objects="1" scenarios="1"/>
  <dataConsolidate/>
  <customSheetViews>
    <customSheetView guid="{E8838461-D6E0-4F89-B2C3-04BED219EEE4}" scale="70" showPageBreaks="1" showGridLines="0" fitToPage="1" hiddenRows="1" hiddenColumns="1" view="pageBreakPreview">
      <selection activeCell="BY51" sqref="BY51"/>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3JuzPhr5MH/eXQvgGdmxc5QGkljbv0PWHYexoF5nww+QhL/hEN+v9nDgQL78gcD/1ckSfPNSPd0OE6WXsUohw==" saltValue="OopULAdZLT+/+4fjVswZDw==" spinCount="100000" sheet="1" objects="1" scenarios="1"/>
  <dataConsolidate/>
  <customSheetViews>
    <customSheetView guid="{E8838461-D6E0-4F89-B2C3-04BED219EEE4}" scale="70" showGridLines="0" fitToPage="1" hiddenRows="1" hiddenColumns="1" topLeftCell="AD1">
      <pageMargins left="0" right="0" top="0" bottom="0" header="0" footer="0"/>
      <printOptions horizontalCentered="1" verticalCentered="1"/>
      <pageSetup paperSize="9" scale="49"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487</v>
      </c>
      <c r="AP7" s="303"/>
      <c r="AQ7" s="304" t="s">
        <v>488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489</v>
      </c>
      <c r="AQ8" s="310" t="s">
        <v>490</v>
      </c>
      <c r="AR8" s="311" t="s">
        <v>491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492</v>
      </c>
      <c r="AL9" s="1227"/>
      <c r="AM9" s="1227"/>
      <c r="AN9" s="1228"/>
      <c r="AO9" s="312">
        <v>11635989</v>
      </c>
      <c r="AP9" s="312">
        <v>40895</v>
      </c>
      <c r="AQ9" s="313">
        <v>57923</v>
      </c>
      <c r="AR9" s="314">
        <v>-29.4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493</v>
      </c>
      <c r="AL10" s="1227"/>
      <c r="AM10" s="1227"/>
      <c r="AN10" s="1228"/>
      <c r="AO10" s="315">
        <v>855885</v>
      </c>
      <c r="AP10" s="315">
        <v>3008</v>
      </c>
      <c r="AQ10" s="316">
        <v>2689</v>
      </c>
      <c r="AR10" s="317">
        <v>11.9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494</v>
      </c>
      <c r="AL11" s="1227"/>
      <c r="AM11" s="1227"/>
      <c r="AN11" s="1228"/>
      <c r="AO11" s="315">
        <v>2944846</v>
      </c>
      <c r="AP11" s="315">
        <v>10350</v>
      </c>
      <c r="AQ11" s="316">
        <v>1561</v>
      </c>
      <c r="AR11" s="317">
        <v>563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495</v>
      </c>
      <c r="AL12" s="1227"/>
      <c r="AM12" s="1227"/>
      <c r="AN12" s="1228"/>
      <c r="AO12" s="315">
        <v>212889</v>
      </c>
      <c r="AP12" s="315">
        <v>748</v>
      </c>
      <c r="AQ12" s="316">
        <v>539</v>
      </c>
      <c r="AR12" s="317">
        <v>38.799999999999997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496</v>
      </c>
      <c r="AL13" s="1227"/>
      <c r="AM13" s="1227"/>
      <c r="AN13" s="1228"/>
      <c r="AO13" s="315" t="s">
        <v>497</v>
      </c>
      <c r="AP13" s="315" t="s">
        <v>497</v>
      </c>
      <c r="AQ13" s="316">
        <v>13</v>
      </c>
      <c r="AR13" s="317" t="s">
        <v>497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498</v>
      </c>
      <c r="AL14" s="1227"/>
      <c r="AM14" s="1227"/>
      <c r="AN14" s="1228"/>
      <c r="AO14" s="315">
        <v>729617</v>
      </c>
      <c r="AP14" s="315">
        <v>2564</v>
      </c>
      <c r="AQ14" s="316">
        <v>1886</v>
      </c>
      <c r="AR14" s="317">
        <v>35.9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499</v>
      </c>
      <c r="AL15" s="1227"/>
      <c r="AM15" s="1227"/>
      <c r="AN15" s="1228"/>
      <c r="AO15" s="315">
        <v>398816</v>
      </c>
      <c r="AP15" s="315">
        <v>1402</v>
      </c>
      <c r="AQ15" s="316">
        <v>1251</v>
      </c>
      <c r="AR15" s="317">
        <v>12.1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500</v>
      </c>
      <c r="AL16" s="1230"/>
      <c r="AM16" s="1230"/>
      <c r="AN16" s="1231"/>
      <c r="AO16" s="315">
        <v>-846610</v>
      </c>
      <c r="AP16" s="315">
        <v>-2975</v>
      </c>
      <c r="AQ16" s="316">
        <v>-4255</v>
      </c>
      <c r="AR16" s="317">
        <v>-30.1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15931432</v>
      </c>
      <c r="AP17" s="315">
        <v>55992</v>
      </c>
      <c r="AQ17" s="316">
        <v>61607</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502</v>
      </c>
      <c r="AP20" s="323" t="s">
        <v>503</v>
      </c>
      <c r="AQ20" s="324" t="s">
        <v>504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505</v>
      </c>
      <c r="AL21" s="1224"/>
      <c r="AM21" s="1224"/>
      <c r="AN21" s="1225"/>
      <c r="AO21" s="327">
        <v>4.92</v>
      </c>
      <c r="AP21" s="328">
        <v>6.25</v>
      </c>
      <c r="AQ21" s="329">
        <v>-1.33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506</v>
      </c>
      <c r="AL22" s="1224"/>
      <c r="AM22" s="1224"/>
      <c r="AN22" s="1225"/>
      <c r="AO22" s="332">
        <v>97.5</v>
      </c>
      <c r="AP22" s="333">
        <v>100</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487</v>
      </c>
      <c r="AP30" s="303"/>
      <c r="AQ30" s="304" t="s">
        <v>488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489</v>
      </c>
      <c r="AQ31" s="310" t="s">
        <v>490</v>
      </c>
      <c r="AR31" s="311" t="s">
        <v>491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510</v>
      </c>
      <c r="AL32" s="1215"/>
      <c r="AM32" s="1215"/>
      <c r="AN32" s="1216"/>
      <c r="AO32" s="342">
        <v>15823468</v>
      </c>
      <c r="AP32" s="342">
        <v>55612</v>
      </c>
      <c r="AQ32" s="343">
        <v>37305</v>
      </c>
      <c r="AR32" s="344">
        <v>49.1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511</v>
      </c>
      <c r="AL33" s="1215"/>
      <c r="AM33" s="1215"/>
      <c r="AN33" s="1216"/>
      <c r="AO33" s="342" t="s">
        <v>497</v>
      </c>
      <c r="AP33" s="342" t="s">
        <v>497</v>
      </c>
      <c r="AQ33" s="343">
        <v>4</v>
      </c>
      <c r="AR33" s="344" t="s">
        <v>497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512</v>
      </c>
      <c r="AL34" s="1215"/>
      <c r="AM34" s="1215"/>
      <c r="AN34" s="1216"/>
      <c r="AO34" s="342" t="s">
        <v>497</v>
      </c>
      <c r="AP34" s="342" t="s">
        <v>497</v>
      </c>
      <c r="AQ34" s="343">
        <v>89</v>
      </c>
      <c r="AR34" s="344" t="s">
        <v>497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513</v>
      </c>
      <c r="AL35" s="1215"/>
      <c r="AM35" s="1215"/>
      <c r="AN35" s="1216"/>
      <c r="AO35" s="342">
        <v>2927197</v>
      </c>
      <c r="AP35" s="342">
        <v>10288</v>
      </c>
      <c r="AQ35" s="343">
        <v>9317</v>
      </c>
      <c r="AR35" s="344">
        <v>10.4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514</v>
      </c>
      <c r="AL36" s="1215"/>
      <c r="AM36" s="1215"/>
      <c r="AN36" s="1216"/>
      <c r="AO36" s="342">
        <v>212658</v>
      </c>
      <c r="AP36" s="342">
        <v>747</v>
      </c>
      <c r="AQ36" s="343">
        <v>337</v>
      </c>
      <c r="AR36" s="344">
        <v>121.7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515</v>
      </c>
      <c r="AL37" s="1215"/>
      <c r="AM37" s="1215"/>
      <c r="AN37" s="1216"/>
      <c r="AO37" s="342">
        <v>57443</v>
      </c>
      <c r="AP37" s="342">
        <v>202</v>
      </c>
      <c r="AQ37" s="343">
        <v>969</v>
      </c>
      <c r="AR37" s="344">
        <v>-79.2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516</v>
      </c>
      <c r="AL38" s="1218"/>
      <c r="AM38" s="1218"/>
      <c r="AN38" s="1219"/>
      <c r="AO38" s="345" t="s">
        <v>497</v>
      </c>
      <c r="AP38" s="345" t="s">
        <v>497</v>
      </c>
      <c r="AQ38" s="346">
        <v>1</v>
      </c>
      <c r="AR38" s="334" t="s">
        <v>497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517</v>
      </c>
      <c r="AL39" s="1218"/>
      <c r="AM39" s="1218"/>
      <c r="AN39" s="1219"/>
      <c r="AO39" s="342">
        <v>-466285</v>
      </c>
      <c r="AP39" s="342">
        <v>-1639</v>
      </c>
      <c r="AQ39" s="343">
        <v>-8362</v>
      </c>
      <c r="AR39" s="344">
        <v>-80.400000000000006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518</v>
      </c>
      <c r="AL40" s="1215"/>
      <c r="AM40" s="1215"/>
      <c r="AN40" s="1216"/>
      <c r="AO40" s="342">
        <v>-10027210</v>
      </c>
      <c r="AP40" s="342">
        <v>-35241</v>
      </c>
      <c r="AQ40" s="343">
        <v>-29125</v>
      </c>
      <c r="AR40" s="344">
        <v>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8527271</v>
      </c>
      <c r="AP41" s="342">
        <v>29970</v>
      </c>
      <c r="AQ41" s="343">
        <v>10534</v>
      </c>
      <c r="AR41" s="344">
        <v>184.5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487</v>
      </c>
      <c r="AN49" s="1209" t="s">
        <v>522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523</v>
      </c>
      <c r="AO50" s="359" t="s">
        <v>524</v>
      </c>
      <c r="AP50" s="360" t="s">
        <v>525</v>
      </c>
      <c r="AQ50" s="361" t="s">
        <v>526</v>
      </c>
      <c r="AR50" s="362" t="s">
        <v>527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528</v>
      </c>
      <c r="AL51" s="355"/>
      <c r="AM51" s="363">
        <v>15137911</v>
      </c>
      <c r="AN51" s="364">
        <v>51159</v>
      </c>
      <c r="AO51" s="365">
        <v>-22.1</v>
      </c>
      <c r="AP51" s="366">
        <v>51613</v>
      </c>
      <c r="AQ51" s="367">
        <v>8.3000000000000007</v>
      </c>
      <c r="AR51" s="368">
        <v>-30.4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529</v>
      </c>
      <c r="AM52" s="371">
        <v>8547822</v>
      </c>
      <c r="AN52" s="372">
        <v>28888</v>
      </c>
      <c r="AO52" s="373">
        <v>44.1</v>
      </c>
      <c r="AP52" s="374">
        <v>25872</v>
      </c>
      <c r="AQ52" s="375">
        <v>10.8</v>
      </c>
      <c r="AR52" s="376">
        <v>33.299999999999997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530</v>
      </c>
      <c r="AL53" s="355"/>
      <c r="AM53" s="363">
        <v>7338320</v>
      </c>
      <c r="AN53" s="364">
        <v>25040</v>
      </c>
      <c r="AO53" s="365">
        <v>-51.1</v>
      </c>
      <c r="AP53" s="366">
        <v>50880</v>
      </c>
      <c r="AQ53" s="367">
        <v>-1.4</v>
      </c>
      <c r="AR53" s="368">
        <v>-49.7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529</v>
      </c>
      <c r="AM54" s="371">
        <v>2393524</v>
      </c>
      <c r="AN54" s="372">
        <v>8167</v>
      </c>
      <c r="AO54" s="373">
        <v>-71.7</v>
      </c>
      <c r="AP54" s="374">
        <v>27819</v>
      </c>
      <c r="AQ54" s="375">
        <v>7.5</v>
      </c>
      <c r="AR54" s="376">
        <v>-79.2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531</v>
      </c>
      <c r="AL55" s="355"/>
      <c r="AM55" s="363">
        <v>6214565</v>
      </c>
      <c r="AN55" s="364">
        <v>21419</v>
      </c>
      <c r="AO55" s="365">
        <v>-14.5</v>
      </c>
      <c r="AP55" s="366">
        <v>46395</v>
      </c>
      <c r="AQ55" s="367">
        <v>-8.8000000000000007</v>
      </c>
      <c r="AR55" s="368">
        <v>-5.7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529</v>
      </c>
      <c r="AM56" s="371">
        <v>2011802</v>
      </c>
      <c r="AN56" s="372">
        <v>6934</v>
      </c>
      <c r="AO56" s="373">
        <v>-15.1</v>
      </c>
      <c r="AP56" s="374">
        <v>26304</v>
      </c>
      <c r="AQ56" s="375">
        <v>-5.4</v>
      </c>
      <c r="AR56" s="376">
        <v>-9.6999999999999993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532</v>
      </c>
      <c r="AL57" s="355"/>
      <c r="AM57" s="363">
        <v>8225795</v>
      </c>
      <c r="AN57" s="364">
        <v>28604</v>
      </c>
      <c r="AO57" s="365">
        <v>33.5</v>
      </c>
      <c r="AP57" s="366">
        <v>48088</v>
      </c>
      <c r="AQ57" s="367">
        <v>3.6</v>
      </c>
      <c r="AR57" s="368">
        <v>29.9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529</v>
      </c>
      <c r="AM58" s="371">
        <v>3798247</v>
      </c>
      <c r="AN58" s="372">
        <v>13208</v>
      </c>
      <c r="AO58" s="373">
        <v>90.5</v>
      </c>
      <c r="AP58" s="374">
        <v>25183</v>
      </c>
      <c r="AQ58" s="375">
        <v>-4.3</v>
      </c>
      <c r="AR58" s="376">
        <v>94.8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533</v>
      </c>
      <c r="AL59" s="355"/>
      <c r="AM59" s="363">
        <v>7139326</v>
      </c>
      <c r="AN59" s="364">
        <v>25092</v>
      </c>
      <c r="AO59" s="365">
        <v>-12.3</v>
      </c>
      <c r="AP59" s="366">
        <v>46457</v>
      </c>
      <c r="AQ59" s="367">
        <v>-3.4</v>
      </c>
      <c r="AR59" s="368">
        <v>-8.9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529</v>
      </c>
      <c r="AM60" s="371">
        <v>2599037</v>
      </c>
      <c r="AN60" s="372">
        <v>9134</v>
      </c>
      <c r="AO60" s="373">
        <v>-30.8</v>
      </c>
      <c r="AP60" s="374">
        <v>24020</v>
      </c>
      <c r="AQ60" s="375">
        <v>-4.5999999999999996</v>
      </c>
      <c r="AR60" s="376">
        <v>-26.2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534</v>
      </c>
      <c r="AL61" s="377"/>
      <c r="AM61" s="378">
        <v>8811183</v>
      </c>
      <c r="AN61" s="379">
        <v>30263</v>
      </c>
      <c r="AO61" s="380">
        <v>-13.3</v>
      </c>
      <c r="AP61" s="381">
        <v>48687</v>
      </c>
      <c r="AQ61" s="382">
        <v>-0.3</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529</v>
      </c>
      <c r="AM62" s="371">
        <v>3870086</v>
      </c>
      <c r="AN62" s="372">
        <v>13266</v>
      </c>
      <c r="AO62" s="373">
        <v>3.4</v>
      </c>
      <c r="AP62" s="374">
        <v>25840</v>
      </c>
      <c r="AQ62" s="375">
        <v>0.8</v>
      </c>
      <c r="AR62" s="376">
        <v>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qaT74zoPnaXC/d3Nn/9W81XHz5pZEmohhnsWhnrP0auyaDWHq+JOrmOp+yizBYiWpIMGXGSy7+58iDXWACzCw==" saltValue="oImQyrFe+MSeVEYsiKe2Ww==" spinCount="100000" sheet="1" objects="1" scenarios="1"/>
  <customSheetViews>
    <customSheetView guid="{E8838461-D6E0-4F89-B2C3-04BED219EEE4}"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4uiNmCY0JquCHfd/VMSuZ+axjzg6Eg1hztOLDnzp/AEtH3kH6CGafbe5iwNX/GXvnzQUtqD2cPgWkIC/1XI4w==" saltValue="Vrd6s8Z2/B4+9bPsaIIs/A==" spinCount="100000" sheet="1" objects="1" scenarios="1"/>
  <dataConsolidate/>
  <customSheetViews>
    <customSheetView guid="{E8838461-D6E0-4F89-B2C3-04BED219EEE4}" scale="70" showGridLines="0" fitToPage="1" hiddenRows="1" hiddenColumns="1" topLeftCell="A31">
      <pageMargins left="0" right="0" top="0.19685039370078741" bottom="0" header="0.39370078740157483" footer="0"/>
      <printOptions horizontalCentered="1" verticalCentered="1"/>
      <pageSetup paperSize="9" scale="39"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Yxg8FL+UpzaPMES796QWnFI/Hm0iLthoCmp6P5k8jIySNpWaIABpFfOoIQNSc4GOR9OrAM5S+48yYTrzoOo7A==" saltValue="WbELfDUdiNUdlXPZUKkWTQ==" spinCount="100000" sheet="1" objects="1" scenarios="1"/>
  <dataConsolidate/>
  <customSheetViews>
    <customSheetView guid="{E8838461-D6E0-4F89-B2C3-04BED219EEE4}" scale="70" showGridLines="0" fitToPage="1" hiddenRows="1" hiddenColumns="1">
      <pageMargins left="0" right="0" top="0.19685039370078741" bottom="0" header="0.39370078740157483" footer="0"/>
      <printOptions horizontalCentered="1" verticalCentered="1"/>
      <pageSetup paperSize="9" scale="39"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32" t="s">
        <v>3</v>
      </c>
      <c r="D47" s="1232"/>
      <c r="E47" s="1233"/>
      <c r="F47" s="11">
        <v>4.25</v>
      </c>
      <c r="G47" s="12">
        <v>6.21</v>
      </c>
      <c r="H47" s="12">
        <v>6.34</v>
      </c>
      <c r="I47" s="12">
        <v>3.4</v>
      </c>
      <c r="J47" s="13">
        <v>3.12</v>
      </c>
    </row>
    <row r="48" spans="2:10" ht="57.75" customHeight="1" x14ac:dyDescent="0.15">
      <c r="B48" s="14"/>
      <c r="C48" s="1234" t="s">
        <v>4</v>
      </c>
      <c r="D48" s="1234"/>
      <c r="E48" s="1235"/>
      <c r="F48" s="15">
        <v>3.64</v>
      </c>
      <c r="G48" s="16">
        <v>3.77</v>
      </c>
      <c r="H48" s="16">
        <v>3.34</v>
      </c>
      <c r="I48" s="16">
        <v>3.06</v>
      </c>
      <c r="J48" s="17">
        <v>1.84</v>
      </c>
    </row>
    <row r="49" spans="2:10" ht="57.75" customHeight="1" thickBot="1" x14ac:dyDescent="0.2">
      <c r="B49" s="18"/>
      <c r="C49" s="1236" t="s">
        <v>5</v>
      </c>
      <c r="D49" s="1236"/>
      <c r="E49" s="1237"/>
      <c r="F49" s="19" t="s">
        <v>543</v>
      </c>
      <c r="G49" s="20">
        <v>0.09</v>
      </c>
      <c r="H49" s="20" t="s">
        <v>544</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w9rpZ/n0WDX/Rl5aAXR0QaAhPbcs08s3OBFPvdaRWyUIolarJdhnP/yfJ31u9NywwxgD1qtlnznaO2r7YL4aA==" saltValue="6TyshSdToONa2Bi5LK3Zlw==" spinCount="100000" sheet="1" objects="1" scenarios="1"/>
  <customSheetViews>
    <customSheetView guid="{E8838461-D6E0-4F89-B2C3-04BED219EEE4}" scale="55" showGridLines="0" fitToPage="1" hiddenRows="1" hiddenColumns="1">
      <rowBreaks count="1" manualBreakCount="1">
        <brk id="51" max="15" man="1"/>
      </rowBreaks>
      <pageMargins left="0" right="0" top="0.19685039370078741" bottom="0" header="0" footer="0"/>
      <printOptions horizontalCentered="1"/>
      <pageSetup paperSize="9" scale="63"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2020-09-15T06:28:25Z</dcterms:modified>
</cp:coreProperties>
</file>