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5513MX\AppData\Local\Temp\~EXTMP00\【経営比較分析表】2022_024112_46_1718\"/>
    </mc:Choice>
  </mc:AlternateContent>
  <xr:revisionPtr revIDLastSave="0" documentId="13_ncr:1_{753256C2-4ED8-4F47-8F6D-5B9C05784B09}" xr6:coauthVersionLast="47" xr6:coauthVersionMax="47" xr10:uidLastSave="{00000000-0000-0000-0000-000000000000}"/>
  <workbookProtection workbookAlgorithmName="SHA-512" workbookHashValue="m6bH4Yh7UW09abZQVcpM3KPx9AQrU0kIYoKbss/Ea00PGfcATHHcjFT9/3YynuVZhIuV+u+GMA9xzR03y6++Sw==" workbookSaltValue="BIKRSU85aJfubxeMdw3Ouw==" workbookSpinCount="100000" lockStructure="1"/>
  <bookViews>
    <workbookView xWindow="-28920" yWindow="-11505"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G85" i="4"/>
  <c r="E85" i="4"/>
  <c r="BB10" i="4"/>
  <c r="AT10" i="4"/>
  <c r="P10" i="4"/>
  <c r="I10" i="4"/>
  <c r="AT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<sst xmlns="http://schemas.openxmlformats.org/spreadsheetml/2006/main" count="231" uniqueCount="117">
  <si>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</si>
  <si>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</si>
  <si>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</si>
  <si>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</si>
  <si>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</si>
  <si>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</si>
  <si>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</si>
  <si>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</si>
  <si>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</si>
  <si>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</si>
  <si>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</si>
  <si>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</si>
  <si>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</si>
  <si>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</si>
  <si>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</si>
  <si>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</si>
  <si>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</si>
  <si>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</si>
  <si>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</si>
  <si>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</si>
  <si>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</si>
  <si>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</si>
  <si>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</si>
  <si>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</si>
  <si>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</si>
  <si>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</si>
  <si>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</si>
  <si>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</si>
  <si>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</si>
  <si>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</si>
  <si>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</si>
  <si>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</si>
  <si>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</si>
  <si>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</si>
  <si>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</si>
  <si>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</si>
  <si>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</si>
  <si>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</si>
  <si>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</si>
  <si>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</si>
  <si>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</si>
  <si>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</si>
  <si>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</si>
  <si>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</si>
  <si>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</si>
  <si>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</si>
  <si>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</si>
  <si>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</si>
  <si>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</si>
  <si>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</si>
  <si>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</si>
  <si>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</si>
  <si>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</si>
  <si>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</si>
  <si>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</si>
  <si>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</si>
  <si>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</si>
  <si>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</si>
  <si>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</si>
  <si>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</si>
  <si>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</si>
  <si>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</si>
  <si>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</si>
  <si>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</si>
  <si>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</si>
  <si>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</si>
  <si>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</si>
  <si>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</si>
  <si>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</si>
  <si>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</si>
  <si>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</si>
  <si>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</si>
  <si>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</si>
  <si>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</si>
  <si>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</si>
  <si>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</si>
  <si>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</si>
  <si>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</si>
  <si>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</si>
  <si>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</si>
  <si>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</si>
  <si>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</si>
  <si>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</si>
  <si>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</si>
  <si>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</si>
  <si>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</si>
  <si>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</si>
  <si>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</si>
  <si>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</si>
  <si>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</si>
  <si>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</si>
  <si>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</si>
  <si>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</si>
  <si>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</si>
  <si>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</si>
  <si>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</si>
  <si>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</si>
  <si>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</si>
  <si>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</si>
  <si>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</si>
  <si>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</si>
  <si>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</si>
  <si>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</si>
  <si>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</si>
  <si>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</si>
  <si>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</si>
  <si>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</si>
  <si>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</si>
  <si>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</si>
  <si>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</si>
  <si>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</si>
  <si>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</si>
  <si>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</si>
  <si>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</si>
  <si>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整備が概ね完了し、水洗化率も高い水準となっているが、経費の回収は使用料収入で賄うことができず、一般会計からの繰入に頼っている状況であるため、必要に応じて料金の見直しを慎重に検討し、一般会計の繰入金の抑制を図る必要がある。</t>
    <rPh sb="1" eb="3">
      <t>セイビ</t>
    </rPh>
    <rPh sb="4" eb="5">
      <t>オオム</t>
    </rPh>
    <rPh sb="6" eb="8">
      <t>カンリョウ</t>
    </rPh>
    <rPh sb="10" eb="13">
      <t>スイセンカ</t>
    </rPh>
    <rPh sb="13" eb="14">
      <t>リツ</t>
    </rPh>
    <rPh sb="15" eb="16">
      <t>タカ</t>
    </rPh>
    <rPh sb="17" eb="19">
      <t>スイジュン</t>
    </rPh>
    <rPh sb="27" eb="29">
      <t>ケイヒ</t>
    </rPh>
    <rPh sb="30" eb="32">
      <t>カイシュウ</t>
    </rPh>
    <rPh sb="33" eb="36">
      <t>シヨウリョウ</t>
    </rPh>
    <rPh sb="36" eb="38">
      <t>シュウニュウ</t>
    </rPh>
    <rPh sb="39" eb="40">
      <t>マカナ</t>
    </rPh>
    <rPh sb="48" eb="52">
      <t>イッパンカイケイ</t>
    </rPh>
    <rPh sb="55" eb="57">
      <t>クリイレ</t>
    </rPh>
    <rPh sb="58" eb="59">
      <t>タヨ</t>
    </rPh>
    <rPh sb="63" eb="65">
      <t>ジョウキョウ</t>
    </rPh>
    <rPh sb="71" eb="73">
      <t>ヒツヨウ</t>
    </rPh>
    <rPh sb="74" eb="75">
      <t>オウ</t>
    </rPh>
    <rPh sb="77" eb="79">
      <t>リョウキン</t>
    </rPh>
    <rPh sb="80" eb="82">
      <t>ミナオ</t>
    </rPh>
    <rPh sb="84" eb="86">
      <t>シンチョウ</t>
    </rPh>
    <rPh sb="87" eb="89">
      <t>ケントウ</t>
    </rPh>
    <rPh sb="91" eb="95">
      <t>イッパンカイケイ</t>
    </rPh>
    <rPh sb="96" eb="99">
      <t>クリイレキン</t>
    </rPh>
    <rPh sb="100" eb="102">
      <t>ヨクセイ</t>
    </rPh>
    <rPh sb="103" eb="104">
      <t>ハカ</t>
    </rPh>
    <rPh sb="105" eb="107">
      <t>ヒツヨウ</t>
    </rPh>
    <phoneticPr fontId="4"/>
  </si>
  <si>
    <t>　特定環境保全公共下水道の供用開始は平成14年からであり、比較的新しい施設だが、老朽化により設備の不具合が見受けられ、今後耐用年数が経過してくることから、個々の資産の老朽化について詳細なストックマネジメント計画を策定し、適切な点検・更新を進めていく。</t>
    <rPh sb="1" eb="3">
      <t>トクテイ</t>
    </rPh>
    <rPh sb="3" eb="5">
      <t>カンキョウ</t>
    </rPh>
    <rPh sb="5" eb="7">
      <t>ホゼン</t>
    </rPh>
    <rPh sb="7" eb="9">
      <t>コウキョウ</t>
    </rPh>
    <rPh sb="9" eb="12">
      <t>ゲスイドウ</t>
    </rPh>
    <rPh sb="13" eb="15">
      <t>キョウヨウ</t>
    </rPh>
    <rPh sb="15" eb="17">
      <t>カイシ</t>
    </rPh>
    <rPh sb="18" eb="20">
      <t>ヘイセイ</t>
    </rPh>
    <rPh sb="22" eb="23">
      <t>ネン</t>
    </rPh>
    <rPh sb="29" eb="32">
      <t>ヒカクテキ</t>
    </rPh>
    <rPh sb="32" eb="33">
      <t>アタラ</t>
    </rPh>
    <rPh sb="35" eb="37">
      <t>シセツ</t>
    </rPh>
    <rPh sb="59" eb="61">
      <t>コンゴ</t>
    </rPh>
    <rPh sb="61" eb="65">
      <t>_x0004__x0003__x0002_	_x0005__x0002__x000C__x0007_</t>
    </rPh>
    <rPh sb="66" eb="68">
      <t xml:space="preserve">_x0002__x0011_	</t>
    </rPh>
    <rPh sb="77" eb="79">
      <t>_x0003__x0016_</t>
    </rPh>
    <rPh sb="80" eb="82">
      <t>_x000D__x0002__x001B_</t>
    </rPh>
    <rPh sb="83" eb="86">
      <t>_x000F__x0002__x001E__x0012__x0002_"</t>
    </rPh>
    <rPh sb="90" eb="92">
      <t>_x0016__x0001_$_x001D__x0003_</t>
    </rPh>
    <rPh sb="103" eb="105">
      <t>) _x0001_,</t>
    </rPh>
    <rPh sb="106" eb="108">
      <t>#_x0002_/;</t>
    </rPh>
    <rPh sb="110" eb="112">
      <t>_x0002_2=_x0004_</t>
    </rPh>
    <rPh sb="113" eb="115">
      <t>:B_x0002_=</t>
    </rPh>
    <rPh sb="116" eb="118">
      <t>M_x0002_?P</t>
    </rPh>
    <rPh sb="119" eb="120">
      <t/>
    </rPh>
    <phoneticPr fontId="4"/>
  </si>
  <si>
    <t>　経常収支比率は100％を超えているものの、経費回収率は20％程度で推移しており、使用料によって必要経費を賄えていない状況である。そのため一般会計からの繰入金に頼っている。経常収支比率が前々年度から減となった理由として、収支不足に合わせて一般会計からの繰入を行ったためである。
　累積欠損金比率は、公営企業化した際の欠損金が大きく、まだまだ高い水準となっているため、経費回収率を高める等の改善が必要となる。
　水洗化率は高い水準となっているものの、汚水処理原価は類似団体と比較し、高額となっているため、ストックマネジメント計画などにより、効率的な施設運営を図っていく必要がある。</t>
    <rPh sb="1" eb="3">
      <t>ケイジョウ</t>
    </rPh>
    <rPh sb="3" eb="5">
      <t>シュウシ</t>
    </rPh>
    <rPh sb="5" eb="7">
      <t>ヒリツ</t>
    </rPh>
    <rPh sb="13" eb="14">
      <t>コ</t>
    </rPh>
    <rPh sb="22" eb="24">
      <t>ケイヒ</t>
    </rPh>
    <rPh sb="24" eb="26">
      <t>カイシュウ</t>
    </rPh>
    <rPh sb="26" eb="27">
      <t>リツ</t>
    </rPh>
    <rPh sb="31" eb="33">
      <t>テイド</t>
    </rPh>
    <rPh sb="34" eb="36">
      <t>スイイ</t>
    </rPh>
    <rPh sb="41" eb="44">
      <t>シヨウリョウ</t>
    </rPh>
    <rPh sb="48" eb="52">
      <t>ヒツヨウケイヒ</t>
    </rPh>
    <rPh sb="53" eb="54">
      <t>マカナ</t>
    </rPh>
    <rPh sb="59" eb="61">
      <t>ジョウキョウ</t>
    </rPh>
    <rPh sb="69" eb="73">
      <t>イッパンカイケイ</t>
    </rPh>
    <rPh sb="76" eb="79">
      <t>クリイレキン</t>
    </rPh>
    <rPh sb="80" eb="81">
      <t>タヨ</t>
    </rPh>
    <rPh sb="86" eb="88">
      <t>ケイジョウ</t>
    </rPh>
    <rPh sb="88" eb="90">
      <t>シュウシ</t>
    </rPh>
    <rPh sb="90" eb="92">
      <t>ヒリツ</t>
    </rPh>
    <rPh sb="99" eb="100">
      <t>ゲン</t>
    </rPh>
    <rPh sb="104" eb="106">
      <t>リユウ</t>
    </rPh>
    <rPh sb="110" eb="112">
      <t>シュウシ</t>
    </rPh>
    <rPh sb="112" eb="114">
      <t>フソク</t>
    </rPh>
    <rPh sb="115" eb="116">
      <t>ア</t>
    </rPh>
    <rPh sb="119" eb="123">
      <t>イッパンカイケイ</t>
    </rPh>
    <rPh sb="126" eb="128">
      <t>クリイレ</t>
    </rPh>
    <rPh sb="129" eb="130">
      <t>オコナ</t>
    </rPh>
    <rPh sb="141" eb="143">
      <t>ルイセキ</t>
    </rPh>
    <rPh sb="143" eb="146">
      <t>ケッソンキン</t>
    </rPh>
    <rPh sb="146" eb="148">
      <t>ヒリツ</t>
    </rPh>
    <rPh sb="150" eb="154">
      <t>コウエイキギョウ</t>
    </rPh>
    <rPh sb="154" eb="155">
      <t>カ</t>
    </rPh>
    <rPh sb="157" eb="158">
      <t>サイ</t>
    </rPh>
    <rPh sb="159" eb="162">
      <t>ケッソンキン</t>
    </rPh>
    <rPh sb="163" eb="164">
      <t>オオ</t>
    </rPh>
    <rPh sb="171" eb="172">
      <t>タカ</t>
    </rPh>
    <rPh sb="173" eb="175">
      <t>スイジュン</t>
    </rPh>
    <rPh sb="184" eb="186">
      <t>ケイヒ</t>
    </rPh>
    <rPh sb="186" eb="188">
      <t>カイシュウ</t>
    </rPh>
    <rPh sb="188" eb="189">
      <t>リツ</t>
    </rPh>
    <rPh sb="190" eb="191">
      <t>タカ</t>
    </rPh>
    <rPh sb="193" eb="194">
      <t>トウ</t>
    </rPh>
    <rPh sb="195" eb="197">
      <t>カイゼン</t>
    </rPh>
    <rPh sb="198" eb="200">
      <t>ヒツヨウ</t>
    </rPh>
    <rPh sb="207" eb="210">
      <t>スイセンカ</t>
    </rPh>
    <rPh sb="210" eb="211">
      <t>リツ</t>
    </rPh>
    <rPh sb="212" eb="213">
      <t>タカ</t>
    </rPh>
    <rPh sb="214" eb="216">
      <t>スイジュン</t>
    </rPh>
    <rPh sb="226" eb="228">
      <t>オスイ</t>
    </rPh>
    <rPh sb="228" eb="230">
      <t>ショリ</t>
    </rPh>
    <rPh sb="230" eb="232">
      <t>ゲンカ</t>
    </rPh>
    <rPh sb="233" eb="235">
      <t>ルイジ</t>
    </rPh>
    <rPh sb="235" eb="237">
      <t>ダンタイ</t>
    </rPh>
    <rPh sb="238" eb="240">
      <t>ヒカク</t>
    </rPh>
    <rPh sb="242" eb="244">
      <t>コウガク</t>
    </rPh>
    <rPh sb="263" eb="265">
      <t>ケイカク</t>
    </rPh>
    <rPh sb="271" eb="274">
      <t>コウリツテキ</t>
    </rPh>
    <rPh sb="275" eb="277">
      <t>シセツ</t>
    </rPh>
    <rPh sb="277" eb="279">
      <t>ウンエイ</t>
    </rPh>
    <rPh sb="280" eb="281">
      <t>ハカ</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</si>
</sst>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5A-4980-84E2-4C1AA06540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A55A-4980-84E2-4C1AA06540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formatCode="#,##0.00;&quot;△&quot;#,##0.00;&quot;-&quot;">
                  <c:v>51.25</c:v>
                </c:pt>
                <c:pt idx="4" formatCode="#,##0.00;&quot;△&quot;#,##0.00;&quot;-&quot;">
                  <c:v>50.92</c:v>
                </c:pt>
              </c:numCache>
            </c:numRef>
          </c:val>
          <c:extLst>
            <c:ext xmlns:c16="http://schemas.microsoft.com/office/drawing/2014/chart" uri="{C3380CC4-5D6E-409C-BE32-E72D297353CC}">
              <c16:uniqueId val="{00000000-3E88-4F65-A924-0DDC470727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E88-4F65-A924-0DDC470727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87.05</c:v>
                </c:pt>
                <c:pt idx="1">
                  <c:v>87.99</c:v>
                </c:pt>
                <c:pt idx="2">
                  <c:v>88.96</c:v>
                </c:pt>
                <c:pt idx="3">
                  <c:v>88.19</c:v>
                </c:pt>
                <c:pt idx="4">
                  <c:v>89.01</c:v>
                </c:pt>
              </c:numCache>
            </c:numRef>
          </c:val>
          <c:extLst>
            <c:ext xmlns:c16="http://schemas.microsoft.com/office/drawing/2014/chart" uri="{C3380CC4-5D6E-409C-BE32-E72D297353CC}">
              <c16:uniqueId val="{00000000-DB48-4F3F-A770-42A8A25C6F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DB48-4F3F-A770-42A8A25C6F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104.06</c:v>
                </c:pt>
                <c:pt idx="1">
                  <c:v>104.47</c:v>
                </c:pt>
                <c:pt idx="2">
                  <c:v>100.38</c:v>
                </c:pt>
                <c:pt idx="3">
                  <c:v>100.32</c:v>
                </c:pt>
                <c:pt idx="4">
                  <c:v>100.34</c:v>
                </c:pt>
              </c:numCache>
            </c:numRef>
          </c:val>
          <c:extLst>
            <c:ext xmlns:c16="http://schemas.microsoft.com/office/drawing/2014/chart" uri="{C3380CC4-5D6E-409C-BE32-E72D297353CC}">
              <c16:uniqueId val="{00000000-488B-402E-8181-9107BA85C7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488B-402E-8181-9107BA85C7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39.57</c:v>
                </c:pt>
                <c:pt idx="1">
                  <c:v>42.28</c:v>
                </c:pt>
                <c:pt idx="2">
                  <c:v>44.45</c:v>
                </c:pt>
                <c:pt idx="3">
                  <c:v>46.59</c:v>
                </c:pt>
                <c:pt idx="4">
                  <c:v>48.24</c:v>
                </c:pt>
              </c:numCache>
            </c:numRef>
          </c:val>
          <c:extLst>
            <c:ext xmlns:c16="http://schemas.microsoft.com/office/drawing/2014/chart" uri="{C3380CC4-5D6E-409C-BE32-E72D297353CC}">
              <c16:uniqueId val="{00000000-1A62-4D60-BEEE-9310EE9CE2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1A62-4D60-BEEE-9310EE9CE2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F7-4659-AD6C-16DB8EDA29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BF7-4659-AD6C-16DB8EDA29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467.12</c:v>
                </c:pt>
                <c:pt idx="1">
                  <c:v>416.59</c:v>
                </c:pt>
                <c:pt idx="2">
                  <c:v>406.26</c:v>
                </c:pt>
                <c:pt idx="3">
                  <c:v>414.76</c:v>
                </c:pt>
                <c:pt idx="4">
                  <c:v>409.01</c:v>
                </c:pt>
              </c:numCache>
            </c:numRef>
          </c:val>
          <c:extLst>
            <c:ext xmlns:c16="http://schemas.microsoft.com/office/drawing/2014/chart" uri="{C3380CC4-5D6E-409C-BE32-E72D297353CC}">
              <c16:uniqueId val="{00000000-FAD1-4CD6-A8C9-1B9F03D9AE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FAD1-4CD6-A8C9-1B9F03D9AE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17.43</c:v>
                </c:pt>
                <c:pt idx="1">
                  <c:v>20.25</c:v>
                </c:pt>
                <c:pt idx="2">
                  <c:v>24.86</c:v>
                </c:pt>
                <c:pt idx="3">
                  <c:v>15.65</c:v>
                </c:pt>
                <c:pt idx="4">
                  <c:v>23.69</c:v>
                </c:pt>
              </c:numCache>
            </c:numRef>
          </c:val>
          <c:extLst>
            <c:ext xmlns:c16="http://schemas.microsoft.com/office/drawing/2014/chart" uri="{C3380CC4-5D6E-409C-BE32-E72D297353CC}">
              <c16:uniqueId val="{00000000-FB47-4514-9156-468A5F7027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FB47-4514-9156-468A5F7027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91-4A3F-B5F1-0AB2AF85D7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491-4A3F-B5F1-0AB2AF85D7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22.76</c:v>
                </c:pt>
                <c:pt idx="1">
                  <c:v>22.45</c:v>
                </c:pt>
                <c:pt idx="2">
                  <c:v>22.18</c:v>
                </c:pt>
                <c:pt idx="3">
                  <c:v>23.54</c:v>
                </c:pt>
                <c:pt idx="4">
                  <c:v>23.01</c:v>
                </c:pt>
              </c:numCache>
            </c:numRef>
          </c:val>
          <c:extLst>
            <c:ext xmlns:c16="http://schemas.microsoft.com/office/drawing/2014/chart" uri="{C3380CC4-5D6E-409C-BE32-E72D297353CC}">
              <c16:uniqueId val="{00000000-9345-4013-85A9-38A336C5A5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345-4013-85A9-38A336C5A5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300.45999999999998</c:v>
                </c:pt>
                <c:pt idx="1">
                  <c:v>303.95999999999998</c:v>
                </c:pt>
                <c:pt idx="2">
                  <c:v>311.01</c:v>
                </c:pt>
                <c:pt idx="3">
                  <c:v>293.83</c:v>
                </c:pt>
                <c:pt idx="4">
                  <c:v>296.76</c:v>
                </c:pt>
              </c:numCache>
            </c:numRef>
          </c:val>
          <c:extLst>
            <c:ext xmlns:c16="http://schemas.microsoft.com/office/drawing/2014/chart" uri="{C3380CC4-5D6E-409C-BE32-E72D297353CC}">
              <c16:uniqueId val="{00000000-3A44-4391-B631-255D7B38DC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A44-4391-B631-255D7B38DC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六ケ所村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9886</v>
      </c>
      <c r="AM8" s="46"/>
      <c r="AN8" s="46"/>
      <c r="AO8" s="46"/>
      <c r="AP8" s="46"/>
      <c r="AQ8" s="46"/>
      <c r="AR8" s="46"/>
      <c r="AS8" s="46"/>
      <c r="AT8" s="45">
        <f>データ!T6</f>
        <v>252.58</v>
      </c>
      <c r="AU8" s="45"/>
      <c r="AV8" s="45"/>
      <c r="AW8" s="45"/>
      <c r="AX8" s="45"/>
      <c r="AY8" s="45"/>
      <c r="AZ8" s="45"/>
      <c r="BA8" s="45"/>
      <c r="BB8" s="45">
        <f>データ!U6</f>
        <v>39.14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73.02</v>
      </c>
      <c r="J10" s="45"/>
      <c r="K10" s="45"/>
      <c r="L10" s="45"/>
      <c r="M10" s="45"/>
      <c r="N10" s="45"/>
      <c r="O10" s="45"/>
      <c r="P10" s="45">
        <f>データ!P6</f>
        <v>27.4</v>
      </c>
      <c r="Q10" s="45"/>
      <c r="R10" s="45"/>
      <c r="S10" s="45"/>
      <c r="T10" s="45"/>
      <c r="U10" s="45"/>
      <c r="V10" s="45"/>
      <c r="W10" s="45">
        <f>データ!Q6</f>
        <v>83.5</v>
      </c>
      <c r="X10" s="45"/>
      <c r="Y10" s="45"/>
      <c r="Z10" s="45"/>
      <c r="AA10" s="45"/>
      <c r="AB10" s="45"/>
      <c r="AC10" s="45"/>
      <c r="AD10" s="46">
        <f>データ!R6</f>
        <v>1397</v>
      </c>
      <c r="AE10" s="46"/>
      <c r="AF10" s="46"/>
      <c r="AG10" s="46"/>
      <c r="AH10" s="46"/>
      <c r="AI10" s="46"/>
      <c r="AJ10" s="46"/>
      <c r="AK10" s="2"/>
      <c r="AL10" s="46">
        <f>データ!V6</f>
        <v>2694</v>
      </c>
      <c r="AM10" s="46"/>
      <c r="AN10" s="46"/>
      <c r="AO10" s="46"/>
      <c r="AP10" s="46"/>
      <c r="AQ10" s="46"/>
      <c r="AR10" s="46"/>
      <c r="AS10" s="46"/>
      <c r="AT10" s="45">
        <f>データ!W6</f>
        <v>0.92</v>
      </c>
      <c r="AU10" s="45"/>
      <c r="AV10" s="45"/>
      <c r="AW10" s="45"/>
      <c r="AX10" s="45"/>
      <c r="AY10" s="45"/>
      <c r="AZ10" s="45"/>
      <c r="BA10" s="45"/>
      <c r="BB10" s="45">
        <f>データ!X6</f>
        <v>2928.26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1B+ch0hprasIToy7Vi+Cmt8y3YRNqmg+4Lv4vCMOrOisAqGqebYedLAQCovdlhHVO5+E6495xUHxyU9QlAqGA==" saltValue="mM3AcKtjPrPN5pQ20fqQ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24112</v>
      </c>
      <c r="D6" s="19">
        <f t="shared" si="3"/>
        <v>46</v>
      </c>
      <c r="E6" s="19">
        <f t="shared" si="3"/>
        <v>17</v>
      </c>
      <c r="F6" s="19">
        <f t="shared" si="3"/>
        <v>4</v>
      </c>
      <c r="G6" s="19">
        <f t="shared" si="3"/>
        <v>0</v>
      </c>
      <c r="H6" s="19" t="str">
        <f t="shared" si="3"/>
        <v>青森県　六ケ所村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73.02</v>
      </c>
      <c r="P6" s="20">
        <f t="shared" si="3"/>
        <v>27.4</v>
      </c>
      <c r="Q6" s="20">
        <f t="shared" si="3"/>
        <v>83.5</v>
      </c>
      <c r="R6" s="20">
        <f t="shared" si="3"/>
        <v>1397</v>
      </c>
      <c r="S6" s="20">
        <f t="shared" si="3"/>
        <v>9886</v>
      </c>
      <c r="T6" s="20">
        <f t="shared" si="3"/>
        <v>252.58</v>
      </c>
      <c r="U6" s="20">
        <f t="shared" si="3"/>
        <v>39.14</v>
      </c>
      <c r="V6" s="20">
        <f t="shared" si="3"/>
        <v>2694</v>
      </c>
      <c r="W6" s="20">
        <f t="shared" si="3"/>
        <v>0.92</v>
      </c>
      <c r="X6" s="20">
        <f t="shared" si="3"/>
        <v>2928.26</v>
      </c>
      <c r="Y6" s="21">
        <f>IF(Y7="",NA(),Y7)</f>
        <v>104.06</v>
      </c>
      <c r="Z6" s="21">
        <f t="shared" ref="Z6:AH6" si="4">IF(Z7="",NA(),Z7)</f>
        <v>104.47</v>
      </c>
      <c r="AA6" s="21">
        <f t="shared" si="4"/>
        <v>100.38</v>
      </c>
      <c r="AB6" s="21">
        <f t="shared" si="4"/>
        <v>100.32</v>
      </c>
      <c r="AC6" s="21">
        <f t="shared" si="4"/>
        <v>100.34</v>
      </c>
      <c r="AD6" s="21">
        <f t="shared" si="4"/>
        <v>101.72</v>
      </c>
      <c r="AE6" s="21">
        <f t="shared" si="4"/>
        <v>102.73</v>
      </c>
      <c r="AF6" s="21">
        <f t="shared" si="4"/>
        <v>105.78</v>
      </c>
      <c r="AG6" s="21">
        <f t="shared" si="4"/>
        <v>106.09</v>
      </c>
      <c r="AH6" s="21">
        <f t="shared" si="4"/>
        <v>106.44</v>
      </c>
      <c r="AI6" s="20" t="str">
        <f>IF(AI7="","",IF(AI7="-","【-】","【"&amp;SUBSTITUTE(TEXT(AI7,"#,##0.00"),"-","△")&amp;"】"))</f>
        <v>【104.54】</v>
      </c>
      <c r="AJ6" s="21">
        <f>IF(AJ7="",NA(),AJ7)</f>
        <v>467.12</v>
      </c>
      <c r="AK6" s="21">
        <f t="shared" ref="AK6:AS6" si="5">IF(AK7="",NA(),AK7)</f>
        <v>416.59</v>
      </c>
      <c r="AL6" s="21">
        <f t="shared" si="5"/>
        <v>406.26</v>
      </c>
      <c r="AM6" s="21">
        <f t="shared" si="5"/>
        <v>414.76</v>
      </c>
      <c r="AN6" s="21">
        <f t="shared" si="5"/>
        <v>409.01</v>
      </c>
      <c r="AO6" s="21">
        <f t="shared" si="5"/>
        <v>112.88</v>
      </c>
      <c r="AP6" s="21">
        <f t="shared" si="5"/>
        <v>94.97</v>
      </c>
      <c r="AQ6" s="21">
        <f t="shared" si="5"/>
        <v>63.96</v>
      </c>
      <c r="AR6" s="21">
        <f t="shared" si="5"/>
        <v>69.42</v>
      </c>
      <c r="AS6" s="21">
        <f t="shared" si="5"/>
        <v>72.86</v>
      </c>
      <c r="AT6" s="20" t="str">
        <f>IF(AT7="","",IF(AT7="-","【-】","【"&amp;SUBSTITUTE(TEXT(AT7,"#,##0.00"),"-","△")&amp;"】"))</f>
        <v>【65.93】</v>
      </c>
      <c r="AU6" s="21">
        <f>IF(AU7="",NA(),AU7)</f>
        <v>17.43</v>
      </c>
      <c r="AV6" s="21">
        <f t="shared" ref="AV6:BD6" si="6">IF(AV7="",NA(),AV7)</f>
        <v>20.25</v>
      </c>
      <c r="AW6" s="21">
        <f t="shared" si="6"/>
        <v>24.86</v>
      </c>
      <c r="AX6" s="21">
        <f t="shared" si="6"/>
        <v>15.65</v>
      </c>
      <c r="AY6" s="21">
        <f t="shared" si="6"/>
        <v>23.69</v>
      </c>
      <c r="AZ6" s="21">
        <f t="shared" si="6"/>
        <v>49.18</v>
      </c>
      <c r="BA6" s="21">
        <f t="shared" si="6"/>
        <v>47.72</v>
      </c>
      <c r="BB6" s="21">
        <f t="shared" si="6"/>
        <v>44.24</v>
      </c>
      <c r="BC6" s="21">
        <f t="shared" si="6"/>
        <v>43.07</v>
      </c>
      <c r="BD6" s="21">
        <f t="shared" si="6"/>
        <v>45.42</v>
      </c>
      <c r="BE6" s="20" t="str">
        <f>IF(BE7="","",IF(BE7="-","【-】","【"&amp;SUBSTITUTE(TEXT(BE7,"#,##0.00"),"-","△")&amp;"】"))</f>
        <v>【44.25】</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22.76</v>
      </c>
      <c r="BR6" s="21">
        <f t="shared" ref="BR6:BZ6" si="8">IF(BR7="",NA(),BR7)</f>
        <v>22.45</v>
      </c>
      <c r="BS6" s="21">
        <f t="shared" si="8"/>
        <v>22.18</v>
      </c>
      <c r="BT6" s="21">
        <f t="shared" si="8"/>
        <v>23.54</v>
      </c>
      <c r="BU6" s="21">
        <f t="shared" si="8"/>
        <v>23.01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300.45999999999998</v>
      </c>
      <c r="CC6" s="21">
        <f t="shared" ref="CC6:CK6" si="9">IF(CC7="",NA(),CC7)</f>
        <v>303.95999999999998</v>
      </c>
      <c r="CD6" s="21">
        <f t="shared" si="9"/>
        <v>311.01</v>
      </c>
      <c r="CE6" s="21">
        <f t="shared" si="9"/>
        <v>293.83</v>
      </c>
      <c r="CF6" s="21">
        <f t="shared" si="9"/>
        <v>296.76</v>
      </c>
      <c r="CG6" s="21">
        <f t="shared" si="9"/>
        <v>230.02</v>
      </c>
      <c r="CH6" s="21">
        <f t="shared" si="9"/>
        <v>228.47</v>
      </c>
      <c r="CI6" s="21">
        <f t="shared" si="9"/>
        <v>224.88</v>
      </c>
      <c r="CJ6" s="21">
        <f t="shared" si="9"/>
        <v>228.64</v>
      </c>
      <c r="CK6" s="21">
        <f t="shared" si="9"/>
        <v>239.46</v>
      </c>
      <c r="CL6" s="20" t="str">
        <f>IF(CL7="","",IF(CL7="-","【-】","【"&amp;SUBSTITUTE(TEXT(CL7,"#,##0.00"),"-","△")&amp;"】"))</f>
        <v>【220.62】</v>
      </c>
      <c r="CM6" s="20">
        <f>IF(CM7="",NA(),CM7)</f>
        <v>0</v>
      </c>
      <c r="CN6" s="20">
        <f t="shared" ref="CN6:CV6" si="10">IF(CN7="",NA(),CN7)</f>
        <v>0</v>
      </c>
      <c r="CO6" s="20">
        <f t="shared" si="10"/>
        <v>0</v>
      </c>
      <c r="CP6" s="21">
        <f t="shared" si="10"/>
        <v>51.25</v>
      </c>
      <c r="CQ6" s="21">
        <f t="shared" si="10"/>
        <v>50.92</v>
      </c>
      <c r="CR6" s="21">
        <f t="shared" si="10"/>
        <v>42.56</v>
      </c>
      <c r="CS6" s="21">
        <f t="shared" si="10"/>
        <v>42.47</v>
      </c>
      <c r="CT6" s="21">
        <f t="shared" si="10"/>
        <v>42.4</v>
      </c>
      <c r="CU6" s="21">
        <f t="shared" si="10"/>
        <v>42.28</v>
      </c>
      <c r="CV6" s="21">
        <f t="shared" si="10"/>
        <v>41.06</v>
      </c>
      <c r="CW6" s="20" t="str">
        <f>IF(CW7="","",IF(CW7="-","【-】","【"&amp;SUBSTITUTE(TEXT(CW7,"#,##0.00"),"-","△")&amp;"】"))</f>
        <v>【42.22】</v>
      </c>
      <c r="CX6" s="21">
        <f>IF(CX7="",NA(),CX7)</f>
        <v>87.05</v>
      </c>
      <c r="CY6" s="21">
        <f t="shared" ref="CY6:DG6" si="11">IF(CY7="",NA(),CY7)</f>
        <v>87.99</v>
      </c>
      <c r="CZ6" s="21">
        <f t="shared" si="11"/>
        <v>88.96</v>
      </c>
      <c r="DA6" s="21">
        <f t="shared" si="11"/>
        <v>88.19</v>
      </c>
      <c r="DB6" s="21">
        <f t="shared" si="11"/>
        <v>89.01</v>
      </c>
      <c r="DC6" s="21">
        <f t="shared" si="11"/>
        <v>83.32</v>
      </c>
      <c r="DD6" s="21">
        <f t="shared" si="11"/>
        <v>83.75</v>
      </c>
      <c r="DE6" s="21">
        <f t="shared" si="11"/>
        <v>84.19</v>
      </c>
      <c r="DF6" s="21">
        <f t="shared" si="11"/>
        <v>84.34</v>
      </c>
      <c r="DG6" s="21">
        <f t="shared" si="11"/>
        <v>84.34</v>
      </c>
      <c r="DH6" s="20" t="str">
        <f>IF(DH7="","",IF(DH7="-","【-】","【"&amp;SUBSTITUTE(TEXT(DH7,"#,##0.00"),"-","△")&amp;"】"))</f>
        <v>【85.67】</v>
      </c>
      <c r="DI6" s="21">
        <f>IF(DI7="",NA(),DI7)</f>
        <v>39.57</v>
      </c>
      <c r="DJ6" s="21">
        <f t="shared" ref="DJ6:DR6" si="12">IF(DJ7="",NA(),DJ7)</f>
        <v>42.28</v>
      </c>
      <c r="DK6" s="21">
        <f t="shared" si="12"/>
        <v>44.45</v>
      </c>
      <c r="DL6" s="21">
        <f t="shared" si="12"/>
        <v>46.59</v>
      </c>
      <c r="DM6" s="21">
        <f t="shared" si="12"/>
        <v>48.24</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24112</v>
      </c>
      <c r="D7" s="23">
        <v>46</v>
      </c>
      <c r="E7" s="23">
        <v>17</v>
      </c>
      <c r="F7" s="23">
        <v>4</v>
      </c>
      <c r="G7" s="23">
        <v>0</v>
      </c>
      <c r="H7" s="23" t="s">
        <v>96</v>
      </c>
      <c r="I7" s="23" t="s">
        <v>97</v>
      </c>
      <c r="J7" s="23" t="s">
        <v>98</v>
      </c>
      <c r="K7" s="23" t="s">
        <v>99</v>
      </c>
      <c r="L7" s="23" t="s">
        <v>100</v>
      </c>
      <c r="M7" s="23" t="s">
        <v>101</v>
      </c>
      <c r="N7" s="24" t="s">
        <v>102</v>
      </c>
      <c r="O7" s="24">
        <v>73.02</v>
      </c>
      <c r="P7" s="24">
        <v>27.4</v>
      </c>
      <c r="Q7" s="24">
        <v>83.5</v>
      </c>
      <c r="R7" s="24">
        <v>1397</v>
      </c>
      <c r="S7" s="24">
        <v>9886</v>
      </c>
      <c r="T7" s="24">
        <v>252.58</v>
      </c>
      <c r="U7" s="24">
        <v>39.14</v>
      </c>
      <c r="V7" s="24">
        <v>2694</v>
      </c>
      <c r="W7" s="24">
        <v>0.92</v>
      </c>
      <c r="X7" s="24">
        <v>2928.26</v>
      </c>
      <c r="Y7" s="24">
        <v>104.06</v>
      </c>
      <c r="Z7" s="24">
        <v>104.47</v>
      </c>
      <c r="AA7" s="24">
        <v>100.38</v>
      </c>
      <c r="AB7" s="24">
        <v>100.32</v>
      </c>
      <c r="AC7" s="24">
        <v>100.34</v>
      </c>
      <c r="AD7" s="24">
        <v>101.72</v>
      </c>
      <c r="AE7" s="24">
        <v>102.73</v>
      </c>
      <c r="AF7" s="24">
        <v>105.78</v>
      </c>
      <c r="AG7" s="24">
        <v>106.09</v>
      </c>
      <c r="AH7" s="24">
        <v>106.44</v>
      </c>
      <c r="AI7" s="24">
        <v>104.54</v>
      </c>
      <c r="AJ7" s="24">
        <v>467.12</v>
      </c>
      <c r="AK7" s="24">
        <v>416.59</v>
      </c>
      <c r="AL7" s="24">
        <v>406.26</v>
      </c>
      <c r="AM7" s="24">
        <v>414.76</v>
      </c>
      <c r="AN7" s="24">
        <v>409.01</v>
      </c>
      <c r="AO7" s="24">
        <v>112.88</v>
      </c>
      <c r="AP7" s="24">
        <v>94.97</v>
      </c>
      <c r="AQ7" s="24">
        <v>63.96</v>
      </c>
      <c r="AR7" s="24">
        <v>69.42</v>
      </c>
      <c r="AS7" s="24">
        <v>72.86</v>
      </c>
      <c r="AT7" s="24">
        <v>65.930000000000007</v>
      </c>
      <c r="AU7" s="24">
        <v>17.43</v>
      </c>
      <c r="AV7" s="24">
        <v>20.25</v>
      </c>
      <c r="AW7" s="24">
        <v>24.86</v>
      </c>
      <c r="AX7" s="24">
        <v>15.65</v>
      </c>
      <c r="AY7" s="24">
        <v>23.69</v>
      </c>
      <c r="AZ7" s="24">
        <v>49.18</v>
      </c>
      <c r="BA7" s="24">
        <v>47.72</v>
      </c>
      <c r="BB7" s="24">
        <v>44.24</v>
      </c>
      <c r="BC7" s="24">
        <v>43.07</v>
      </c>
      <c r="BD7" s="24">
        <v>45.42</v>
      </c>
      <c r="BE7" s="24">
        <v>44.25</v>
      </c>
      <c r="BF7" s="24">
        <v>0</v>
      </c>
      <c r="BG7" s="24">
        <v>0</v>
      </c>
      <c r="BH7" s="24">
        <v>0</v>
      </c>
      <c r="BI7" s="24">
        <v>0</v>
      </c>
      <c r="BJ7" s="24">
        <v>0</v>
      </c>
      <c r="BK7" s="24">
        <v>1194.1500000000001</v>
      </c>
      <c r="BL7" s="24">
        <v>1206.79</v>
      </c>
      <c r="BM7" s="24">
        <v>1258.43</v>
      </c>
      <c r="BN7" s="24">
        <v>1163.75</v>
      </c>
      <c r="BO7" s="24">
        <v>1195.47</v>
      </c>
      <c r="BP7" s="24">
        <v>1182.1099999999999</v>
      </c>
      <c r="BQ7" s="24">
        <v>22.76</v>
      </c>
      <c r="BR7" s="24">
        <v>22.45</v>
      </c>
      <c r="BS7" s="24">
        <v>22.18</v>
      </c>
      <c r="BT7" s="24">
        <v>23.54</v>
      </c>
      <c r="BU7" s="24">
        <v>23.01</v>
      </c>
      <c r="BV7" s="24">
        <v>72.260000000000005</v>
      </c>
      <c r="BW7" s="24">
        <v>71.84</v>
      </c>
      <c r="BX7" s="24">
        <v>73.36</v>
      </c>
      <c r="BY7" s="24">
        <v>72.599999999999994</v>
      </c>
      <c r="BZ7" s="24">
        <v>69.430000000000007</v>
      </c>
      <c r="CA7" s="24">
        <v>73.78</v>
      </c>
      <c r="CB7" s="24">
        <v>300.45999999999998</v>
      </c>
      <c r="CC7" s="24">
        <v>303.95999999999998</v>
      </c>
      <c r="CD7" s="24">
        <v>311.01</v>
      </c>
      <c r="CE7" s="24">
        <v>293.83</v>
      </c>
      <c r="CF7" s="24">
        <v>296.76</v>
      </c>
      <c r="CG7" s="24">
        <v>230.02</v>
      </c>
      <c r="CH7" s="24">
        <v>228.47</v>
      </c>
      <c r="CI7" s="24">
        <v>224.88</v>
      </c>
      <c r="CJ7" s="24">
        <v>228.64</v>
      </c>
      <c r="CK7" s="24">
        <v>239.46</v>
      </c>
      <c r="CL7" s="24">
        <v>220.62</v>
      </c>
      <c r="CM7" s="24">
        <v>0</v>
      </c>
      <c r="CN7" s="24">
        <v>0</v>
      </c>
      <c r="CO7" s="24">
        <v>0</v>
      </c>
      <c r="CP7" s="24">
        <v>51.25</v>
      </c>
      <c r="CQ7" s="24">
        <v>50.92</v>
      </c>
      <c r="CR7" s="24">
        <v>42.56</v>
      </c>
      <c r="CS7" s="24">
        <v>42.47</v>
      </c>
      <c r="CT7" s="24">
        <v>42.4</v>
      </c>
      <c r="CU7" s="24">
        <v>42.28</v>
      </c>
      <c r="CV7" s="24">
        <v>41.06</v>
      </c>
      <c r="CW7" s="24">
        <v>42.22</v>
      </c>
      <c r="CX7" s="24">
        <v>87.05</v>
      </c>
      <c r="CY7" s="24">
        <v>87.99</v>
      </c>
      <c r="CZ7" s="24">
        <v>88.96</v>
      </c>
      <c r="DA7" s="24">
        <v>88.19</v>
      </c>
      <c r="DB7" s="24">
        <v>89.01</v>
      </c>
      <c r="DC7" s="24">
        <v>83.32</v>
      </c>
      <c r="DD7" s="24">
        <v>83.75</v>
      </c>
      <c r="DE7" s="24">
        <v>84.19</v>
      </c>
      <c r="DF7" s="24">
        <v>84.34</v>
      </c>
      <c r="DG7" s="24">
        <v>84.34</v>
      </c>
      <c r="DH7" s="24">
        <v>85.67</v>
      </c>
      <c r="DI7" s="24">
        <v>39.57</v>
      </c>
      <c r="DJ7" s="24">
        <v>42.28</v>
      </c>
      <c r="DK7" s="24">
        <v>44.45</v>
      </c>
      <c r="DL7" s="24">
        <v>46.59</v>
      </c>
      <c r="DM7" s="24">
        <v>48.24</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