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91" firstSheet="9"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7" i="9" l="1"/>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BE38" i="9"/>
  <c r="AM38" i="9"/>
  <c r="AM37" i="9"/>
  <c r="AM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C38" i="9" s="1"/>
  <c r="U34" i="9" l="1"/>
  <c r="U35" i="9" l="1"/>
  <c r="U36" i="9" l="1"/>
  <c r="U37" i="9" s="1"/>
  <c r="U38" i="9" s="1"/>
  <c r="AM34" i="9" l="1"/>
  <c r="AM35" i="9" s="1"/>
  <c r="BE34" i="9" s="1"/>
  <c r="BE35" i="9" s="1"/>
  <c r="BE36" i="9" s="1"/>
  <c r="BE37" i="9" s="1"/>
  <c r="BW34" i="9" l="1"/>
  <c r="BW35" i="9" s="1"/>
  <c r="BW36" i="9" s="1"/>
  <c r="BW37" i="9" s="1"/>
  <c r="BW38" i="9" s="1"/>
  <c r="BW39" i="9" s="1"/>
  <c r="BW40" i="9" s="1"/>
  <c r="BW41" i="9" s="1"/>
  <c r="CO34" i="9" l="1"/>
  <c r="CO35" i="9" s="1"/>
  <c r="CO36" i="9" s="1"/>
  <c r="CO37" i="9" s="1"/>
  <c r="CO38" i="9" s="1"/>
</calcChain>
</file>

<file path=xl/sharedStrings.xml><?xml version="1.0" encoding="utf-8"?>
<sst xmlns="http://schemas.openxmlformats.org/spreadsheetml/2006/main" count="1004" uniqueCount="583">
  <si>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</si>
  <si>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</si>
  <si>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</si>
  <si>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</si>
  <si>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</si>
  <si>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</si>
  <si>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</si>
  <si>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</si>
  <si>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</si>
  <si>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</si>
  <si>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</si>
  <si>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</si>
  <si>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</si>
  <si>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</si>
  <si>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</si>
  <si>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</si>
  <si>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</si>
  <si>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</si>
  <si>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</si>
  <si>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</si>
  <si>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</si>
  <si>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</si>
  <si>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</si>
  <si>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</si>
  <si>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</si>
  <si>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</si>
  <si>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</si>
  <si>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</si>
  <si>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</si>
  <si>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</si>
  <si>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</si>
  <si>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</si>
  <si>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</si>
  <si>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</si>
  <si>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</si>
  <si>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</si>
  <si>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</si>
  <si>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</si>
  <si>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</si>
  <si>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</si>
  <si>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</si>
  <si>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</si>
  <si>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</si>
  <si>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</si>
  <si>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</si>
  <si>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</si>
  <si>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</si>
  <si>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</si>
  <si>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</si>
  <si>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</si>
  <si>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</si>
  <si>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</si>
  <si>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</si>
  <si>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</si>
  <si>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</si>
  <si>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</si>
  <si>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</si>
  <si>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</si>
  <si>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</si>
  <si>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</si>
  <si>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</si>
  <si>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</si>
  <si>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</si>
  <si>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</si>
  <si>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</si>
  <si>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</si>
  <si>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</si>
  <si>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</si>
  <si>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</si>
  <si>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特例市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</si>
  <si>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</si>
  <si>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</si>
  <si>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</si>
  <si>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</si>
  <si>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</si>
  <si>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</si>
  <si>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</si>
  <si>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</si>
  <si>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</si>
  <si>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</si>
  <si>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</si>
  <si>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</si>
  <si>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</si>
  <si>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</si>
  <si>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</si>
  <si>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</si>
  <si>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</si>
  <si>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</si>
  <si>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</si>
  <si>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</si>
  <si>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</si>
  <si>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</si>
  <si>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</si>
  <si>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</si>
  <si>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</si>
  <si>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</si>
  <si>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</si>
  <si>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</si>
  <si>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</si>
  <si>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</si>
  <si>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</si>
  <si>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</si>
  <si>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</si>
  <si>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</si>
  <si>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</si>
  <si>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</si>
  <si>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</si>
  <si>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</si>
  <si>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</si>
  <si>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</si>
  <si>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</si>
  <si>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</si>
  <si>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</si>
  <si>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</si>
  <si>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</si>
  <si>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</si>
  <si>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</si>
  <si>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</si>
  <si>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</si>
  <si>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</si>
  <si>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</si>
  <si>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</si>
  <si>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</si>
  <si>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</si>
  <si>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</si>
  <si>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</si>
  <si>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</si>
  <si>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</si>
  <si>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</si>
  <si>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</si>
  <si>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</si>
  <si>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</si>
  <si>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</si>
  <si>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</si>
  <si>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</si>
  <si>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</si>
  <si>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</si>
  <si>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</si>
  <si>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</si>
  <si>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</si>
  <si>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</si>
  <si>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</si>
  <si>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</si>
  <si>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</si>
  <si>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</si>
  <si>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</si>
  <si>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</si>
  <si>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</si>
  <si>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</si>
  <si>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</si>
  <si>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</si>
  <si>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</si>
  <si>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</si>
  <si>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</si>
  <si>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</si>
  <si>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</si>
  <si>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</si>
  <si>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</si>
  <si>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</si>
  <si>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</si>
  <si>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</si>
  <si>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</si>
  <si>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</si>
  <si>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</si>
  <si>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</si>
  <si>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</si>
  <si>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</si>
  <si>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</si>
  <si>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</si>
  <si>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</si>
  <si>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</si>
  <si>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</si>
  <si>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</si>
  <si>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</si>
  <si>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</si>
  <si>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</si>
  <si>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</si>
  <si>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</si>
  <si>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</si>
  <si>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</si>
  <si>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</si>
  <si>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</si>
  <si>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</si>
  <si>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</si>
  <si>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</si>
  <si>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</si>
  <si>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</si>
  <si>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</si>
  <si>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</si>
  <si>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</si>
  <si>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</si>
  <si>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</si>
  <si>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</si>
  <si>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青森県八戸市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</si>
  <si>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</si>
  <si>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</si>
  <si>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</si>
  <si>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</si>
  <si>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</si>
  <si>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</si>
  <si>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</si>
  <si>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</si>
  <si>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</si>
  <si>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</si>
  <si>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</si>
  <si>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</si>
  <si>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</si>
  <si>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</si>
  <si>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</si>
  <si>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</si>
  <si>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</si>
  <si>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</si>
  <si>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</si>
  <si>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</si>
  <si>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</si>
  <si>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</si>
  <si>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</si>
  <si>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</si>
  <si>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</si>
  <si>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</si>
  <si>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</si>
  <si>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</si>
  <si>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</si>
  <si>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</si>
  <si>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</si>
  <si>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</si>
  <si>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</si>
  <si>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</si>
  <si>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</si>
  <si>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</si>
  <si>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</si>
  <si>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</si>
  <si>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</si>
  <si>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</si>
  <si>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</si>
  <si>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</si>
  <si>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</si>
  <si>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</si>
  <si>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</si>
  <si>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</si>
  <si>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</si>
  <si>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</si>
  <si>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</si>
  <si>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</si>
  <si>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</si>
  <si>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</si>
  <si>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</si>
  <si>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</si>
  <si>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</si>
  <si>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</si>
  <si>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</si>
  <si>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</si>
  <si>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</si>
  <si>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</si>
  <si>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</si>
  <si>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</si>
  <si>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</si>
  <si>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</si>
  <si>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</si>
  <si>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</si>
  <si>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</si>
  <si>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</si>
  <si>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</si>
  <si>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</si>
  <si>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</si>
  <si>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</si>
  <si>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</si>
  <si>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</si>
  <si>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</si>
  <si>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</si>
  <si>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</si>
  <si>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</si>
  <si>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</si>
  <si>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</si>
  <si>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</si>
  <si>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</si>
  <si>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</si>
  <si>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</si>
  <si>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</si>
  <si>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</si>
  <si>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</si>
  <si>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</si>
  <si>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</si>
  <si>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</si>
  <si>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</si>
  <si>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</si>
  <si>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</si>
  <si>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</si>
  <si>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</si>
  <si>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</si>
  <si>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</si>
  <si>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</si>
  <si>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</si>
  <si>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</si>
  <si>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</si>
  <si>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</si>
  <si>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</si>
  <si>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</si>
  <si>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</si>
  <si>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</si>
  <si>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</si>
  <si>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</si>
  <si>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</si>
  <si>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</si>
  <si>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</si>
  <si>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</si>
  <si>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</si>
  <si>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</si>
  <si>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</si>
  <si>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</si>
  <si>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</si>
  <si>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</si>
  <si>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</si>
  <si>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</si>
  <si>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</si>
  <si>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交通</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</si>
  <si>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</si>
  <si>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</si>
  <si>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</si>
  <si>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</si>
  <si>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</si>
  <si>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</si>
  <si>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</si>
  <si>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</si>
  <si>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</si>
  <si>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</si>
  <si>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</si>
  <si>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</si>
  <si>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</si>
  <si>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</si>
  <si>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</si>
  <si>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</si>
  <si>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</si>
  <si>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</si>
  <si>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</si>
  <si>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</si>
  <si>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</si>
  <si>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</si>
  <si>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</si>
  <si>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</si>
  <si>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</si>
  <si>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青森県八戸市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</si>
  <si>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</si>
  <si>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</si>
  <si>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</si>
  <si>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</si>
  <si>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</si>
  <si>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</si>
  <si>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</si>
  <si>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</si>
  <si>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</si>
  <si>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</si>
  <si>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</si>
  <si>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</si>
  <si>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</si>
  <si>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</si>
  <si>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</si>
  <si>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</si>
  <si>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</si>
  <si>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</si>
  <si>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</si>
  <si>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</si>
  <si>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都市計画土地区画整理事業特別会計</t>
    <phoneticPr fontId="5"/>
  </si>
  <si>
    <t>学校給食特別会計</t>
    <phoneticPr fontId="5"/>
  </si>
  <si>
    <t>公共用地先行取得事業特別会計</t>
    <phoneticPr fontId="5"/>
  </si>
  <si>
    <t>霊園特別会計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</si>
  <si>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</si>
  <si>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</si>
  <si>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</si>
  <si>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</si>
  <si>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</si>
  <si>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</si>
  <si>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</si>
  <si>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</si>
  <si>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</si>
  <si>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</si>
  <si>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</si>
  <si>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</si>
  <si>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</si>
  <si>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</si>
  <si>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都市計画駐車場特別会計</t>
    <phoneticPr fontId="5"/>
  </si>
  <si>
    <t>介護保険特別会計</t>
    <phoneticPr fontId="5"/>
  </si>
  <si>
    <t>国民健康保険南郷診療所特別会計</t>
    <phoneticPr fontId="5"/>
  </si>
  <si>
    <t>後期高齢者医療特別会計</t>
    <phoneticPr fontId="5"/>
  </si>
  <si>
    <t>自動車運送事業会計</t>
    <phoneticPr fontId="5"/>
  </si>
  <si>
    <t>法適用企業</t>
    <phoneticPr fontId="5"/>
  </si>
  <si>
    <t>市民病院事業会計</t>
    <phoneticPr fontId="5"/>
  </si>
  <si>
    <t>魚市場特別会計</t>
    <phoneticPr fontId="5"/>
  </si>
  <si>
    <t>法非適用企業</t>
    <phoneticPr fontId="5"/>
  </si>
  <si>
    <t>中央卸売市場特別会計</t>
    <phoneticPr fontId="5"/>
  </si>
  <si>
    <t>都市計画下水道事業特別会計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</si>
  <si>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</si>
  <si>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</si>
  <si>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</si>
  <si>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</si>
  <si>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</si>
  <si>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</si>
  <si>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</si>
  <si>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</si>
  <si>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</si>
  <si>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</si>
  <si>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</si>
  <si>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</si>
  <si>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</si>
  <si>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</si>
  <si>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</si>
  <si>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</si>
  <si>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</si>
  <si>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</si>
  <si>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</si>
  <si>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</si>
  <si>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</si>
  <si>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</si>
  <si>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</si>
  <si>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</si>
  <si>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</si>
  <si>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</si>
  <si>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</si>
  <si>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</si>
  <si>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</si>
  <si>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</si>
  <si>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</si>
  <si>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</si>
  <si>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</si>
  <si>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</si>
  <si>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</si>
  <si>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</si>
  <si>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</si>
  <si>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</si>
  <si>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</si>
  <si>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</si>
  <si>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</si>
  <si>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</si>
  <si>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</si>
  <si>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</si>
  <si>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</si>
  <si>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</si>
  <si>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</si>
  <si>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</si>
  <si>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</si>
  <si>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</si>
  <si>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</si>
  <si>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</si>
  <si>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</si>
  <si>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都市計画下水道事業特別会計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</si>
  <si>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</si>
  <si>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</si>
  <si>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市民病院事業会計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</si>
  <si>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</si>
  <si>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</si>
  <si>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</si>
  <si>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</si>
  <si>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</si>
  <si>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</si>
  <si>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</si>
  <si>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</si>
  <si>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</si>
  <si>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</si>
  <si>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</si>
  <si>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</si>
  <si>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</si>
  <si>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</si>
  <si>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</si>
  <si>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</si>
  <si>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</si>
  <si>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</si>
  <si>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</si>
  <si>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</si>
  <si>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</si>
  <si>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</si>
  <si>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</si>
  <si>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</si>
  <si>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</si>
  <si>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</si>
  <si>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</si>
  <si>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</si>
  <si>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</si>
  <si>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</si>
  <si>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</si>
  <si>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</si>
  <si>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</si>
  <si>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</si>
  <si>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</si>
  <si>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</si>
  <si>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</si>
  <si>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</si>
  <si>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</si>
  <si>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</si>
  <si>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</si>
  <si>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</si>
  <si>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</si>
  <si>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</si>
  <si>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</si>
  <si>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</si>
  <si>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</si>
  <si>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</si>
  <si>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</si>
  <si>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</si>
  <si>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</si>
  <si>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</si>
  <si>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</si>
  <si>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</si>
  <si>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</si>
  <si>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</si>
  <si>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</si>
  <si>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</si>
  <si>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</si>
  <si>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</si>
  <si>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</si>
  <si>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</si>
  <si>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</si>
  <si>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</si>
  <si>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</si>
  <si>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</si>
  <si>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</si>
  <si>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</si>
  <si>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</si>
  <si>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</si>
  <si>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</si>
  <si>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</si>
  <si>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</si>
  <si>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</si>
  <si>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</si>
  <si>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</si>
  <si>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</si>
  <si>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</si>
  <si>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</si>
  <si>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</si>
  <si>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</si>
  <si>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</si>
  <si>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0.27</t>
  </si>
  <si>
    <t>▲ 1.12</t>
  </si>
  <si>
    <t>市民病院事業会計</t>
  </si>
  <si>
    <t>一般会計</t>
  </si>
  <si>
    <t>介護保険特別会計</t>
  </si>
  <si>
    <t>国民健康保険特別会計</t>
  </si>
  <si>
    <t>自動車運送事業会計</t>
  </si>
  <si>
    <t>▲ 1.00</t>
  </si>
  <si>
    <t>▲ 0.40</t>
  </si>
  <si>
    <t>都市計画下水道事業特別会計</t>
  </si>
  <si>
    <t>後期高齢者医療特別会計</t>
  </si>
  <si>
    <t>都市計画土地区画整理事業特別会計</t>
  </si>
  <si>
    <t>その他会計（赤字）</t>
  </si>
  <si>
    <t>その他会計（黒字）</t>
  </si>
  <si>
    <t>（一財）八戸地域地場産業振興センター</t>
    <rPh sb="1" eb="2">
      <t>イチ</t>
    </rPh>
    <rPh sb="2" eb="3">
      <t>ザイ</t>
    </rPh>
    <rPh sb="4" eb="6">
      <t>ハチノヘ</t>
    </rPh>
    <rPh sb="6" eb="8">
      <t>チイキ</t>
    </rPh>
    <rPh sb="8" eb="10">
      <t>ジバ</t>
    </rPh>
    <rPh sb="10" eb="12">
      <t>サンギョウ</t>
    </rPh>
    <rPh sb="12" eb="14">
      <t>シンコウ</t>
    </rPh>
    <phoneticPr fontId="2"/>
  </si>
  <si>
    <t>（一財）八戸市総合健診センター</t>
    <rPh sb="1" eb="2">
      <t>イチ</t>
    </rPh>
    <rPh sb="2" eb="3">
      <t>ザイ</t>
    </rPh>
    <rPh sb="4" eb="6">
      <t>ハチノヘ</t>
    </rPh>
    <rPh sb="6" eb="7">
      <t>シ</t>
    </rPh>
    <rPh sb="7" eb="9">
      <t>ソウゴウ</t>
    </rPh>
    <rPh sb="9" eb="11">
      <t>ケンシン</t>
    </rPh>
    <phoneticPr fontId="2"/>
  </si>
  <si>
    <t>（一財）八戸地域高度技術振興センター</t>
    <rPh sb="1" eb="2">
      <t>イチ</t>
    </rPh>
    <rPh sb="2" eb="3">
      <t>ザイ</t>
    </rPh>
    <rPh sb="4" eb="6">
      <t>ハチノヘ</t>
    </rPh>
    <rPh sb="6" eb="8">
      <t>チイキ</t>
    </rPh>
    <rPh sb="8" eb="10">
      <t>コウド</t>
    </rPh>
    <rPh sb="10" eb="12">
      <t>ギジュツ</t>
    </rPh>
    <rPh sb="12" eb="14">
      <t>シンコウ</t>
    </rPh>
    <phoneticPr fontId="2"/>
  </si>
  <si>
    <t>グリーンプラザなんごう㈱</t>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</si>
  <si>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</si>
  <si>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八戸市階上町田代小学校中学校組合</t>
    <rPh sb="0" eb="3">
      <t>ハチノヘシ</t>
    </rPh>
    <rPh sb="3" eb="5">
      <t>ハシカミ</t>
    </rPh>
    <rPh sb="5" eb="6">
      <t>マチ</t>
    </rPh>
    <rPh sb="6" eb="8">
      <t>タシロ</t>
    </rPh>
    <rPh sb="8" eb="11">
      <t>ショウガッコウ</t>
    </rPh>
    <rPh sb="11" eb="14">
      <t>チュウガッコウ</t>
    </rPh>
    <rPh sb="14" eb="16">
      <t>クミアイ</t>
    </rPh>
    <phoneticPr fontId="2"/>
  </si>
  <si>
    <t>三戸郡福祉事務組合</t>
    <rPh sb="0" eb="3">
      <t>サンノヘグン</t>
    </rPh>
    <rPh sb="3" eb="5">
      <t>フクシ</t>
    </rPh>
    <rPh sb="5" eb="7">
      <t>ジム</t>
    </rPh>
    <rPh sb="7" eb="9">
      <t>クミアイ</t>
    </rPh>
    <phoneticPr fontId="2"/>
  </si>
  <si>
    <t>八戸圏域水道企業団</t>
    <rPh sb="0" eb="2">
      <t>ハチノヘ</t>
    </rPh>
    <rPh sb="2" eb="3">
      <t>ケン</t>
    </rPh>
    <rPh sb="3" eb="4">
      <t>イキ</t>
    </rPh>
    <rPh sb="4" eb="6">
      <t>スイドウ</t>
    </rPh>
    <rPh sb="6" eb="8">
      <t>キギョウ</t>
    </rPh>
    <rPh sb="8" eb="9">
      <t>ダン</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</si>
  <si>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</si>
  <si>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</si>
  <si>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青森県交通災害共済組合</t>
    <rPh sb="0" eb="3">
      <t>アオモリケン</t>
    </rPh>
    <rPh sb="3" eb="5">
      <t>コウツウ</t>
    </rPh>
    <rPh sb="5" eb="7">
      <t>サイガイ</t>
    </rPh>
    <rPh sb="7" eb="9">
      <t>キョウサイ</t>
    </rPh>
    <rPh sb="9" eb="11">
      <t>クミアイ</t>
    </rPh>
    <phoneticPr fontId="2"/>
  </si>
  <si>
    <t>青森県市長会館管理組合</t>
    <rPh sb="0" eb="3">
      <t>アオモリケン</t>
    </rPh>
    <rPh sb="3" eb="6">
      <t>シチョウカイ</t>
    </rPh>
    <rPh sb="6" eb="7">
      <t>カン</t>
    </rPh>
    <rPh sb="7" eb="9">
      <t>カンリ</t>
    </rPh>
    <rPh sb="9" eb="11">
      <t>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</si>
  <si>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</si>
  <si>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</si>
  <si>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</si>
  <si>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</si>
  <si>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</si>
  <si>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</si>
  <si>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</si>
  <si>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</si>
  <si>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</si>
  <si>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</si>
  <si>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</si>
  <si>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</si>
  <si>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</si>
  <si>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八戸市土地開発公社</t>
    <rPh sb="0" eb="2">
      <t>ハチノヘ</t>
    </rPh>
    <rPh sb="2" eb="3">
      <t>シ</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</si>
  <si>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</si>
  <si>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</si>
  <si>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</si>
  <si>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</si>
  <si>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</si>
  <si>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</si>
  <si>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</si>
  <si>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</si>
  <si>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</si>
  <si>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</si>
  <si>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</si>
  <si>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</si>
  <si>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元利償還額の減少や交付税算入額の増加により下降しており、将来負担比率も平成26年度まで同様に下降したが、平成27年度は市債借入の増額により上昇した。今後も大規模建設事業が続くことにより将来負担比率が上昇すると見込まれるため実質公債費比率も上昇すると推測される。
類似団体と比較すると両比率ともに高い状況であるが、これは都市計画税の税収が無いことや都市機能整備などの建設事業が多いことによる。
今後も財政健全化指標を遵守し事業実施の適正化を図り安定した財政運営に努めていく。</t>
    <rPh sb="0" eb="2">
      <t>ジッシツ</t>
    </rPh>
    <rPh sb="2" eb="5">
      <t>コウサイヒ</t>
    </rPh>
    <rPh sb="5" eb="7">
      <t>ヒリツ</t>
    </rPh>
    <rPh sb="9" eb="11">
      <t>ガンリ</t>
    </rPh>
    <rPh sb="11" eb="13">
      <t>ショウカン</t>
    </rPh>
    <rPh sb="13" eb="14">
      <t>ガク</t>
    </rPh>
    <rPh sb="15" eb="17">
      <t>ゲンショウ</t>
    </rPh>
    <rPh sb="18" eb="21">
      <t>コウフゼイ</t>
    </rPh>
    <rPh sb="21" eb="23">
      <t>サンニュウ</t>
    </rPh>
    <rPh sb="23" eb="24">
      <t>ガク</t>
    </rPh>
    <rPh sb="25" eb="27">
      <t>ゾウカ</t>
    </rPh>
    <rPh sb="30" eb="32">
      <t>カコウ</t>
    </rPh>
    <rPh sb="37" eb="39">
      <t>ショウライ</t>
    </rPh>
    <rPh sb="39" eb="41">
      <t>フタン</t>
    </rPh>
    <rPh sb="41" eb="43">
      <t>ヒリツ</t>
    </rPh>
    <rPh sb="44" eb="46">
      <t>ヘイセイ</t>
    </rPh>
    <rPh sb="48" eb="50">
      <t>ネンド</t>
    </rPh>
    <rPh sb="52" eb="54">
      <t>ドウヨウ</t>
    </rPh>
    <rPh sb="55" eb="57">
      <t>カコウ</t>
    </rPh>
    <rPh sb="61" eb="63">
      <t>ヘイセイ</t>
    </rPh>
    <rPh sb="65" eb="67">
      <t>ネンド</t>
    </rPh>
    <rPh sb="68" eb="70">
      <t>シサイ</t>
    </rPh>
    <rPh sb="70" eb="72">
      <t>カリイレ</t>
    </rPh>
    <rPh sb="73" eb="75">
      <t>ゾウガク</t>
    </rPh>
    <rPh sb="78" eb="80">
      <t>ジョウショウ</t>
    </rPh>
    <rPh sb="83" eb="85">
      <t>コンゴ</t>
    </rPh>
    <rPh sb="86" eb="89">
      <t>ダイキボ</t>
    </rPh>
    <rPh sb="89" eb="91">
      <t>ケンセツ</t>
    </rPh>
    <rPh sb="91" eb="93">
      <t>ジギョウ</t>
    </rPh>
    <rPh sb="94" eb="95">
      <t>ツヅ</t>
    </rPh>
    <rPh sb="101" eb="103">
      <t>ショウライ</t>
    </rPh>
    <rPh sb="103" eb="105">
      <t>フタン</t>
    </rPh>
    <rPh sb="105" eb="107">
      <t>ヒリツ</t>
    </rPh>
    <rPh sb="108" eb="110">
      <t>ジョウショウ</t>
    </rPh>
    <rPh sb="113" eb="115">
      <t>ミコ</t>
    </rPh>
    <rPh sb="120" eb="122">
      <t>ジッシツ</t>
    </rPh>
    <rPh sb="122" eb="125">
      <t>コウサイヒ</t>
    </rPh>
    <rPh sb="125" eb="127">
      <t>ヒリツ</t>
    </rPh>
    <rPh sb="128" eb="130">
      <t>ジョウショウ</t>
    </rPh>
    <rPh sb="133" eb="135">
      <t>スイソク</t>
    </rPh>
    <rPh sb="140" eb="142">
      <t>ルイジ</t>
    </rPh>
    <rPh sb="142" eb="144">
      <t>ダンタイ</t>
    </rPh>
    <rPh sb="145" eb="147">
      <t>ヒカク</t>
    </rPh>
    <rPh sb="150" eb="151">
      <t>リョウ</t>
    </rPh>
    <rPh sb="151" eb="153">
      <t>ヒリツ</t>
    </rPh>
    <rPh sb="156" eb="157">
      <t>タカ</t>
    </rPh>
    <rPh sb="158" eb="160">
      <t>ジョウキョウ</t>
    </rPh>
    <rPh sb="168" eb="170">
      <t>トシ</t>
    </rPh>
    <rPh sb="170" eb="172">
      <t>ケイカク</t>
    </rPh>
    <rPh sb="172" eb="173">
      <t>ゼイ</t>
    </rPh>
    <rPh sb="174" eb="176">
      <t>ゼイシュウ</t>
    </rPh>
    <rPh sb="177" eb="178">
      <t>ナ</t>
    </rPh>
    <rPh sb="182" eb="184">
      <t>トシ</t>
    </rPh>
    <rPh sb="184" eb="186">
      <t>キノウ</t>
    </rPh>
    <rPh sb="186" eb="188">
      <t>セイビ</t>
    </rPh>
    <rPh sb="191" eb="193">
      <t>ケンセツ</t>
    </rPh>
    <rPh sb="193" eb="195">
      <t>ジギョウ</t>
    </rPh>
    <rPh sb="196" eb="197">
      <t>オオ</t>
    </rPh>
    <rPh sb="205" eb="207">
      <t>コンゴ</t>
    </rPh>
    <rPh sb="208" eb="210">
      <t>ザイセイ</t>
    </rPh>
    <rPh sb="210" eb="213">
      <t>ケンゼンカ</t>
    </rPh>
    <rPh sb="213" eb="215">
      <t>シヒョウ</t>
    </rPh>
    <rPh sb="216" eb="218">
      <t>ジュンシュ</t>
    </rPh>
    <rPh sb="219" eb="221">
      <t>ジギョウ</t>
    </rPh>
    <rPh sb="221" eb="223">
      <t>ジッシ</t>
    </rPh>
    <rPh sb="224" eb="227">
      <t>テキセイカ</t>
    </rPh>
    <rPh sb="228" eb="229">
      <t>ハカ</t>
    </rPh>
    <rPh sb="230" eb="232">
      <t>アンテイ</t>
    </rPh>
    <rPh sb="234" eb="236">
      <t>ザイセイ</t>
    </rPh>
    <rPh sb="236" eb="238">
      <t>ウンエイ</t>
    </rPh>
    <rPh sb="239" eb="24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</si>
</sst>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0"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2"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3"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2"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2"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2"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2"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2"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2"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7" xfId="30"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84" xfId="32" applyNumberFormat="1" applyFont="1" applyBorder="1" applyAlignment="1" applyProtection="1">
      <alignment horizontal="right" vertical="center" shrinkToFit="1"/>
      <protection locked="0"/>
    </xf>
    <xf numFmtId="177" fontId="26" fillId="0" borderId="184"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38"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1" xfId="30" applyFont="1" applyFill="1" applyBorder="1" applyAlignment="1" applyProtection="1">
      <alignment horizontal="lef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4" xfId="30" applyNumberFormat="1" applyFont="1" applyFill="1" applyBorder="1" applyAlignment="1" applyProtection="1">
      <alignment horizontal="righ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7"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8"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2"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7"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59"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0" xfId="32" applyNumberFormat="1" applyFont="1" applyFill="1" applyBorder="1" applyAlignment="1" applyProtection="1">
      <alignment horizontal="right" vertical="center" shrinkToFit="1"/>
    </xf>
    <xf numFmtId="177" fontId="26" fillId="5" borderId="161"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5" xfId="32" applyNumberFormat="1" applyFont="1" applyFill="1" applyBorder="1" applyAlignment="1" applyProtection="1">
      <alignment horizontal="right" vertical="center" shrinkToFit="1"/>
    </xf>
    <xf numFmtId="177" fontId="26" fillId="5" borderId="166"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7"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5" xfId="35" applyNumberFormat="1" applyFont="1" applyFill="1" applyBorder="1" applyAlignment="1">
      <alignment horizontal="center" vertical="center"/>
    </xf>
    <xf numFmtId="188" fontId="1" fillId="5" borderId="186"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39052</c:v>
                </c:pt>
                <c:pt idx="2">
                  <c:v>41235</c:v>
                </c:pt>
                <c:pt idx="3">
                  <c:v>41862</c:v>
                </c:pt>
                <c:pt idx="4">
                  <c:v>43554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57731</c:v>
                </c:pt>
                <c:pt idx="1">
                  <c:v>58848</c:v>
                </c:pt>
                <c:pt idx="2">
                  <c:v>47612</c:v>
                </c:pt>
                <c:pt idx="3">
                  <c:v>44772</c:v>
                </c:pt>
                <c:pt idx="4">
                  <c:v>57099</c:v>
                </c:pt>
              </c:numCache>
            </c:numRef>
          </c:val>
          <c:smooth val="0"/>
        </c:ser>
        <c:dLbls>
          <c:showLegendKey val="0"/>
          <c:showVal val="0"/>
          <c:showCatName val="0"/>
          <c:showSerName val="0"/>
          <c:showPercent val="0"/>
          <c:showBubbleSize val="0"/>
        </c:dLbls>
        <c:marker val="1"/>
        <c:smooth val="0"/>
        <c:axId val="90904448"/>
        <c:axId val="90906624"/>
      </c:lineChart>
      <c:catAx>
        <c:axId val="90904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906624"/>
        <c:crosses val="autoZero"/>
        <c:auto val="1"/>
        <c:lblAlgn val="ctr"/>
        <c:lblOffset val="100"/>
        <c:tickLblSkip val="1"/>
        <c:tickMarkSkip val="1"/>
        <c:noMultiLvlLbl val="0"/>
      </c:catAx>
      <c:valAx>
        <c:axId val="909066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904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5.49</c:v>
                </c:pt>
                <c:pt idx="1">
                  <c:v>5.36</c:v>
                </c:pt>
                <c:pt idx="2">
                  <c:v>4.01</c:v>
                </c:pt>
                <c:pt idx="3">
                  <c:v>2.61</c:v>
                </c:pt>
                <c:pt idx="4">
                  <c:v>2.97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5.09</c:v>
                </c:pt>
                <c:pt idx="1">
                  <c:v>6.26</c:v>
                </c:pt>
                <c:pt idx="2">
                  <c:v>7.04</c:v>
                </c:pt>
                <c:pt idx="3">
                  <c:v>7.38</c:v>
                </c:pt>
                <c:pt idx="4">
                  <c:v>7.32</c:v>
                </c:pt>
              </c:numCache>
            </c:numRef>
          </c:val>
        </c:ser>
        <c:dLbls>
          <c:showLegendKey val="0"/>
          <c:showVal val="0"/>
          <c:showCatName val="0"/>
          <c:showSerName val="0"/>
          <c:showPercent val="0"/>
          <c:showBubbleSize val="0"/>
        </c:dLbls>
        <c:gapWidth val="250"/>
        <c:overlap val="100"/>
        <c:axId val="111195648"/>
        <c:axId val="111197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1.67</c:v>
                </c:pt>
                <c:pt idx="1">
                  <c:v>1.1100000000000001</c:v>
                </c:pt>
                <c:pt idx="2">
                  <c:v>-0.27</c:v>
                </c:pt>
                <c:pt idx="3">
                  <c:v>-1.1200000000000001</c:v>
                </c:pt>
                <c:pt idx="4">
                  <c:v>0.36</c:v>
                </c:pt>
              </c:numCache>
            </c:numRef>
          </c:val>
          <c:smooth val="0"/>
        </c:ser>
        <c:dLbls>
          <c:showLegendKey val="0"/>
          <c:showVal val="0"/>
          <c:showCatName val="0"/>
          <c:showSerName val="0"/>
          <c:showPercent val="0"/>
          <c:showBubbleSize val="0"/>
        </c:dLbls>
        <c:marker val="1"/>
        <c:smooth val="0"/>
        <c:axId val="111195648"/>
        <c:axId val="111197568"/>
      </c:lineChart>
      <c:catAx>
        <c:axId val="11119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197568"/>
        <c:crosses val="autoZero"/>
        <c:auto val="1"/>
        <c:lblAlgn val="ctr"/>
        <c:lblOffset val="100"/>
        <c:tickLblSkip val="1"/>
        <c:tickMarkSkip val="1"/>
        <c:noMultiLvlLbl val="0"/>
      </c:catAx>
      <c:valAx>
        <c:axId val="111197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9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0.13</c:v>
                </c:pt>
                <c:pt idx="2">
                  <c:v>#N/A</c:v>
                </c:pt>
                <c:pt idx="3">
                  <c:v>0.13</c:v>
                </c:pt>
                <c:pt idx="4">
                  <c:v>#N/A</c:v>
                </c:pt>
                <c:pt idx="5">
                  <c:v>0.17</c:v>
                </c:pt>
                <c:pt idx="6">
                  <c:v>#N/A</c:v>
                </c:pt>
                <c:pt idx="7">
                  <c:v>0.18</c:v>
                </c:pt>
                <c:pt idx="8">
                  <c:v>#N/A</c:v>
                </c:pt>
                <c:pt idx="9">
                  <c:v>0.15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都市計画土地区画整理事業特別会計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0.04</c:v>
                </c:pt>
                <c:pt idx="4">
                  <c:v>#N/A</c:v>
                </c:pt>
                <c:pt idx="5">
                  <c:v>0.03</c:v>
                </c:pt>
                <c:pt idx="6">
                  <c:v>#N/A</c:v>
                </c:pt>
                <c:pt idx="7">
                  <c:v>0.04</c:v>
                </c:pt>
                <c:pt idx="8">
                  <c:v>#N/A</c:v>
                </c:pt>
                <c:pt idx="9">
                  <c:v>0.04</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0.12</c:v>
                </c:pt>
                <c:pt idx="2">
                  <c:v>#N/A</c:v>
                </c:pt>
                <c:pt idx="3">
                  <c:v>0.12</c:v>
                </c:pt>
                <c:pt idx="4">
                  <c:v>#N/A</c:v>
                </c:pt>
                <c:pt idx="5">
                  <c:v>0.09</c:v>
                </c:pt>
                <c:pt idx="6">
                  <c:v>#N/A</c:v>
                </c:pt>
                <c:pt idx="7">
                  <c:v>0.15</c:v>
                </c:pt>
                <c:pt idx="8">
                  <c:v>#N/A</c:v>
                </c:pt>
                <c:pt idx="9">
                  <c:v>0.08</c:v>
                </c:pt>
              </c:numCache>
            </c:numRef>
          </c:val>
        </c:ser>
        <c:ser>
          <c:idx val="4"/>
          <c:order val="4"/>
          <c:tx>
            <c:strRef>
              <c:f>データシート!$A$31</c:f>
              <c:strCache>
                <c:ptCount val="1"/>
                <c:pt idx="0">
                  <c:v>都市計画下水道事業特別会計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c:v>
                </c:pt>
                <c:pt idx="2">
                  <c:v>#N/A</c:v>
                </c:pt>
                <c:pt idx="3">
                  <c:v>0.19</c:v>
                </c:pt>
                <c:pt idx="4">
                  <c:v>#N/A</c:v>
                </c:pt>
                <c:pt idx="5">
                  <c:v>0.16</c:v>
                </c:pt>
                <c:pt idx="6">
                  <c:v>#N/A</c:v>
                </c:pt>
                <c:pt idx="7">
                  <c:v>0.19</c:v>
                </c:pt>
                <c:pt idx="8">
                  <c:v>#N/A</c:v>
                </c:pt>
                <c:pt idx="9">
                  <c:v>0.23</c:v>
                </c:pt>
              </c:numCache>
            </c:numRef>
          </c:val>
        </c:ser>
        <c:ser>
          <c:idx val="5"/>
          <c:order val="5"/>
          <c:tx>
            <c:strRef>
              <c:f>データシート!$A$32</c:f>
              <c:strCache>
                <c:ptCount val="1"/>
                <c:pt idx="0">
                  <c:v>自動車運送事業会計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1</c:v>
                </c:pt>
                <c:pt idx="1">
                  <c:v>#N/A</c:v>
                </c:pt>
                <c:pt idx="2">
                  <c:v>0.4</c:v>
                </c:pt>
                <c:pt idx="3">
                  <c:v>#N/A</c:v>
                </c:pt>
                <c:pt idx="4">
                  <c:v>#N/A</c:v>
                </c:pt>
                <c:pt idx="5">
                  <c:v>0.04</c:v>
                </c:pt>
                <c:pt idx="6">
                  <c:v>#N/A</c:v>
                </c:pt>
                <c:pt idx="7">
                  <c:v>0.41</c:v>
                </c:pt>
                <c:pt idx="8">
                  <c:v>#N/A</c:v>
                </c:pt>
                <c:pt idx="9">
                  <c:v>0.73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0.93</c:v>
                </c:pt>
                <c:pt idx="2">
                  <c:v>#N/A</c:v>
                </c:pt>
                <c:pt idx="3">
                  <c:v>0.98</c:v>
                </c:pt>
                <c:pt idx="4">
                  <c:v>#N/A</c:v>
                </c:pt>
                <c:pt idx="5">
                  <c:v>1.25</c:v>
                </c:pt>
                <c:pt idx="6">
                  <c:v>#N/A</c:v>
                </c:pt>
                <c:pt idx="7">
                  <c:v>0.85</c:v>
                </c:pt>
                <c:pt idx="8">
                  <c:v>#N/A</c:v>
                </c:pt>
                <c:pt idx="9">
                  <c:v>0.86</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0.32</c:v>
                </c:pt>
                <c:pt idx="2">
                  <c:v>#N/A</c:v>
                </c:pt>
                <c:pt idx="3">
                  <c:v>0.45</c:v>
                </c:pt>
                <c:pt idx="4">
                  <c:v>#N/A</c:v>
                </c:pt>
                <c:pt idx="5">
                  <c:v>0.39</c:v>
                </c:pt>
                <c:pt idx="6">
                  <c:v>#N/A</c:v>
                </c:pt>
                <c:pt idx="7">
                  <c:v>0.62</c:v>
                </c:pt>
                <c:pt idx="8">
                  <c:v>#N/A</c:v>
                </c:pt>
                <c:pt idx="9">
                  <c:v>1.03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5.42</c:v>
                </c:pt>
                <c:pt idx="2">
                  <c:v>#N/A</c:v>
                </c:pt>
                <c:pt idx="3">
                  <c:v>5.85</c:v>
                </c:pt>
                <c:pt idx="4">
                  <c:v>#N/A</c:v>
                </c:pt>
                <c:pt idx="5">
                  <c:v>3.94</c:v>
                </c:pt>
                <c:pt idx="6">
                  <c:v>#N/A</c:v>
                </c:pt>
                <c:pt idx="7">
                  <c:v>2.52</c:v>
                </c:pt>
                <c:pt idx="8">
                  <c:v>#N/A</c:v>
                </c:pt>
                <c:pt idx="9">
                  <c:v>2.87</c:v>
                </c:pt>
              </c:numCache>
            </c:numRef>
          </c:val>
        </c:ser>
        <c:ser>
          <c:idx val="9"/>
          <c:order val="9"/>
          <c:tx>
            <c:strRef>
              <c:f>データシート!$A$36</c:f>
              <c:strCache>
                <c:ptCount val="1"/>
                <c:pt idx="0">
                  <c:v>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6.5</c:v>
                </c:pt>
                <c:pt idx="2">
                  <c:v>#N/A</c:v>
                </c:pt>
                <c:pt idx="3">
                  <c:v>10.63</c:v>
                </c:pt>
                <c:pt idx="4">
                  <c:v>#N/A</c:v>
                </c:pt>
                <c:pt idx="5">
                  <c:v>14.04</c:v>
                </c:pt>
                <c:pt idx="6">
                  <c:v>#N/A</c:v>
                </c:pt>
                <c:pt idx="7">
                  <c:v>17.79</c:v>
                </c:pt>
                <c:pt idx="8">
                  <c:v>#N/A</c:v>
                </c:pt>
                <c:pt idx="9">
                  <c:v>20.059999999999999</c:v>
                </c:pt>
              </c:numCache>
            </c:numRef>
          </c:val>
        </c:ser>
        <c:dLbls>
          <c:showLegendKey val="0"/>
          <c:showVal val="0"/>
          <c:showCatName val="0"/>
          <c:showSerName val="0"/>
          <c:showPercent val="0"/>
          <c:showBubbleSize val="0"/>
        </c:dLbls>
        <c:gapWidth val="150"/>
        <c:overlap val="100"/>
        <c:axId val="111299584"/>
        <c:axId val="111313664"/>
      </c:barChart>
      <c:catAx>
        <c:axId val="11129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313664"/>
        <c:crosses val="autoZero"/>
        <c:auto val="1"/>
        <c:lblAlgn val="ctr"/>
        <c:lblOffset val="100"/>
        <c:tickLblSkip val="1"/>
        <c:tickMarkSkip val="1"/>
        <c:noMultiLvlLbl val="0"/>
      </c:catAx>
      <c:valAx>
        <c:axId val="111313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99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8959</c:v>
                </c:pt>
                <c:pt idx="5">
                  <c:v>9097</c:v>
                </c:pt>
                <c:pt idx="8">
                  <c:v>9354</c:v>
                </c:pt>
                <c:pt idx="11">
                  <c:v>9365</c:v>
                </c:pt>
                <c:pt idx="14">
                  <c:v>9096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196</c:v>
                </c:pt>
                <c:pt idx="3">
                  <c:v>208</c:v>
                </c:pt>
                <c:pt idx="6">
                  <c:v>198</c:v>
                </c:pt>
                <c:pt idx="9">
                  <c:v>196</c:v>
                </c:pt>
                <c:pt idx="12">
                  <c:v>199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689</c:v>
                </c:pt>
                <c:pt idx="3">
                  <c:v>604</c:v>
                </c:pt>
                <c:pt idx="6">
                  <c:v>614</c:v>
                </c:pt>
                <c:pt idx="9">
                  <c:v>548</c:v>
                </c:pt>
                <c:pt idx="12">
                  <c:v>375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4094</c:v>
                </c:pt>
                <c:pt idx="3">
                  <c:v>4125</c:v>
                </c:pt>
                <c:pt idx="6">
                  <c:v>4119</c:v>
                </c:pt>
                <c:pt idx="9">
                  <c:v>3997</c:v>
                </c:pt>
                <c:pt idx="12">
                  <c:v>4084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99</c:v>
                </c:pt>
                <c:pt idx="3">
                  <c:v>99</c:v>
                </c:pt>
                <c:pt idx="6">
                  <c:v>99</c:v>
                </c:pt>
                <c:pt idx="9">
                  <c:v>99</c:v>
                </c:pt>
                <c:pt idx="12">
                  <c:v>99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10191</c:v>
                </c:pt>
                <c:pt idx="3">
                  <c:v>10067</c:v>
                </c:pt>
                <c:pt idx="6">
                  <c:v>9827</c:v>
                </c:pt>
                <c:pt idx="9">
                  <c:v>9611</c:v>
                </c:pt>
                <c:pt idx="12">
                  <c:v>9044</c:v>
                </c:pt>
              </c:numCache>
            </c:numRef>
          </c:val>
        </c:ser>
        <c:dLbls>
          <c:showLegendKey val="0"/>
          <c:showVal val="0"/>
          <c:showCatName val="0"/>
          <c:showSerName val="0"/>
          <c:showPercent val="0"/>
          <c:showBubbleSize val="0"/>
        </c:dLbls>
        <c:gapWidth val="100"/>
        <c:overlap val="100"/>
        <c:axId val="5393024"/>
        <c:axId val="5415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6310</c:v>
                </c:pt>
                <c:pt idx="2">
                  <c:v>#N/A</c:v>
                </c:pt>
                <c:pt idx="3">
                  <c:v>#N/A</c:v>
                </c:pt>
                <c:pt idx="4">
                  <c:v>6007</c:v>
                </c:pt>
                <c:pt idx="5">
                  <c:v>#N/A</c:v>
                </c:pt>
                <c:pt idx="6">
                  <c:v>#N/A</c:v>
                </c:pt>
                <c:pt idx="7">
                  <c:v>5503</c:v>
                </c:pt>
                <c:pt idx="8">
                  <c:v>#N/A</c:v>
                </c:pt>
                <c:pt idx="9">
                  <c:v>#N/A</c:v>
                </c:pt>
                <c:pt idx="10">
                  <c:v>5086</c:v>
                </c:pt>
                <c:pt idx="11">
                  <c:v>#N/A</c:v>
                </c:pt>
                <c:pt idx="12">
                  <c:v>#N/A</c:v>
                </c:pt>
                <c:pt idx="13">
                  <c:v>4705</c:v>
                </c:pt>
                <c:pt idx="14">
                  <c:v>#N/A</c:v>
                </c:pt>
              </c:numCache>
            </c:numRef>
          </c:val>
          <c:smooth val="0"/>
        </c:ser>
        <c:dLbls>
          <c:showLegendKey val="0"/>
          <c:showVal val="0"/>
          <c:showCatName val="0"/>
          <c:showSerName val="0"/>
          <c:showPercent val="0"/>
          <c:showBubbleSize val="0"/>
        </c:dLbls>
        <c:marker val="1"/>
        <c:smooth val="0"/>
        <c:axId val="5393024"/>
        <c:axId val="5415680"/>
      </c:lineChart>
      <c:catAx>
        <c:axId val="539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15680"/>
        <c:crosses val="autoZero"/>
        <c:auto val="1"/>
        <c:lblAlgn val="ctr"/>
        <c:lblOffset val="100"/>
        <c:tickLblSkip val="1"/>
        <c:tickMarkSkip val="1"/>
        <c:noMultiLvlLbl val="0"/>
      </c:catAx>
      <c:valAx>
        <c:axId val="5415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9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102717</c:v>
                </c:pt>
                <c:pt idx="5">
                  <c:v>102692</c:v>
                </c:pt>
                <c:pt idx="8">
                  <c:v>104038</c:v>
                </c:pt>
                <c:pt idx="11">
                  <c:v>103085</c:v>
                </c:pt>
                <c:pt idx="14">
                  <c:v>102296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2755</c:v>
                </c:pt>
                <c:pt idx="5">
                  <c:v>2594</c:v>
                </c:pt>
                <c:pt idx="8">
                  <c:v>2461</c:v>
                </c:pt>
                <c:pt idx="11">
                  <c:v>2370</c:v>
                </c:pt>
                <c:pt idx="14">
                  <c:v>2923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9859</c:v>
                </c:pt>
                <c:pt idx="5">
                  <c:v>10731</c:v>
                </c:pt>
                <c:pt idx="8">
                  <c:v>11321</c:v>
                </c:pt>
                <c:pt idx="11">
                  <c:v>11512</c:v>
                </c:pt>
                <c:pt idx="14">
                  <c:v>11533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436</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34</c:v>
                </c:pt>
                <c:pt idx="3">
                  <c:v>18</c:v>
                </c:pt>
                <c:pt idx="6">
                  <c:v>14</c:v>
                </c:pt>
                <c:pt idx="9">
                  <c:v>10</c:v>
                </c:pt>
                <c:pt idx="12">
                  <c:v>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12180</c:v>
                </c:pt>
                <c:pt idx="3">
                  <c:v>11630</c:v>
                </c:pt>
                <c:pt idx="6">
                  <c:v>11049</c:v>
                </c:pt>
                <c:pt idx="9">
                  <c:v>10165</c:v>
                </c:pt>
                <c:pt idx="12">
                  <c:v>9510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3710</c:v>
                </c:pt>
                <c:pt idx="3">
                  <c:v>3261</c:v>
                </c:pt>
                <c:pt idx="6">
                  <c:v>3125</c:v>
                </c:pt>
                <c:pt idx="9">
                  <c:v>3167</c:v>
                </c:pt>
                <c:pt idx="12">
                  <c:v>3852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58414</c:v>
                </c:pt>
                <c:pt idx="3">
                  <c:v>57136</c:v>
                </c:pt>
                <c:pt idx="6">
                  <c:v>56224</c:v>
                </c:pt>
                <c:pt idx="9">
                  <c:v>54598</c:v>
                </c:pt>
                <c:pt idx="12">
                  <c:v>53353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1458</c:v>
                </c:pt>
                <c:pt idx="3">
                  <c:v>1319</c:v>
                </c:pt>
                <c:pt idx="6">
                  <c:v>1171</c:v>
                </c:pt>
                <c:pt idx="9">
                  <c:v>1018</c:v>
                </c:pt>
                <c:pt idx="12">
                  <c:v>858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96728</c:v>
                </c:pt>
                <c:pt idx="3">
                  <c:v>96419</c:v>
                </c:pt>
                <c:pt idx="6">
                  <c:v>96259</c:v>
                </c:pt>
                <c:pt idx="9">
                  <c:v>94685</c:v>
                </c:pt>
                <c:pt idx="12">
                  <c:v>99016</c:v>
                </c:pt>
              </c:numCache>
            </c:numRef>
          </c:val>
        </c:ser>
        <c:dLbls>
          <c:showLegendKey val="0"/>
          <c:showVal val="0"/>
          <c:showCatName val="0"/>
          <c:showSerName val="0"/>
          <c:showPercent val="0"/>
          <c:showBubbleSize val="0"/>
        </c:dLbls>
        <c:gapWidth val="100"/>
        <c:overlap val="100"/>
        <c:axId val="130095744"/>
        <c:axId val="130106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57628</c:v>
                </c:pt>
                <c:pt idx="2">
                  <c:v>#N/A</c:v>
                </c:pt>
                <c:pt idx="3">
                  <c:v>#N/A</c:v>
                </c:pt>
                <c:pt idx="4">
                  <c:v>53766</c:v>
                </c:pt>
                <c:pt idx="5">
                  <c:v>#N/A</c:v>
                </c:pt>
                <c:pt idx="6">
                  <c:v>#N/A</c:v>
                </c:pt>
                <c:pt idx="7">
                  <c:v>50023</c:v>
                </c:pt>
                <c:pt idx="8">
                  <c:v>#N/A</c:v>
                </c:pt>
                <c:pt idx="9">
                  <c:v>#N/A</c:v>
                </c:pt>
                <c:pt idx="10">
                  <c:v>46675</c:v>
                </c:pt>
                <c:pt idx="11">
                  <c:v>#N/A</c:v>
                </c:pt>
                <c:pt idx="12">
                  <c:v>#N/A</c:v>
                </c:pt>
                <c:pt idx="13">
                  <c:v>49841</c:v>
                </c:pt>
                <c:pt idx="14">
                  <c:v>#N/A</c:v>
                </c:pt>
              </c:numCache>
            </c:numRef>
          </c:val>
          <c:smooth val="0"/>
        </c:ser>
        <c:dLbls>
          <c:showLegendKey val="0"/>
          <c:showVal val="0"/>
          <c:showCatName val="0"/>
          <c:showSerName val="0"/>
          <c:showPercent val="0"/>
          <c:showBubbleSize val="0"/>
        </c:dLbls>
        <c:marker val="1"/>
        <c:smooth val="0"/>
        <c:axId val="130095744"/>
        <c:axId val="130106112"/>
      </c:lineChart>
      <c:catAx>
        <c:axId val="13009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106112"/>
        <c:crosses val="autoZero"/>
        <c:auto val="1"/>
        <c:lblAlgn val="ctr"/>
        <c:lblOffset val="100"/>
        <c:tickLblSkip val="1"/>
        <c:tickMarkSkip val="1"/>
        <c:noMultiLvlLbl val="0"/>
      </c:catAx>
      <c:valAx>
        <c:axId val="130106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09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9632896"/>
        <c:axId val="129651456"/>
      </c:scatterChart>
      <c:valAx>
        <c:axId val="1296328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651456"/>
        <c:crosses val="autoZero"/>
        <c:crossBetween val="midCat"/>
      </c:valAx>
      <c:valAx>
        <c:axId val="1296514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632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15.6</c:v>
                </c:pt>
                <c:pt idx="1">
                  <c:v>15.1</c:v>
                </c:pt>
                <c:pt idx="2">
                  <c:v>14.2</c:v>
                </c:pt>
                <c:pt idx="3">
                  <c:v>13.2</c:v>
                </c:pt>
                <c:pt idx="4">
                  <c:v>12.1</c:v>
                </c:pt>
              </c:numCache>
            </c:numRef>
          </c:xVal>
          <c:yVal>
            <c:numRef>
              <c:f>公会計指標分析・財政指標組合せ分析表!$K$73:$O$73</c:f>
              <c:numCache>
                <c:formatCode>#,##0.0;"▲ "#,##0.0</c:formatCode>
                <c:ptCount val="5"/>
                <c:pt idx="0">
                  <c:v>139.4</c:v>
                </c:pt>
                <c:pt idx="1">
                  <c:v>129.5</c:v>
                </c:pt>
                <c:pt idx="2">
                  <c:v>118.9</c:v>
                </c:pt>
                <c:pt idx="3">
                  <c:v>111.9</c:v>
                </c:pt>
                <c:pt idx="4">
                  <c:v>117.7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0114286329803851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manualLayout>
                  <c:x val="-3.3296638193823586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8.6</c:v>
                </c:pt>
                <c:pt idx="1">
                  <c:v>8.3000000000000007</c:v>
                </c:pt>
                <c:pt idx="2">
                  <c:v>7.7</c:v>
                </c:pt>
                <c:pt idx="3">
                  <c:v>7.1</c:v>
                </c:pt>
                <c:pt idx="4">
                  <c:v>6.3</c:v>
                </c:pt>
              </c:numCache>
            </c:numRef>
          </c:xVal>
          <c:yVal>
            <c:numRef>
              <c:f>公会計指標分析・財政指標組合せ分析表!$K$77:$O$77</c:f>
              <c:numCache>
                <c:formatCode>#,##0.0;"▲ "#,##0.0</c:formatCode>
                <c:ptCount val="5"/>
                <c:pt idx="0">
                  <c:v>62.5</c:v>
                </c:pt>
                <c:pt idx="1">
                  <c:v>57.8</c:v>
                </c:pt>
                <c:pt idx="2">
                  <c:v>49.8</c:v>
                </c:pt>
                <c:pt idx="3">
                  <c:v>45.1</c:v>
                </c:pt>
                <c:pt idx="4">
                  <c:v>37.4</c:v>
                </c:pt>
              </c:numCache>
            </c:numRef>
          </c:yVal>
          <c:smooth val="0"/>
        </c:ser>
        <c:dLbls>
          <c:showLegendKey val="0"/>
          <c:showVal val="0"/>
          <c:showCatName val="0"/>
          <c:showSerName val="0"/>
          <c:showPercent val="0"/>
          <c:showBubbleSize val="0"/>
        </c:dLbls>
        <c:axId val="130746240"/>
        <c:axId val="130764800"/>
      </c:scatterChart>
      <c:valAx>
        <c:axId val="130746240"/>
        <c:scaling>
          <c:orientation val="minMax"/>
          <c:max val="16.400000000000002"/>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764800"/>
        <c:crosses val="autoZero"/>
        <c:crossBetween val="midCat"/>
      </c:valAx>
      <c:valAx>
        <c:axId val="130764800"/>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7462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普通会計の元利償還金は概ね横ばいの水準にあるものの、組合等が起こした地方債の元利償還金に対する負担金等は減少しており、元利償還金等全体は、緩やかな減少傾向にある。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一方、交付税</a:t>
          </a:r>
          <a:r>
            <a:rPr kumimoji="1" lang="ja-JP" altLang="en-US" sz="1400">
              <a:solidFill>
                <a:schemeClr val="tx1"/>
              </a:solidFill>
              <a:latin typeface="ＭＳ ゴシック" pitchFamily="49" charset="-128"/>
              <a:ea typeface="ＭＳ ゴシック" pitchFamily="49" charset="-128"/>
            </a:rPr>
            <a:t>算入</a:t>
          </a:r>
          <a:r>
            <a:rPr kumimoji="1" lang="ja-JP" altLang="en-US" sz="1400">
              <a:latin typeface="ＭＳ ゴシック" pitchFamily="49" charset="-128"/>
              <a:ea typeface="ＭＳ ゴシック" pitchFamily="49" charset="-128"/>
            </a:rPr>
            <a:t>公債費は高い水準であるため、実質公債費比率の分子は減少しており、実質的な公債費負担は軽減される傾向にある。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今後も適切な起債管理を行い、安定的な財政運営に努めていく。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一般会計等に係る地方債の現在高及び組合等負担等見込額は、前年比増となっているものの、債務負担行為に基づく支出予定額、公営企業債等繰入見込額、退職手当負担見込額については減少傾向である。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基準財政需要額</a:t>
          </a:r>
          <a:r>
            <a:rPr kumimoji="1" lang="ja-JP" altLang="en-US" sz="1400">
              <a:solidFill>
                <a:schemeClr val="tx1"/>
              </a:solidFill>
              <a:latin typeface="ＭＳ ゴシック" pitchFamily="49" charset="-128"/>
              <a:ea typeface="ＭＳ ゴシック" pitchFamily="49" charset="-128"/>
            </a:rPr>
            <a:t>算入</a:t>
          </a:r>
          <a:r>
            <a:rPr kumimoji="1" lang="ja-JP" altLang="en-US" sz="1400">
              <a:latin typeface="ＭＳ ゴシック" pitchFamily="49" charset="-128"/>
              <a:ea typeface="ＭＳ ゴシック" pitchFamily="49" charset="-128"/>
            </a:rPr>
            <a:t>見込額は前年に比べ減少しているものの、充当可能基金はやや増加傾向にあることから、将来負担比率の分子がやや増加となっている。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今後も適正な債務管理を行うとともに、可能な限り充当可能基金の増加に努め、将来世代の負担が過大にならないよう、安定した財政運営に努めていく。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青森県八戸市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235,878
234,988
305.54
103,702,645
99,979,207
1,514,746
51,040,998
98,403,375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117.7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青森県八戸市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235,878
234,988
305.54
103,702,645
99,979,207
1,514,746
51,040,998
98,403,375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117.7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青森県八戸市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235,878
234,988
305.54
103,702,645
99,979,207
1,514,746
51,040,998
98,403,375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117.7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青森県八戸市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235,878
234,988
305.54
103,702,645
99,979,207
1,514,746
51,040,998
98,403,375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117.7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自主財源の多寡を示す財政力指数は</a:t>
          </a:r>
          <a:r>
            <a:rPr kumimoji="1" lang="en-US" altLang="ja-JP" sz="1300">
              <a:latin typeface="ＭＳ Ｐゴシック"/>
            </a:rPr>
            <a:t>0.65</a:t>
          </a:r>
          <a:r>
            <a:rPr kumimoji="1" lang="ja-JP" altLang="en-US" sz="1300">
              <a:latin typeface="ＭＳ Ｐゴシック"/>
            </a:rPr>
            <a:t>と、この</a:t>
          </a:r>
          <a:r>
            <a:rPr kumimoji="1" lang="en-US" altLang="ja-JP" sz="1300">
              <a:latin typeface="ＭＳ Ｐゴシック"/>
            </a:rPr>
            <a:t>5</a:t>
          </a:r>
          <a:r>
            <a:rPr kumimoji="1" lang="ja-JP" altLang="en-US" sz="1300">
              <a:latin typeface="ＭＳ Ｐゴシック"/>
            </a:rPr>
            <a:t>年間ほぼ横ばい傾向で推移している。全国平均、県内平均を上回っているものの、類似団体との比較では平均を下回っている。これは主要な自主財源である市税の多寡によるところが大きく、市税のうち個人市民税の差、つまりは所得の差から主に生じているものであり、一朝一夕には解消されるものではない。今後とも、市税の徴収率の一層の向上に努めるほか、納税者の利便性向上を図るため市税のコンビニ収納の取組みを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月からスタートさせるなど、歳入の確保及び財政基盤の強化に努める。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58208</xdr:rowOff>
    </xdr:from>
    <xdr:to>
      <xdr:col>7</xdr:col>
      <xdr:colOff>152400</xdr:colOff>
      <xdr:row>44</xdr:row>
      <xdr:rowOff>24342</xdr:rowOff>
    </xdr:to>
    <xdr:cxnSp macro="">
      <xdr:nvCxnSpPr>
        <xdr:cNvPr id="63" name="直線コネクタ 62"/>
        <xdr:cNvCxnSpPr/>
      </xdr:nvCxnSpPr>
      <xdr:spPr>
        <a:xfrm flipV="1">
          <a:off x="4953000" y="6401858"/>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4"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5" name="直線コネクタ 64"/>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144585</xdr:rowOff>
    </xdr:from>
    <xdr:ext cx="762000" cy="259045"/>
    <xdr:sp macro="" textlink="">
      <xdr:nvSpPr>
        <xdr:cNvPr id="66"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7</xdr:col>
      <xdr:colOff>63500</xdr:colOff>
      <xdr:row>37</xdr:row>
      <xdr:rowOff>58208</xdr:rowOff>
    </xdr:from>
    <xdr:to>
      <xdr:col>7</xdr:col>
      <xdr:colOff>241300</xdr:colOff>
      <xdr:row>37</xdr:row>
      <xdr:rowOff>58208</xdr:rowOff>
    </xdr:to>
    <xdr:cxnSp macro="">
      <xdr:nvCxnSpPr>
        <xdr:cNvPr id="67" name="直線コネクタ 66"/>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85725</xdr:rowOff>
    </xdr:to>
    <xdr:cxnSp macro="">
      <xdr:nvCxnSpPr>
        <xdr:cNvPr id="68" name="直線コネクタ 67"/>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52510</xdr:rowOff>
    </xdr:from>
    <xdr:ext cx="762000" cy="259045"/>
    <xdr:sp macro="" textlink="">
      <xdr:nvSpPr>
        <xdr:cNvPr id="69" name="財政力平均値テキスト"/>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70" name="フローチャート : 判断 69"/>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85725</xdr:rowOff>
    </xdr:from>
    <xdr:to>
      <xdr:col>6</xdr:col>
      <xdr:colOff>0</xdr:colOff>
      <xdr:row>42</xdr:row>
      <xdr:rowOff>105833</xdr:rowOff>
    </xdr:to>
    <xdr:cxnSp macro="">
      <xdr:nvCxnSpPr>
        <xdr:cNvPr id="71" name="直線コネクタ 70"/>
        <xdr:cNvCxnSpPr/>
      </xdr:nvCxnSpPr>
      <xdr:spPr>
        <a:xfrm flipV="1">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105833</xdr:rowOff>
    </xdr:to>
    <xdr:cxnSp macro="">
      <xdr:nvCxnSpPr>
        <xdr:cNvPr id="74" name="直線コネクタ 73"/>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76" name="テキスト ボックス 75"/>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105833</xdr:rowOff>
    </xdr:to>
    <xdr:cxnSp macro="">
      <xdr:nvCxnSpPr>
        <xdr:cNvPr id="77" name="直線コネクタ 76"/>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7" name="円/楕円 86"/>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7002</xdr:rowOff>
    </xdr:from>
    <xdr:ext cx="762000" cy="259045"/>
    <xdr:sp macro="" textlink="">
      <xdr:nvSpPr>
        <xdr:cNvPr id="88"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34925</xdr:rowOff>
    </xdr:from>
    <xdr:to>
      <xdr:col>6</xdr:col>
      <xdr:colOff>50800</xdr:colOff>
      <xdr:row>42</xdr:row>
      <xdr:rowOff>136525</xdr:rowOff>
    </xdr:to>
    <xdr:sp macro="" textlink="">
      <xdr:nvSpPr>
        <xdr:cNvPr id="89" name="円/楕円 88"/>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90" name="テキスト ボックス 89"/>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2" name="テキスト ボックス 91"/>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4" name="テキスト ボックス 93"/>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5" name="円/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96" name="テキスト ボックス 95"/>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a:t>
          </a:r>
          <a:r>
            <a:rPr kumimoji="1" lang="en-US" altLang="ja-JP" sz="1300">
              <a:latin typeface="ＭＳ Ｐゴシック"/>
            </a:rPr>
            <a:t>87.7%</a:t>
          </a:r>
          <a:r>
            <a:rPr kumimoji="1" lang="ja-JP" altLang="en-US" sz="1300">
              <a:latin typeface="ＭＳ Ｐゴシック"/>
            </a:rPr>
            <a:t>と、類似団体及び全国平均を下回っている。</a:t>
          </a:r>
          <a:endParaRPr kumimoji="1" lang="en-US" altLang="ja-JP" sz="1300">
            <a:latin typeface="ＭＳ Ｐゴシック"/>
          </a:endParaRPr>
        </a:p>
        <a:p>
          <a:r>
            <a:rPr kumimoji="1" lang="ja-JP" altLang="en-US" sz="1300">
              <a:latin typeface="ＭＳ Ｐゴシック"/>
            </a:rPr>
            <a:t>これは第</a:t>
          </a:r>
          <a:r>
            <a:rPr kumimoji="1" lang="en-US" altLang="ja-JP" sz="1300">
              <a:latin typeface="ＭＳ Ｐゴシック"/>
            </a:rPr>
            <a:t>4</a:t>
          </a:r>
          <a:r>
            <a:rPr kumimoji="1" lang="ja-JP" altLang="en-US" sz="1300">
              <a:latin typeface="ＭＳ Ｐゴシック"/>
            </a:rPr>
            <a:t>次及び第</a:t>
          </a:r>
          <a:r>
            <a:rPr kumimoji="1" lang="en-US" altLang="ja-JP" sz="1300">
              <a:latin typeface="ＭＳ Ｐゴシック"/>
            </a:rPr>
            <a:t>5</a:t>
          </a:r>
          <a:r>
            <a:rPr kumimoji="1" lang="ja-JP" altLang="en-US" sz="1300">
              <a:latin typeface="ＭＳ Ｐゴシック"/>
            </a:rPr>
            <a:t>次行財政改革大綱に基づく定員適正化計画による職員削減等による人件費の抑制の影響が大きい。公債費・扶助費はこれまで横ばいで推移しているが、国の制度に基づき支出される扶助費は年々増加することが見込まれるため、第</a:t>
          </a:r>
          <a:r>
            <a:rPr kumimoji="1" lang="en-US" altLang="ja-JP" sz="1300">
              <a:latin typeface="ＭＳ Ｐゴシック"/>
            </a:rPr>
            <a:t>6</a:t>
          </a:r>
          <a:r>
            <a:rPr kumimoji="1" lang="ja-JP" altLang="en-US" sz="1300">
              <a:latin typeface="ＭＳ Ｐゴシック"/>
            </a:rPr>
            <a:t>次行財政改革大綱</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31</a:t>
          </a:r>
          <a:r>
            <a:rPr kumimoji="1" lang="ja-JP" altLang="en-US" sz="1300">
              <a:latin typeface="ＭＳ Ｐゴシック"/>
            </a:rPr>
            <a:t>）に基づき、予算配分の重点化を図り経常経費の削減に努める。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15663</xdr:rowOff>
    </xdr:to>
    <xdr:cxnSp macro="">
      <xdr:nvCxnSpPr>
        <xdr:cNvPr id="126" name="直線コネクタ 125"/>
        <xdr:cNvCxnSpPr/>
      </xdr:nvCxnSpPr>
      <xdr:spPr>
        <a:xfrm flipV="1">
          <a:off x="4953000" y="1004697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151554</xdr:rowOff>
    </xdr:from>
    <xdr:to>
      <xdr:col>7</xdr:col>
      <xdr:colOff>152400</xdr:colOff>
      <xdr:row>62</xdr:row>
      <xdr:rowOff>140970</xdr:rowOff>
    </xdr:to>
    <xdr:cxnSp macro="">
      <xdr:nvCxnSpPr>
        <xdr:cNvPr id="131" name="直線コネクタ 130"/>
        <xdr:cNvCxnSpPr/>
      </xdr:nvCxnSpPr>
      <xdr:spPr>
        <a:xfrm flipV="1">
          <a:off x="4114800" y="10610004"/>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94421</xdr:rowOff>
    </xdr:from>
    <xdr:ext cx="762000" cy="259045"/>
    <xdr:sp macro="" textlink="">
      <xdr:nvSpPr>
        <xdr:cNvPr id="132" name="財政構造の弾力性平均値テキスト"/>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33" name="フローチャート : 判断 132"/>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4233</xdr:rowOff>
    </xdr:from>
    <xdr:to>
      <xdr:col>6</xdr:col>
      <xdr:colOff>0</xdr:colOff>
      <xdr:row>62</xdr:row>
      <xdr:rowOff>140970</xdr:rowOff>
    </xdr:to>
    <xdr:cxnSp macro="">
      <xdr:nvCxnSpPr>
        <xdr:cNvPr id="134" name="直線コネクタ 133"/>
        <xdr:cNvCxnSpPr/>
      </xdr:nvCxnSpPr>
      <xdr:spPr>
        <a:xfrm>
          <a:off x="3225800" y="1063413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47413</xdr:rowOff>
    </xdr:from>
    <xdr:to>
      <xdr:col>6</xdr:col>
      <xdr:colOff>50800</xdr:colOff>
      <xdr:row>63</xdr:row>
      <xdr:rowOff>149013</xdr:rowOff>
    </xdr:to>
    <xdr:sp macro="" textlink="">
      <xdr:nvSpPr>
        <xdr:cNvPr id="135" name="フローチャート : 判断 134"/>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133790</xdr:rowOff>
    </xdr:from>
    <xdr:ext cx="736600" cy="259045"/>
    <xdr:sp macro="" textlink="">
      <xdr:nvSpPr>
        <xdr:cNvPr id="136" name="テキスト ボックス 135"/>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167640</xdr:rowOff>
    </xdr:from>
    <xdr:to>
      <xdr:col>4</xdr:col>
      <xdr:colOff>482600</xdr:colOff>
      <xdr:row>62</xdr:row>
      <xdr:rowOff>4233</xdr:rowOff>
    </xdr:to>
    <xdr:cxnSp macro="">
      <xdr:nvCxnSpPr>
        <xdr:cNvPr id="137" name="直線コネクタ 136"/>
        <xdr:cNvCxnSpPr/>
      </xdr:nvCxnSpPr>
      <xdr:spPr>
        <a:xfrm>
          <a:off x="2336800" y="106260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61400</xdr:rowOff>
    </xdr:from>
    <xdr:ext cx="762000" cy="259045"/>
    <xdr:sp macro="" textlink="">
      <xdr:nvSpPr>
        <xdr:cNvPr id="139" name="テキスト ボックス 138"/>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167640</xdr:rowOff>
    </xdr:from>
    <xdr:to>
      <xdr:col>3</xdr:col>
      <xdr:colOff>279400</xdr:colOff>
      <xdr:row>62</xdr:row>
      <xdr:rowOff>68580</xdr:rowOff>
    </xdr:to>
    <xdr:cxnSp macro="">
      <xdr:nvCxnSpPr>
        <xdr:cNvPr id="140" name="直線コネクタ 139"/>
        <xdr:cNvCxnSpPr/>
      </xdr:nvCxnSpPr>
      <xdr:spPr>
        <a:xfrm flipV="1">
          <a:off x="1447800" y="106260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1" name="フローチャート : 判断 140"/>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69444</xdr:rowOff>
    </xdr:from>
    <xdr:ext cx="762000" cy="259045"/>
    <xdr:sp macro="" textlink="">
      <xdr:nvSpPr>
        <xdr:cNvPr id="142" name="テキスト ボックス 141"/>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100754</xdr:rowOff>
    </xdr:from>
    <xdr:to>
      <xdr:col>7</xdr:col>
      <xdr:colOff>203200</xdr:colOff>
      <xdr:row>62</xdr:row>
      <xdr:rowOff>30904</xdr:rowOff>
    </xdr:to>
    <xdr:sp macro="" textlink="">
      <xdr:nvSpPr>
        <xdr:cNvPr id="150" name="円/楕円 149"/>
        <xdr:cNvSpPr/>
      </xdr:nvSpPr>
      <xdr:spPr>
        <a:xfrm>
          <a:off x="4902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117281</xdr:rowOff>
    </xdr:from>
    <xdr:ext cx="762000" cy="259045"/>
    <xdr:sp macro="" textlink="">
      <xdr:nvSpPr>
        <xdr:cNvPr id="151" name="財政構造の弾力性該当値テキスト"/>
        <xdr:cNvSpPr txBox="1"/>
      </xdr:nvSpPr>
      <xdr:spPr>
        <a:xfrm>
          <a:off x="50419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90170</xdr:rowOff>
    </xdr:from>
    <xdr:to>
      <xdr:col>6</xdr:col>
      <xdr:colOff>50800</xdr:colOff>
      <xdr:row>63</xdr:row>
      <xdr:rowOff>20320</xdr:rowOff>
    </xdr:to>
    <xdr:sp macro="" textlink="">
      <xdr:nvSpPr>
        <xdr:cNvPr id="152" name="円/楕円 151"/>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30497</xdr:rowOff>
    </xdr:from>
    <xdr:ext cx="736600" cy="259045"/>
    <xdr:sp macro="" textlink="">
      <xdr:nvSpPr>
        <xdr:cNvPr id="153" name="テキスト ボックス 152"/>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124883</xdr:rowOff>
    </xdr:from>
    <xdr:to>
      <xdr:col>4</xdr:col>
      <xdr:colOff>533400</xdr:colOff>
      <xdr:row>62</xdr:row>
      <xdr:rowOff>55033</xdr:rowOff>
    </xdr:to>
    <xdr:sp macro="" textlink="">
      <xdr:nvSpPr>
        <xdr:cNvPr id="154" name="円/楕円 153"/>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65210</xdr:rowOff>
    </xdr:from>
    <xdr:ext cx="762000" cy="259045"/>
    <xdr:sp macro="" textlink="">
      <xdr:nvSpPr>
        <xdr:cNvPr id="155" name="テキスト ボックス 154"/>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116840</xdr:rowOff>
    </xdr:from>
    <xdr:to>
      <xdr:col>3</xdr:col>
      <xdr:colOff>330200</xdr:colOff>
      <xdr:row>62</xdr:row>
      <xdr:rowOff>46990</xdr:rowOff>
    </xdr:to>
    <xdr:sp macro="" textlink="">
      <xdr:nvSpPr>
        <xdr:cNvPr id="156" name="円/楕円 155"/>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57167</xdr:rowOff>
    </xdr:from>
    <xdr:ext cx="762000" cy="259045"/>
    <xdr:sp macro="" textlink="">
      <xdr:nvSpPr>
        <xdr:cNvPr id="157" name="テキスト ボックス 156"/>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58" name="円/楕円 157"/>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129557</xdr:rowOff>
    </xdr:from>
    <xdr:ext cx="762000" cy="259045"/>
    <xdr:sp macro="" textlink="">
      <xdr:nvSpPr>
        <xdr:cNvPr id="159" name="テキスト ボックス 158"/>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a:t>
          </a:r>
          <a:r>
            <a:rPr kumimoji="1" lang="en-US" altLang="ja-JP" sz="1300">
              <a:latin typeface="ＭＳ Ｐゴシック"/>
            </a:rPr>
            <a:t>1</a:t>
          </a:r>
          <a:r>
            <a:rPr kumimoji="1" lang="ja-JP" altLang="en-US" sz="1300">
              <a:latin typeface="ＭＳ Ｐゴシック"/>
            </a:rPr>
            <a:t>人当たりのコストは</a:t>
          </a:r>
          <a:r>
            <a:rPr kumimoji="1" lang="en-US" altLang="ja-JP" sz="1300">
              <a:latin typeface="ＭＳ Ｐゴシック"/>
            </a:rPr>
            <a:t>9</a:t>
          </a:r>
          <a:r>
            <a:rPr kumimoji="1" lang="ja-JP" altLang="en-US" sz="1300">
              <a:latin typeface="ＭＳ Ｐゴシック"/>
            </a:rPr>
            <a:t>万円前後で推移しており、類似団体及び全国平均を下回っている。</a:t>
          </a:r>
          <a:endParaRPr kumimoji="1" lang="en-US" altLang="ja-JP" sz="1300">
            <a:latin typeface="ＭＳ Ｐゴシック"/>
          </a:endParaRPr>
        </a:p>
        <a:p>
          <a:r>
            <a:rPr kumimoji="1" lang="ja-JP" altLang="en-US" sz="1300">
              <a:latin typeface="ＭＳ Ｐゴシック"/>
            </a:rPr>
            <a:t>これはごみやし尿処理業務、消防業務等を一部</a:t>
          </a:r>
          <a:r>
            <a:rPr kumimoji="1" lang="ja-JP" altLang="en-US" sz="1300">
              <a:solidFill>
                <a:schemeClr val="tx1"/>
              </a:solidFill>
              <a:latin typeface="ＭＳ Ｐゴシック"/>
            </a:rPr>
            <a:t>事務</a:t>
          </a:r>
          <a:r>
            <a:rPr kumimoji="1" lang="ja-JP" altLang="en-US" sz="1300">
              <a:latin typeface="ＭＳ Ｐゴシック"/>
            </a:rPr>
            <a:t>組合で行っており、これらの業務に係る人件費等が負担金として支出されていることが要因である。</a:t>
          </a:r>
          <a:endParaRPr kumimoji="1" lang="en-US" altLang="ja-JP" sz="1300">
            <a:latin typeface="ＭＳ Ｐゴシック"/>
          </a:endParaRPr>
        </a:p>
        <a:p>
          <a:r>
            <a:rPr kumimoji="1" lang="ja-JP" altLang="en-US" sz="1300">
              <a:latin typeface="ＭＳ Ｐゴシック"/>
            </a:rPr>
            <a:t>今後も指定管理者制度の導入など、民間委託をはじめとする様々な創意工夫を図り、限られた行政資源最適化・有効活用に努め、コストの低減に努める。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156380</xdr:rowOff>
    </xdr:from>
    <xdr:to>
      <xdr:col>7</xdr:col>
      <xdr:colOff>152400</xdr:colOff>
      <xdr:row>89</xdr:row>
      <xdr:rowOff>134076</xdr:rowOff>
    </xdr:to>
    <xdr:cxnSp macro="">
      <xdr:nvCxnSpPr>
        <xdr:cNvPr id="189" name="直線コネクタ 188"/>
        <xdr:cNvCxnSpPr/>
      </xdr:nvCxnSpPr>
      <xdr:spPr>
        <a:xfrm flipV="1">
          <a:off x="4953000" y="13700930"/>
          <a:ext cx="0" cy="1692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106153</xdr:rowOff>
    </xdr:from>
    <xdr:ext cx="762000" cy="259045"/>
    <xdr:sp macro="" textlink="">
      <xdr:nvSpPr>
        <xdr:cNvPr id="190" name="人件費・物件費等の状況最小値テキスト"/>
        <xdr:cNvSpPr txBox="1"/>
      </xdr:nvSpPr>
      <xdr:spPr>
        <a:xfrm>
          <a:off x="5041900" y="153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159,194</a:t>
          </a:r>
          <a:endParaRPr kumimoji="1" lang="ja-JP" altLang="en-US" sz="1000" b="1">
            <a:latin typeface="ＭＳ Ｐゴシック"/>
          </a:endParaRPr>
        </a:p>
      </xdr:txBody>
    </xdr:sp>
    <xdr:clientData/>
  </xdr:oneCellAnchor>
  <xdr:twoCellAnchor>
    <xdr:from>
      <xdr:col>7</xdr:col>
      <xdr:colOff>63500</xdr:colOff>
      <xdr:row>89</xdr:row>
      <xdr:rowOff>134076</xdr:rowOff>
    </xdr:from>
    <xdr:to>
      <xdr:col>7</xdr:col>
      <xdr:colOff>241300</xdr:colOff>
      <xdr:row>89</xdr:row>
      <xdr:rowOff>134076</xdr:rowOff>
    </xdr:to>
    <xdr:cxnSp macro="">
      <xdr:nvCxnSpPr>
        <xdr:cNvPr id="191" name="直線コネクタ 190"/>
        <xdr:cNvCxnSpPr/>
      </xdr:nvCxnSpPr>
      <xdr:spPr>
        <a:xfrm>
          <a:off x="4864100" y="1539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71307</xdr:rowOff>
    </xdr:from>
    <xdr:ext cx="762000" cy="259045"/>
    <xdr:sp macro="" textlink="">
      <xdr:nvSpPr>
        <xdr:cNvPr id="192" name="人件費・物件費等の状況最大値テキスト"/>
        <xdr:cNvSpPr txBox="1"/>
      </xdr:nvSpPr>
      <xdr:spPr>
        <a:xfrm>
          <a:off x="5041900" y="134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75,040</a:t>
          </a:r>
          <a:endParaRPr kumimoji="1" lang="ja-JP" altLang="en-US" sz="1000" b="1">
            <a:latin typeface="ＭＳ Ｐゴシック"/>
          </a:endParaRPr>
        </a:p>
      </xdr:txBody>
    </xdr:sp>
    <xdr:clientData/>
  </xdr:oneCellAnchor>
  <xdr:twoCellAnchor>
    <xdr:from>
      <xdr:col>7</xdr:col>
      <xdr:colOff>63500</xdr:colOff>
      <xdr:row>79</xdr:row>
      <xdr:rowOff>156380</xdr:rowOff>
    </xdr:from>
    <xdr:to>
      <xdr:col>7</xdr:col>
      <xdr:colOff>241300</xdr:colOff>
      <xdr:row>79</xdr:row>
      <xdr:rowOff>156380</xdr:rowOff>
    </xdr:to>
    <xdr:cxnSp macro="">
      <xdr:nvCxnSpPr>
        <xdr:cNvPr id="193" name="直線コネクタ 192"/>
        <xdr:cNvCxnSpPr/>
      </xdr:nvCxnSpPr>
      <xdr:spPr>
        <a:xfrm>
          <a:off x="4864100" y="1370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115286</xdr:rowOff>
    </xdr:from>
    <xdr:to>
      <xdr:col>7</xdr:col>
      <xdr:colOff>152400</xdr:colOff>
      <xdr:row>81</xdr:row>
      <xdr:rowOff>168070</xdr:rowOff>
    </xdr:to>
    <xdr:cxnSp macro="">
      <xdr:nvCxnSpPr>
        <xdr:cNvPr id="194" name="直線コネクタ 193"/>
        <xdr:cNvCxnSpPr/>
      </xdr:nvCxnSpPr>
      <xdr:spPr>
        <a:xfrm>
          <a:off x="4114800" y="14002736"/>
          <a:ext cx="838200" cy="5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164726</xdr:rowOff>
    </xdr:from>
    <xdr:ext cx="762000" cy="259045"/>
    <xdr:sp macro="" textlink="">
      <xdr:nvSpPr>
        <xdr:cNvPr id="195" name="人件費・物件費等の状況平均値テキスト"/>
        <xdr:cNvSpPr txBox="1"/>
      </xdr:nvSpPr>
      <xdr:spPr>
        <a:xfrm>
          <a:off x="5041900" y="14223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21199</xdr:rowOff>
    </xdr:from>
    <xdr:to>
      <xdr:col>7</xdr:col>
      <xdr:colOff>203200</xdr:colOff>
      <xdr:row>83</xdr:row>
      <xdr:rowOff>122799</xdr:rowOff>
    </xdr:to>
    <xdr:sp macro="" textlink="">
      <xdr:nvSpPr>
        <xdr:cNvPr id="196" name="フローチャート : 判断 195"/>
        <xdr:cNvSpPr/>
      </xdr:nvSpPr>
      <xdr:spPr>
        <a:xfrm>
          <a:off x="49022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71610</xdr:rowOff>
    </xdr:from>
    <xdr:to>
      <xdr:col>6</xdr:col>
      <xdr:colOff>0</xdr:colOff>
      <xdr:row>81</xdr:row>
      <xdr:rowOff>115286</xdr:rowOff>
    </xdr:to>
    <xdr:cxnSp macro="">
      <xdr:nvCxnSpPr>
        <xdr:cNvPr id="197" name="直線コネクタ 196"/>
        <xdr:cNvCxnSpPr/>
      </xdr:nvCxnSpPr>
      <xdr:spPr>
        <a:xfrm>
          <a:off x="3225800" y="13959060"/>
          <a:ext cx="889000" cy="4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151608</xdr:rowOff>
    </xdr:from>
    <xdr:to>
      <xdr:col>6</xdr:col>
      <xdr:colOff>50800</xdr:colOff>
      <xdr:row>83</xdr:row>
      <xdr:rowOff>81758</xdr:rowOff>
    </xdr:to>
    <xdr:sp macro="" textlink="">
      <xdr:nvSpPr>
        <xdr:cNvPr id="198" name="フローチャート : 判断 197"/>
        <xdr:cNvSpPr/>
      </xdr:nvSpPr>
      <xdr:spPr>
        <a:xfrm>
          <a:off x="4064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66535</xdr:rowOff>
    </xdr:from>
    <xdr:ext cx="736600" cy="259045"/>
    <xdr:sp macro="" textlink="">
      <xdr:nvSpPr>
        <xdr:cNvPr id="199" name="テキスト ボックス 198"/>
        <xdr:cNvSpPr txBox="1"/>
      </xdr:nvSpPr>
      <xdr:spPr>
        <a:xfrm>
          <a:off x="3733800" y="1429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71610</xdr:rowOff>
    </xdr:from>
    <xdr:to>
      <xdr:col>4</xdr:col>
      <xdr:colOff>482600</xdr:colOff>
      <xdr:row>82</xdr:row>
      <xdr:rowOff>46589</xdr:rowOff>
    </xdr:to>
    <xdr:cxnSp macro="">
      <xdr:nvCxnSpPr>
        <xdr:cNvPr id="200" name="直線コネクタ 199"/>
        <xdr:cNvCxnSpPr/>
      </xdr:nvCxnSpPr>
      <xdr:spPr>
        <a:xfrm flipV="1">
          <a:off x="2336800" y="13959060"/>
          <a:ext cx="889000" cy="14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46682</xdr:rowOff>
    </xdr:from>
    <xdr:to>
      <xdr:col>4</xdr:col>
      <xdr:colOff>533400</xdr:colOff>
      <xdr:row>82</xdr:row>
      <xdr:rowOff>148282</xdr:rowOff>
    </xdr:to>
    <xdr:sp macro="" textlink="">
      <xdr:nvSpPr>
        <xdr:cNvPr id="201" name="フローチャート : 判断 200"/>
        <xdr:cNvSpPr/>
      </xdr:nvSpPr>
      <xdr:spPr>
        <a:xfrm>
          <a:off x="3175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133059</xdr:rowOff>
    </xdr:from>
    <xdr:ext cx="762000" cy="259045"/>
    <xdr:sp macro="" textlink="">
      <xdr:nvSpPr>
        <xdr:cNvPr id="202" name="テキスト ボックス 201"/>
        <xdr:cNvSpPr txBox="1"/>
      </xdr:nvSpPr>
      <xdr:spPr>
        <a:xfrm>
          <a:off x="2844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46589</xdr:rowOff>
    </xdr:from>
    <xdr:to>
      <xdr:col>3</xdr:col>
      <xdr:colOff>279400</xdr:colOff>
      <xdr:row>82</xdr:row>
      <xdr:rowOff>97323</xdr:rowOff>
    </xdr:to>
    <xdr:cxnSp macro="">
      <xdr:nvCxnSpPr>
        <xdr:cNvPr id="203" name="直線コネクタ 202"/>
        <xdr:cNvCxnSpPr/>
      </xdr:nvCxnSpPr>
      <xdr:spPr>
        <a:xfrm flipV="1">
          <a:off x="1447800" y="14105489"/>
          <a:ext cx="889000" cy="5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77409</xdr:rowOff>
    </xdr:from>
    <xdr:to>
      <xdr:col>3</xdr:col>
      <xdr:colOff>330200</xdr:colOff>
      <xdr:row>83</xdr:row>
      <xdr:rowOff>7559</xdr:rowOff>
    </xdr:to>
    <xdr:sp macro="" textlink="">
      <xdr:nvSpPr>
        <xdr:cNvPr id="204" name="フローチャート : 判断 203"/>
        <xdr:cNvSpPr/>
      </xdr:nvSpPr>
      <xdr:spPr>
        <a:xfrm>
          <a:off x="2286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163786</xdr:rowOff>
    </xdr:from>
    <xdr:ext cx="762000" cy="259045"/>
    <xdr:sp macro="" textlink="">
      <xdr:nvSpPr>
        <xdr:cNvPr id="205" name="テキスト ボックス 204"/>
        <xdr:cNvSpPr txBox="1"/>
      </xdr:nvSpPr>
      <xdr:spPr>
        <a:xfrm>
          <a:off x="1955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135623</xdr:rowOff>
    </xdr:from>
    <xdr:to>
      <xdr:col>2</xdr:col>
      <xdr:colOff>127000</xdr:colOff>
      <xdr:row>83</xdr:row>
      <xdr:rowOff>65773</xdr:rowOff>
    </xdr:to>
    <xdr:sp macro="" textlink="">
      <xdr:nvSpPr>
        <xdr:cNvPr id="206" name="フローチャート : 判断 205"/>
        <xdr:cNvSpPr/>
      </xdr:nvSpPr>
      <xdr:spPr>
        <a:xfrm>
          <a:off x="1397000" y="1419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50550</xdr:rowOff>
    </xdr:from>
    <xdr:ext cx="762000" cy="259045"/>
    <xdr:sp macro="" textlink="">
      <xdr:nvSpPr>
        <xdr:cNvPr id="207" name="テキスト ボックス 206"/>
        <xdr:cNvSpPr txBox="1"/>
      </xdr:nvSpPr>
      <xdr:spPr>
        <a:xfrm>
          <a:off x="1066800" y="1428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117270</xdr:rowOff>
    </xdr:from>
    <xdr:to>
      <xdr:col>7</xdr:col>
      <xdr:colOff>203200</xdr:colOff>
      <xdr:row>82</xdr:row>
      <xdr:rowOff>47420</xdr:rowOff>
    </xdr:to>
    <xdr:sp macro="" textlink="">
      <xdr:nvSpPr>
        <xdr:cNvPr id="213" name="円/楕円 212"/>
        <xdr:cNvSpPr/>
      </xdr:nvSpPr>
      <xdr:spPr>
        <a:xfrm>
          <a:off x="4902200" y="1400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133797</xdr:rowOff>
    </xdr:from>
    <xdr:ext cx="762000" cy="259045"/>
    <xdr:sp macro="" textlink="">
      <xdr:nvSpPr>
        <xdr:cNvPr id="214" name="人件費・物件費等の状況該当値テキスト"/>
        <xdr:cNvSpPr txBox="1"/>
      </xdr:nvSpPr>
      <xdr:spPr>
        <a:xfrm>
          <a:off x="5041900" y="138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92,674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64486</xdr:rowOff>
    </xdr:from>
    <xdr:to>
      <xdr:col>6</xdr:col>
      <xdr:colOff>50800</xdr:colOff>
      <xdr:row>81</xdr:row>
      <xdr:rowOff>166086</xdr:rowOff>
    </xdr:to>
    <xdr:sp macro="" textlink="">
      <xdr:nvSpPr>
        <xdr:cNvPr id="215" name="円/楕円 214"/>
        <xdr:cNvSpPr/>
      </xdr:nvSpPr>
      <xdr:spPr>
        <a:xfrm>
          <a:off x="4064000" y="1395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4813</xdr:rowOff>
    </xdr:from>
    <xdr:ext cx="736600" cy="259045"/>
    <xdr:sp macro="" textlink="">
      <xdr:nvSpPr>
        <xdr:cNvPr id="216" name="テキスト ボックス 215"/>
        <xdr:cNvSpPr txBox="1"/>
      </xdr:nvSpPr>
      <xdr:spPr>
        <a:xfrm>
          <a:off x="3733800" y="13720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90,049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20810</xdr:rowOff>
    </xdr:from>
    <xdr:to>
      <xdr:col>4</xdr:col>
      <xdr:colOff>533400</xdr:colOff>
      <xdr:row>81</xdr:row>
      <xdr:rowOff>122410</xdr:rowOff>
    </xdr:to>
    <xdr:sp macro="" textlink="">
      <xdr:nvSpPr>
        <xdr:cNvPr id="217" name="円/楕円 216"/>
        <xdr:cNvSpPr/>
      </xdr:nvSpPr>
      <xdr:spPr>
        <a:xfrm>
          <a:off x="3175000" y="139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132587</xdr:rowOff>
    </xdr:from>
    <xdr:ext cx="762000" cy="259045"/>
    <xdr:sp macro="" textlink="">
      <xdr:nvSpPr>
        <xdr:cNvPr id="218" name="テキスト ボックス 217"/>
        <xdr:cNvSpPr txBox="1"/>
      </xdr:nvSpPr>
      <xdr:spPr>
        <a:xfrm>
          <a:off x="2844800" y="136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87,877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167239</xdr:rowOff>
    </xdr:from>
    <xdr:to>
      <xdr:col>3</xdr:col>
      <xdr:colOff>330200</xdr:colOff>
      <xdr:row>82</xdr:row>
      <xdr:rowOff>97389</xdr:rowOff>
    </xdr:to>
    <xdr:sp macro="" textlink="">
      <xdr:nvSpPr>
        <xdr:cNvPr id="219" name="円/楕円 218"/>
        <xdr:cNvSpPr/>
      </xdr:nvSpPr>
      <xdr:spPr>
        <a:xfrm>
          <a:off x="2286000" y="1405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107566</xdr:rowOff>
    </xdr:from>
    <xdr:ext cx="762000" cy="259045"/>
    <xdr:sp macro="" textlink="">
      <xdr:nvSpPr>
        <xdr:cNvPr id="220" name="テキスト ボックス 219"/>
        <xdr:cNvSpPr txBox="1"/>
      </xdr:nvSpPr>
      <xdr:spPr>
        <a:xfrm>
          <a:off x="1955800" y="1382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95,159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46523</xdr:rowOff>
    </xdr:from>
    <xdr:to>
      <xdr:col>2</xdr:col>
      <xdr:colOff>127000</xdr:colOff>
      <xdr:row>82</xdr:row>
      <xdr:rowOff>148123</xdr:rowOff>
    </xdr:to>
    <xdr:sp macro="" textlink="">
      <xdr:nvSpPr>
        <xdr:cNvPr id="221" name="円/楕円 220"/>
        <xdr:cNvSpPr/>
      </xdr:nvSpPr>
      <xdr:spPr>
        <a:xfrm>
          <a:off x="1397000" y="141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158300</xdr:rowOff>
    </xdr:from>
    <xdr:ext cx="762000" cy="259045"/>
    <xdr:sp macro="" textlink="">
      <xdr:nvSpPr>
        <xdr:cNvPr id="222" name="テキスト ボックス 221"/>
        <xdr:cNvSpPr txBox="1"/>
      </xdr:nvSpPr>
      <xdr:spPr>
        <a:xfrm>
          <a:off x="1066800" y="1387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事院勧告及び県人事委員会勧告を踏まえ、制度的には国に準拠しつつ、水準的には地域の民間給与に準拠して給与体制を整備してきており、行財政改革大綱に基づいた定員管理の実施等により、類似団体の中でも低い水準にある。平成</a:t>
          </a:r>
          <a:r>
            <a:rPr kumimoji="1" lang="en-US" altLang="ja-JP" sz="1300">
              <a:latin typeface="ＭＳ Ｐゴシック"/>
            </a:rPr>
            <a:t>28</a:t>
          </a:r>
          <a:r>
            <a:rPr kumimoji="1" lang="ja-JP" altLang="en-US" sz="1300">
              <a:latin typeface="ＭＳ Ｐゴシック"/>
            </a:rPr>
            <a:t>年度は新たに</a:t>
          </a:r>
          <a:r>
            <a:rPr kumimoji="1" lang="en-US" altLang="ja-JP" sz="1300">
              <a:latin typeface="ＭＳ Ｐゴシック"/>
            </a:rPr>
            <a:t>55</a:t>
          </a:r>
          <a:r>
            <a:rPr kumimoji="1" lang="ja-JP" altLang="en-US" sz="1300">
              <a:latin typeface="ＭＳ Ｐゴシック"/>
            </a:rPr>
            <a:t>歳昇給停止を開始した。</a:t>
          </a:r>
        </a:p>
        <a:p>
          <a:r>
            <a:rPr kumimoji="1" lang="ja-JP" altLang="en-US" sz="1300">
              <a:latin typeface="ＭＳ Ｐゴシック"/>
            </a:rPr>
            <a:t>　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の中核市移行によって行政サービスはこれまで以上に拡大しており、保健所の専門職員等の増員も必要となっているが、市全体としては必要最小限の人員を戦略的に配置し、給与制度を適切に運用していくことで、今後とも適正な給与水準を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51" name="直線コネクタ 250"/>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2"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3" name="直線コネクタ 252"/>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4"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5" name="直線コネクタ 254"/>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26105</xdr:rowOff>
    </xdr:to>
    <xdr:cxnSp macro="">
      <xdr:nvCxnSpPr>
        <xdr:cNvPr id="256" name="直線コネクタ 255"/>
        <xdr:cNvCxnSpPr/>
      </xdr:nvCxnSpPr>
      <xdr:spPr>
        <a:xfrm flipV="1">
          <a:off x="16179800" y="142430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7"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8" name="フローチャート : 判断 257"/>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26105</xdr:rowOff>
    </xdr:from>
    <xdr:to>
      <xdr:col>23</xdr:col>
      <xdr:colOff>406400</xdr:colOff>
      <xdr:row>83</xdr:row>
      <xdr:rowOff>26105</xdr:rowOff>
    </xdr:to>
    <xdr:cxnSp macro="">
      <xdr:nvCxnSpPr>
        <xdr:cNvPr id="259" name="直線コネクタ 258"/>
        <xdr:cNvCxnSpPr/>
      </xdr:nvCxnSpPr>
      <xdr:spPr>
        <a:xfrm>
          <a:off x="15290800" y="14256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0" name="フローチャート : 判断 259"/>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1" name="テキスト ボックス 260"/>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26105</xdr:rowOff>
    </xdr:from>
    <xdr:to>
      <xdr:col>22</xdr:col>
      <xdr:colOff>203200</xdr:colOff>
      <xdr:row>89</xdr:row>
      <xdr:rowOff>83255</xdr:rowOff>
    </xdr:to>
    <xdr:cxnSp macro="">
      <xdr:nvCxnSpPr>
        <xdr:cNvPr id="262" name="直線コネクタ 261"/>
        <xdr:cNvCxnSpPr/>
      </xdr:nvCxnSpPr>
      <xdr:spPr>
        <a:xfrm flipV="1">
          <a:off x="14401800" y="14256455"/>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69850</xdr:rowOff>
    </xdr:from>
    <xdr:to>
      <xdr:col>21</xdr:col>
      <xdr:colOff>0</xdr:colOff>
      <xdr:row>89</xdr:row>
      <xdr:rowOff>83255</xdr:rowOff>
    </xdr:to>
    <xdr:cxnSp macro="">
      <xdr:nvCxnSpPr>
        <xdr:cNvPr id="265" name="直線コネクタ 264"/>
        <xdr:cNvCxnSpPr/>
      </xdr:nvCxnSpPr>
      <xdr:spPr>
        <a:xfrm>
          <a:off x="13512800" y="153289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86078</xdr:rowOff>
    </xdr:from>
    <xdr:to>
      <xdr:col>21</xdr:col>
      <xdr:colOff>50800</xdr:colOff>
      <xdr:row>90</xdr:row>
      <xdr:rowOff>16228</xdr:rowOff>
    </xdr:to>
    <xdr:sp macro="" textlink="">
      <xdr:nvSpPr>
        <xdr:cNvPr id="266" name="フローチャート : 判断 265"/>
        <xdr:cNvSpPr/>
      </xdr:nvSpPr>
      <xdr:spPr>
        <a:xfrm>
          <a:off x="14351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1005</xdr:rowOff>
    </xdr:from>
    <xdr:ext cx="762000" cy="259045"/>
    <xdr:sp macro="" textlink="">
      <xdr:nvSpPr>
        <xdr:cNvPr id="267" name="テキスト ボックス 266"/>
        <xdr:cNvSpPr txBox="1"/>
      </xdr:nvSpPr>
      <xdr:spPr>
        <a:xfrm>
          <a:off x="14020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8" name="フローチャート : 判断 267"/>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9" name="テキスト ボックス 268"/>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133350</xdr:rowOff>
    </xdr:from>
    <xdr:to>
      <xdr:col>24</xdr:col>
      <xdr:colOff>609600</xdr:colOff>
      <xdr:row>83</xdr:row>
      <xdr:rowOff>63500</xdr:rowOff>
    </xdr:to>
    <xdr:sp macro="" textlink="">
      <xdr:nvSpPr>
        <xdr:cNvPr id="275" name="円/楕円 274"/>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149877</xdr:rowOff>
    </xdr:from>
    <xdr:ext cx="762000" cy="259045"/>
    <xdr:sp macro="" textlink="">
      <xdr:nvSpPr>
        <xdr:cNvPr id="276"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146755</xdr:rowOff>
    </xdr:from>
    <xdr:to>
      <xdr:col>23</xdr:col>
      <xdr:colOff>457200</xdr:colOff>
      <xdr:row>83</xdr:row>
      <xdr:rowOff>76905</xdr:rowOff>
    </xdr:to>
    <xdr:sp macro="" textlink="">
      <xdr:nvSpPr>
        <xdr:cNvPr id="277" name="円/楕円 276"/>
        <xdr:cNvSpPr/>
      </xdr:nvSpPr>
      <xdr:spPr>
        <a:xfrm>
          <a:off x="16129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87082</xdr:rowOff>
    </xdr:from>
    <xdr:ext cx="736600" cy="259045"/>
    <xdr:sp macro="" textlink="">
      <xdr:nvSpPr>
        <xdr:cNvPr id="278" name="テキスト ボックス 277"/>
        <xdr:cNvSpPr txBox="1"/>
      </xdr:nvSpPr>
      <xdr:spPr>
        <a:xfrm>
          <a:off x="15798800" y="1397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146755</xdr:rowOff>
    </xdr:from>
    <xdr:to>
      <xdr:col>22</xdr:col>
      <xdr:colOff>254000</xdr:colOff>
      <xdr:row>83</xdr:row>
      <xdr:rowOff>76905</xdr:rowOff>
    </xdr:to>
    <xdr:sp macro="" textlink="">
      <xdr:nvSpPr>
        <xdr:cNvPr id="279" name="円/楕円 278"/>
        <xdr:cNvSpPr/>
      </xdr:nvSpPr>
      <xdr:spPr>
        <a:xfrm>
          <a:off x="15240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87082</xdr:rowOff>
    </xdr:from>
    <xdr:ext cx="762000" cy="259045"/>
    <xdr:sp macro="" textlink="">
      <xdr:nvSpPr>
        <xdr:cNvPr id="280" name="テキスト ボックス 279"/>
        <xdr:cNvSpPr txBox="1"/>
      </xdr:nvSpPr>
      <xdr:spPr>
        <a:xfrm>
          <a:off x="14909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32455</xdr:rowOff>
    </xdr:from>
    <xdr:to>
      <xdr:col>21</xdr:col>
      <xdr:colOff>50800</xdr:colOff>
      <xdr:row>89</xdr:row>
      <xdr:rowOff>134055</xdr:rowOff>
    </xdr:to>
    <xdr:sp macro="" textlink="">
      <xdr:nvSpPr>
        <xdr:cNvPr id="281" name="円/楕円 280"/>
        <xdr:cNvSpPr/>
      </xdr:nvSpPr>
      <xdr:spPr>
        <a:xfrm>
          <a:off x="14351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144232</xdr:rowOff>
    </xdr:from>
    <xdr:ext cx="762000" cy="259045"/>
    <xdr:sp macro="" textlink="">
      <xdr:nvSpPr>
        <xdr:cNvPr id="282" name="テキスト ボックス 281"/>
        <xdr:cNvSpPr txBox="1"/>
      </xdr:nvSpPr>
      <xdr:spPr>
        <a:xfrm>
          <a:off x="14020800" y="1506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3" name="円/楕円 282"/>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130827</xdr:rowOff>
    </xdr:from>
    <xdr:ext cx="762000" cy="259045"/>
    <xdr:sp macro="" textlink="">
      <xdr:nvSpPr>
        <xdr:cNvPr id="284" name="テキスト ボックス 283"/>
        <xdr:cNvSpPr txBox="1"/>
      </xdr:nvSpPr>
      <xdr:spPr>
        <a:xfrm>
          <a:off x="13131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類似団体平均、全国平均、県内平均と比べ、かなり低い水準にある。</a:t>
          </a:r>
          <a:endParaRPr kumimoji="1" lang="en-US" altLang="ja-JP" sz="1300">
            <a:latin typeface="ＭＳ Ｐゴシック"/>
          </a:endParaRPr>
        </a:p>
        <a:p>
          <a:r>
            <a:rPr kumimoji="1" lang="ja-JP" altLang="en-US" sz="1300">
              <a:latin typeface="ＭＳ Ｐゴシック"/>
            </a:rPr>
            <a:t>これは、ごみ処理業務や消防業務を一部事務組合で行っているという要因もあるものの、</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次行財政改革大綱に基づく定員適正化計画による職員削減（</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人削減）、第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次大綱に基づく定員管理に掲げる指標</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(H27.4.1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現在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1,286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人以下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による人件費の抑制の影響が大きい。</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月の中核市移行による業務の効率的な実施を目指しながら、第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次行財政改革大綱に基づき、中長期的な視点に立った定員管理に、引き続き取組んでいく。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47716</xdr:rowOff>
    </xdr:from>
    <xdr:to>
      <xdr:col>24</xdr:col>
      <xdr:colOff>558800</xdr:colOff>
      <xdr:row>67</xdr:row>
      <xdr:rowOff>31750</xdr:rowOff>
    </xdr:to>
    <xdr:cxnSp macro="">
      <xdr:nvCxnSpPr>
        <xdr:cNvPr id="316" name="直線コネクタ 315"/>
        <xdr:cNvCxnSpPr/>
      </xdr:nvCxnSpPr>
      <xdr:spPr>
        <a:xfrm flipV="1">
          <a:off x="17018000" y="9991816"/>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3827</xdr:rowOff>
    </xdr:from>
    <xdr:ext cx="762000" cy="259045"/>
    <xdr:sp macro="" textlink="">
      <xdr:nvSpPr>
        <xdr:cNvPr id="317"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24</xdr:col>
      <xdr:colOff>469900</xdr:colOff>
      <xdr:row>67</xdr:row>
      <xdr:rowOff>31750</xdr:rowOff>
    </xdr:from>
    <xdr:to>
      <xdr:col>24</xdr:col>
      <xdr:colOff>647700</xdr:colOff>
      <xdr:row>67</xdr:row>
      <xdr:rowOff>31750</xdr:rowOff>
    </xdr:to>
    <xdr:cxnSp macro="">
      <xdr:nvCxnSpPr>
        <xdr:cNvPr id="318" name="直線コネクタ 317"/>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134093</xdr:rowOff>
    </xdr:from>
    <xdr:ext cx="762000" cy="259045"/>
    <xdr:sp macro="" textlink="">
      <xdr:nvSpPr>
        <xdr:cNvPr id="319" name="定員管理の状況最大値テキスト"/>
        <xdr:cNvSpPr txBox="1"/>
      </xdr:nvSpPr>
      <xdr:spPr>
        <a:xfrm>
          <a:off x="17106900" y="97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24</xdr:col>
      <xdr:colOff>469900</xdr:colOff>
      <xdr:row>58</xdr:row>
      <xdr:rowOff>47716</xdr:rowOff>
    </xdr:from>
    <xdr:to>
      <xdr:col>24</xdr:col>
      <xdr:colOff>647700</xdr:colOff>
      <xdr:row>58</xdr:row>
      <xdr:rowOff>47716</xdr:rowOff>
    </xdr:to>
    <xdr:cxnSp macro="">
      <xdr:nvCxnSpPr>
        <xdr:cNvPr id="320" name="直線コネクタ 319"/>
        <xdr:cNvCxnSpPr/>
      </xdr:nvCxnSpPr>
      <xdr:spPr>
        <a:xfrm>
          <a:off x="16929100" y="99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110672</xdr:rowOff>
    </xdr:from>
    <xdr:to>
      <xdr:col>24</xdr:col>
      <xdr:colOff>558800</xdr:colOff>
      <xdr:row>59</xdr:row>
      <xdr:rowOff>152037</xdr:rowOff>
    </xdr:to>
    <xdr:cxnSp macro="">
      <xdr:nvCxnSpPr>
        <xdr:cNvPr id="321" name="直線コネクタ 320"/>
        <xdr:cNvCxnSpPr/>
      </xdr:nvCxnSpPr>
      <xdr:spPr>
        <a:xfrm>
          <a:off x="16179800" y="10226222"/>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137177</xdr:rowOff>
    </xdr:from>
    <xdr:ext cx="762000" cy="259045"/>
    <xdr:sp macro="" textlink="">
      <xdr:nvSpPr>
        <xdr:cNvPr id="322"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23" name="フローチャート : 判断 322"/>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89988</xdr:rowOff>
    </xdr:from>
    <xdr:to>
      <xdr:col>23</xdr:col>
      <xdr:colOff>406400</xdr:colOff>
      <xdr:row>59</xdr:row>
      <xdr:rowOff>110672</xdr:rowOff>
    </xdr:to>
    <xdr:cxnSp macro="">
      <xdr:nvCxnSpPr>
        <xdr:cNvPr id="324" name="直線コネクタ 323"/>
        <xdr:cNvCxnSpPr/>
      </xdr:nvCxnSpPr>
      <xdr:spPr>
        <a:xfrm>
          <a:off x="15290800" y="1020553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168547</xdr:rowOff>
    </xdr:from>
    <xdr:to>
      <xdr:col>23</xdr:col>
      <xdr:colOff>457200</xdr:colOff>
      <xdr:row>62</xdr:row>
      <xdr:rowOff>98697</xdr:rowOff>
    </xdr:to>
    <xdr:sp macro="" textlink="">
      <xdr:nvSpPr>
        <xdr:cNvPr id="325" name="フローチャート : 判断 324"/>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83474</xdr:rowOff>
    </xdr:from>
    <xdr:ext cx="736600" cy="259045"/>
    <xdr:sp macro="" textlink="">
      <xdr:nvSpPr>
        <xdr:cNvPr id="326" name="テキスト ボックス 325"/>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89988</xdr:rowOff>
    </xdr:from>
    <xdr:to>
      <xdr:col>22</xdr:col>
      <xdr:colOff>203200</xdr:colOff>
      <xdr:row>59</xdr:row>
      <xdr:rowOff>89988</xdr:rowOff>
    </xdr:to>
    <xdr:cxnSp macro="">
      <xdr:nvCxnSpPr>
        <xdr:cNvPr id="327" name="直線コネクタ 326"/>
        <xdr:cNvCxnSpPr/>
      </xdr:nvCxnSpPr>
      <xdr:spPr>
        <a:xfrm>
          <a:off x="14401800" y="102055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147865</xdr:rowOff>
    </xdr:from>
    <xdr:to>
      <xdr:col>22</xdr:col>
      <xdr:colOff>254000</xdr:colOff>
      <xdr:row>62</xdr:row>
      <xdr:rowOff>78015</xdr:rowOff>
    </xdr:to>
    <xdr:sp macro="" textlink="">
      <xdr:nvSpPr>
        <xdr:cNvPr id="328" name="フローチャート : 判断 327"/>
        <xdr:cNvSpPr/>
      </xdr:nvSpPr>
      <xdr:spPr>
        <a:xfrm>
          <a:off x="15240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62792</xdr:rowOff>
    </xdr:from>
    <xdr:ext cx="762000" cy="259045"/>
    <xdr:sp macro="" textlink="">
      <xdr:nvSpPr>
        <xdr:cNvPr id="329" name="テキスト ボックス 328"/>
        <xdr:cNvSpPr txBox="1"/>
      </xdr:nvSpPr>
      <xdr:spPr>
        <a:xfrm>
          <a:off x="14909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89988</xdr:rowOff>
    </xdr:from>
    <xdr:to>
      <xdr:col>21</xdr:col>
      <xdr:colOff>0</xdr:colOff>
      <xdr:row>59</xdr:row>
      <xdr:rowOff>127907</xdr:rowOff>
    </xdr:to>
    <xdr:cxnSp macro="">
      <xdr:nvCxnSpPr>
        <xdr:cNvPr id="330" name="直線コネクタ 329"/>
        <xdr:cNvCxnSpPr/>
      </xdr:nvCxnSpPr>
      <xdr:spPr>
        <a:xfrm flipV="1">
          <a:off x="13512800" y="1020553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1" name="フローチャート : 判断 330"/>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2" name="テキスト ボックス 331"/>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33" name="フローチャート : 判断 332"/>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114499</xdr:rowOff>
    </xdr:from>
    <xdr:ext cx="762000" cy="259045"/>
    <xdr:sp macro="" textlink="">
      <xdr:nvSpPr>
        <xdr:cNvPr id="334" name="テキスト ボックス 333"/>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101237</xdr:rowOff>
    </xdr:from>
    <xdr:to>
      <xdr:col>24</xdr:col>
      <xdr:colOff>609600</xdr:colOff>
      <xdr:row>60</xdr:row>
      <xdr:rowOff>31387</xdr:rowOff>
    </xdr:to>
    <xdr:sp macro="" textlink="">
      <xdr:nvSpPr>
        <xdr:cNvPr id="340" name="円/楕円 339"/>
        <xdr:cNvSpPr/>
      </xdr:nvSpPr>
      <xdr:spPr>
        <a:xfrm>
          <a:off x="169672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117764</xdr:rowOff>
    </xdr:from>
    <xdr:ext cx="762000" cy="259045"/>
    <xdr:sp macro="" textlink="">
      <xdr:nvSpPr>
        <xdr:cNvPr id="341" name="定員管理の状況該当値テキスト"/>
        <xdr:cNvSpPr txBox="1"/>
      </xdr:nvSpPr>
      <xdr:spPr>
        <a:xfrm>
          <a:off x="17106900" y="1006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59872</xdr:rowOff>
    </xdr:from>
    <xdr:to>
      <xdr:col>23</xdr:col>
      <xdr:colOff>457200</xdr:colOff>
      <xdr:row>59</xdr:row>
      <xdr:rowOff>161472</xdr:rowOff>
    </xdr:to>
    <xdr:sp macro="" textlink="">
      <xdr:nvSpPr>
        <xdr:cNvPr id="342" name="円/楕円 341"/>
        <xdr:cNvSpPr/>
      </xdr:nvSpPr>
      <xdr:spPr>
        <a:xfrm>
          <a:off x="16129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199</xdr:rowOff>
    </xdr:from>
    <xdr:ext cx="736600" cy="259045"/>
    <xdr:sp macro="" textlink="">
      <xdr:nvSpPr>
        <xdr:cNvPr id="343" name="テキスト ボックス 342"/>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39188</xdr:rowOff>
    </xdr:from>
    <xdr:to>
      <xdr:col>22</xdr:col>
      <xdr:colOff>254000</xdr:colOff>
      <xdr:row>59</xdr:row>
      <xdr:rowOff>140788</xdr:rowOff>
    </xdr:to>
    <xdr:sp macro="" textlink="">
      <xdr:nvSpPr>
        <xdr:cNvPr id="344" name="円/楕円 343"/>
        <xdr:cNvSpPr/>
      </xdr:nvSpPr>
      <xdr:spPr>
        <a:xfrm>
          <a:off x="15240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150965</xdr:rowOff>
    </xdr:from>
    <xdr:ext cx="762000" cy="259045"/>
    <xdr:sp macro="" textlink="">
      <xdr:nvSpPr>
        <xdr:cNvPr id="345" name="テキスト ボックス 344"/>
        <xdr:cNvSpPr txBox="1"/>
      </xdr:nvSpPr>
      <xdr:spPr>
        <a:xfrm>
          <a:off x="14909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39188</xdr:rowOff>
    </xdr:from>
    <xdr:to>
      <xdr:col>21</xdr:col>
      <xdr:colOff>50800</xdr:colOff>
      <xdr:row>59</xdr:row>
      <xdr:rowOff>140788</xdr:rowOff>
    </xdr:to>
    <xdr:sp macro="" textlink="">
      <xdr:nvSpPr>
        <xdr:cNvPr id="346" name="円/楕円 345"/>
        <xdr:cNvSpPr/>
      </xdr:nvSpPr>
      <xdr:spPr>
        <a:xfrm>
          <a:off x="14351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150965</xdr:rowOff>
    </xdr:from>
    <xdr:ext cx="762000" cy="259045"/>
    <xdr:sp macro="" textlink="">
      <xdr:nvSpPr>
        <xdr:cNvPr id="347" name="テキスト ボックス 346"/>
        <xdr:cNvSpPr txBox="1"/>
      </xdr:nvSpPr>
      <xdr:spPr>
        <a:xfrm>
          <a:off x="14020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77107</xdr:rowOff>
    </xdr:from>
    <xdr:to>
      <xdr:col>19</xdr:col>
      <xdr:colOff>533400</xdr:colOff>
      <xdr:row>60</xdr:row>
      <xdr:rowOff>7257</xdr:rowOff>
    </xdr:to>
    <xdr:sp macro="" textlink="">
      <xdr:nvSpPr>
        <xdr:cNvPr id="348" name="円/楕円 347"/>
        <xdr:cNvSpPr/>
      </xdr:nvSpPr>
      <xdr:spPr>
        <a:xfrm>
          <a:off x="13462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17434</xdr:rowOff>
    </xdr:from>
    <xdr:ext cx="762000" cy="259045"/>
    <xdr:sp macro="" textlink="">
      <xdr:nvSpPr>
        <xdr:cNvPr id="349" name="テキスト ボックス 348"/>
        <xdr:cNvSpPr txBox="1"/>
      </xdr:nvSpPr>
      <xdr:spPr>
        <a:xfrm>
          <a:off x="13131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実質公債費比率は一部事務組合等が起こした地方債の元利償還金に対する負担金等が減少したため、ここ</a:t>
          </a:r>
          <a:r>
            <a:rPr kumimoji="1" lang="en-US" altLang="ja-JP" sz="1300">
              <a:latin typeface="ＭＳ Ｐゴシック"/>
            </a:rPr>
            <a:t>5</a:t>
          </a:r>
          <a:r>
            <a:rPr kumimoji="1" lang="ja-JP" altLang="en-US" sz="1300">
              <a:latin typeface="ＭＳ Ｐゴシック"/>
            </a:rPr>
            <a:t>年間減少傾向にある。</a:t>
          </a:r>
          <a:endParaRPr kumimoji="1" lang="en-US" altLang="ja-JP" sz="1300">
            <a:latin typeface="ＭＳ Ｐゴシック"/>
          </a:endParaRPr>
        </a:p>
        <a:p>
          <a:r>
            <a:rPr kumimoji="1" lang="ja-JP" altLang="en-US" sz="1300">
              <a:latin typeface="ＭＳ Ｐゴシック"/>
            </a:rPr>
            <a:t>類似団体との比較では比率が高くなっているが、公債費負担の多寡以外に、償還財源として都市計画税を当市が設けていないことも要因である。</a:t>
          </a:r>
          <a:endParaRPr kumimoji="1" lang="en-US" altLang="ja-JP" sz="1300">
            <a:latin typeface="ＭＳ Ｐゴシック"/>
          </a:endParaRPr>
        </a:p>
        <a:p>
          <a:r>
            <a:rPr kumimoji="1" lang="ja-JP" altLang="en-US" sz="1300">
              <a:latin typeface="ＭＳ Ｐゴシック"/>
            </a:rPr>
            <a:t>今後とも、第</a:t>
          </a:r>
          <a:r>
            <a:rPr kumimoji="1" lang="en-US" altLang="ja-JP" sz="1300">
              <a:latin typeface="ＭＳ Ｐゴシック"/>
            </a:rPr>
            <a:t>6</a:t>
          </a:r>
          <a:r>
            <a:rPr kumimoji="1" lang="ja-JP" altLang="en-US" sz="1300">
              <a:latin typeface="ＭＳ Ｐゴシック"/>
            </a:rPr>
            <a:t>次八戸市行財政改革大綱で掲げた指標（</a:t>
          </a:r>
          <a:r>
            <a:rPr kumimoji="1" lang="en-US" altLang="ja-JP" sz="1300">
              <a:latin typeface="ＭＳ Ｐゴシック"/>
            </a:rPr>
            <a:t>18%</a:t>
          </a:r>
          <a:r>
            <a:rPr kumimoji="1" lang="ja-JP" altLang="en-US" sz="1300">
              <a:latin typeface="ＭＳ Ｐゴシック"/>
            </a:rPr>
            <a:t>以下）を見据え、公債費の負担が過度にならないよう留意した財政運営に努める。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45</xdr:row>
      <xdr:rowOff>106256</xdr:rowOff>
    </xdr:to>
    <xdr:cxnSp macro="">
      <xdr:nvCxnSpPr>
        <xdr:cNvPr id="377" name="直線コネクタ 376"/>
        <xdr:cNvCxnSpPr/>
      </xdr:nvCxnSpPr>
      <xdr:spPr>
        <a:xfrm flipV="1">
          <a:off x="17018000" y="6357620"/>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78333</xdr:rowOff>
    </xdr:from>
    <xdr:ext cx="762000" cy="259045"/>
    <xdr:sp macro="" textlink="">
      <xdr:nvSpPr>
        <xdr:cNvPr id="378"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24</xdr:col>
      <xdr:colOff>469900</xdr:colOff>
      <xdr:row>45</xdr:row>
      <xdr:rowOff>106256</xdr:rowOff>
    </xdr:from>
    <xdr:to>
      <xdr:col>24</xdr:col>
      <xdr:colOff>647700</xdr:colOff>
      <xdr:row>45</xdr:row>
      <xdr:rowOff>106256</xdr:rowOff>
    </xdr:to>
    <xdr:cxnSp macro="">
      <xdr:nvCxnSpPr>
        <xdr:cNvPr id="379" name="直線コネクタ 378"/>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0"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1" name="直線コネクタ 380"/>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12277</xdr:rowOff>
    </xdr:from>
    <xdr:to>
      <xdr:col>24</xdr:col>
      <xdr:colOff>558800</xdr:colOff>
      <xdr:row>44</xdr:row>
      <xdr:rowOff>100754</xdr:rowOff>
    </xdr:to>
    <xdr:cxnSp macro="">
      <xdr:nvCxnSpPr>
        <xdr:cNvPr id="382" name="直線コネクタ 381"/>
        <xdr:cNvCxnSpPr/>
      </xdr:nvCxnSpPr>
      <xdr:spPr>
        <a:xfrm flipV="1">
          <a:off x="16179800" y="755607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25840</xdr:rowOff>
    </xdr:from>
    <xdr:ext cx="762000" cy="259045"/>
    <xdr:sp macro="" textlink="">
      <xdr:nvSpPr>
        <xdr:cNvPr id="383"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84" name="フローチャート : 判断 383"/>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100754</xdr:rowOff>
    </xdr:from>
    <xdr:to>
      <xdr:col>23</xdr:col>
      <xdr:colOff>406400</xdr:colOff>
      <xdr:row>45</xdr:row>
      <xdr:rowOff>9737</xdr:rowOff>
    </xdr:to>
    <xdr:cxnSp macro="">
      <xdr:nvCxnSpPr>
        <xdr:cNvPr id="385" name="直線コネクタ 384"/>
        <xdr:cNvCxnSpPr/>
      </xdr:nvCxnSpPr>
      <xdr:spPr>
        <a:xfrm flipV="1">
          <a:off x="15290800" y="76445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86" name="フローチャート : 判断 385"/>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13987</xdr:rowOff>
    </xdr:from>
    <xdr:ext cx="736600" cy="259045"/>
    <xdr:sp macro="" textlink="">
      <xdr:nvSpPr>
        <xdr:cNvPr id="387" name="テキスト ボックス 386"/>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9737</xdr:rowOff>
    </xdr:from>
    <xdr:to>
      <xdr:col>22</xdr:col>
      <xdr:colOff>203200</xdr:colOff>
      <xdr:row>45</xdr:row>
      <xdr:rowOff>82127</xdr:rowOff>
    </xdr:to>
    <xdr:cxnSp macro="">
      <xdr:nvCxnSpPr>
        <xdr:cNvPr id="388" name="直線コネクタ 387"/>
        <xdr:cNvCxnSpPr/>
      </xdr:nvCxnSpPr>
      <xdr:spPr>
        <a:xfrm flipV="1">
          <a:off x="14401800" y="77249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9" name="フローチャート : 判断 388"/>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90" name="テキスト ボックス 389"/>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82127</xdr:rowOff>
    </xdr:from>
    <xdr:to>
      <xdr:col>21</xdr:col>
      <xdr:colOff>0</xdr:colOff>
      <xdr:row>45</xdr:row>
      <xdr:rowOff>122344</xdr:rowOff>
    </xdr:to>
    <xdr:cxnSp macro="">
      <xdr:nvCxnSpPr>
        <xdr:cNvPr id="391" name="直線コネクタ 390"/>
        <xdr:cNvCxnSpPr/>
      </xdr:nvCxnSpPr>
      <xdr:spPr>
        <a:xfrm flipV="1">
          <a:off x="13512800" y="77973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2" name="フローチャート : 判断 391"/>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93" name="テキスト ボックス 392"/>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4" name="フローチャート : 判断 393"/>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395" name="テキスト ボックス 394"/>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132927</xdr:rowOff>
    </xdr:from>
    <xdr:to>
      <xdr:col>24</xdr:col>
      <xdr:colOff>609600</xdr:colOff>
      <xdr:row>44</xdr:row>
      <xdr:rowOff>63077</xdr:rowOff>
    </xdr:to>
    <xdr:sp macro="" textlink="">
      <xdr:nvSpPr>
        <xdr:cNvPr id="401" name="円/楕円 400"/>
        <xdr:cNvSpPr/>
      </xdr:nvSpPr>
      <xdr:spPr>
        <a:xfrm>
          <a:off x="169672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105004</xdr:rowOff>
    </xdr:from>
    <xdr:ext cx="762000" cy="259045"/>
    <xdr:sp macro="" textlink="">
      <xdr:nvSpPr>
        <xdr:cNvPr id="402" name="公債費負担の状況該当値テキスト"/>
        <xdr:cNvSpPr txBox="1"/>
      </xdr:nvSpPr>
      <xdr:spPr>
        <a:xfrm>
          <a:off x="17106900" y="747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49954</xdr:rowOff>
    </xdr:from>
    <xdr:to>
      <xdr:col>23</xdr:col>
      <xdr:colOff>457200</xdr:colOff>
      <xdr:row>44</xdr:row>
      <xdr:rowOff>151554</xdr:rowOff>
    </xdr:to>
    <xdr:sp macro="" textlink="">
      <xdr:nvSpPr>
        <xdr:cNvPr id="403" name="円/楕円 402"/>
        <xdr:cNvSpPr/>
      </xdr:nvSpPr>
      <xdr:spPr>
        <a:xfrm>
          <a:off x="16129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136331</xdr:rowOff>
    </xdr:from>
    <xdr:ext cx="736600" cy="259045"/>
    <xdr:sp macro="" textlink="">
      <xdr:nvSpPr>
        <xdr:cNvPr id="404" name="テキスト ボックス 403"/>
        <xdr:cNvSpPr txBox="1"/>
      </xdr:nvSpPr>
      <xdr:spPr>
        <a:xfrm>
          <a:off x="15798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130387</xdr:rowOff>
    </xdr:from>
    <xdr:to>
      <xdr:col>22</xdr:col>
      <xdr:colOff>254000</xdr:colOff>
      <xdr:row>45</xdr:row>
      <xdr:rowOff>60537</xdr:rowOff>
    </xdr:to>
    <xdr:sp macro="" textlink="">
      <xdr:nvSpPr>
        <xdr:cNvPr id="405" name="円/楕円 404"/>
        <xdr:cNvSpPr/>
      </xdr:nvSpPr>
      <xdr:spPr>
        <a:xfrm>
          <a:off x="15240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45314</xdr:rowOff>
    </xdr:from>
    <xdr:ext cx="762000" cy="259045"/>
    <xdr:sp macro="" textlink="">
      <xdr:nvSpPr>
        <xdr:cNvPr id="406" name="テキスト ボックス 405"/>
        <xdr:cNvSpPr txBox="1"/>
      </xdr:nvSpPr>
      <xdr:spPr>
        <a:xfrm>
          <a:off x="14909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31327</xdr:rowOff>
    </xdr:from>
    <xdr:to>
      <xdr:col>21</xdr:col>
      <xdr:colOff>50800</xdr:colOff>
      <xdr:row>45</xdr:row>
      <xdr:rowOff>132927</xdr:rowOff>
    </xdr:to>
    <xdr:sp macro="" textlink="">
      <xdr:nvSpPr>
        <xdr:cNvPr id="407" name="円/楕円 406"/>
        <xdr:cNvSpPr/>
      </xdr:nvSpPr>
      <xdr:spPr>
        <a:xfrm>
          <a:off x="14351000" y="77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117704</xdr:rowOff>
    </xdr:from>
    <xdr:ext cx="762000" cy="259045"/>
    <xdr:sp macro="" textlink="">
      <xdr:nvSpPr>
        <xdr:cNvPr id="408" name="テキスト ボックス 407"/>
        <xdr:cNvSpPr txBox="1"/>
      </xdr:nvSpPr>
      <xdr:spPr>
        <a:xfrm>
          <a:off x="14020800" y="78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71544</xdr:rowOff>
    </xdr:from>
    <xdr:to>
      <xdr:col>19</xdr:col>
      <xdr:colOff>533400</xdr:colOff>
      <xdr:row>46</xdr:row>
      <xdr:rowOff>1694</xdr:rowOff>
    </xdr:to>
    <xdr:sp macro="" textlink="">
      <xdr:nvSpPr>
        <xdr:cNvPr id="409" name="円/楕円 408"/>
        <xdr:cNvSpPr/>
      </xdr:nvSpPr>
      <xdr:spPr>
        <a:xfrm>
          <a:off x="13462000" y="77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157921</xdr:rowOff>
    </xdr:from>
    <xdr:ext cx="762000" cy="259045"/>
    <xdr:sp macro="" textlink="">
      <xdr:nvSpPr>
        <xdr:cNvPr id="410" name="テキスト ボックス 409"/>
        <xdr:cNvSpPr txBox="1"/>
      </xdr:nvSpPr>
      <xdr:spPr>
        <a:xfrm>
          <a:off x="13131800" y="787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a:t>
          </a:r>
          <a:r>
            <a:rPr kumimoji="1" lang="en-US" altLang="ja-JP" sz="1300">
              <a:latin typeface="ＭＳ Ｐゴシック"/>
            </a:rPr>
            <a:t>117.7%</a:t>
          </a:r>
          <a:r>
            <a:rPr kumimoji="1" lang="ja-JP" altLang="en-US" sz="1300">
              <a:latin typeface="ＭＳ Ｐゴシック"/>
            </a:rPr>
            <a:t>と類似団体平均を上回っており、主な要因としては、新設予定の中学校建設事業費にかかる各種経費の債務負担行為の設定や、新処分施設建設事業や学校耐震化事業等の大規模事業にかかる償還が始まったことによる地方債残高の増が挙げられる。</a:t>
          </a:r>
          <a:endParaRPr kumimoji="1" lang="en-US" altLang="ja-JP" sz="1300">
            <a:latin typeface="ＭＳ Ｐゴシック"/>
          </a:endParaRPr>
        </a:p>
        <a:p>
          <a:r>
            <a:rPr kumimoji="1" lang="ja-JP" altLang="en-US" sz="1300">
              <a:latin typeface="ＭＳ Ｐゴシック"/>
            </a:rPr>
            <a:t>後世への過度の負担増にならないよう、第</a:t>
          </a:r>
          <a:r>
            <a:rPr kumimoji="1" lang="en-US" altLang="ja-JP" sz="1300">
              <a:latin typeface="ＭＳ Ｐゴシック"/>
            </a:rPr>
            <a:t>6</a:t>
          </a:r>
          <a:r>
            <a:rPr kumimoji="1" lang="ja-JP" altLang="en-US" sz="1300">
              <a:latin typeface="ＭＳ Ｐゴシック"/>
            </a:rPr>
            <a:t>次八戸市行財政改革大綱の財政健全化指標（</a:t>
          </a:r>
          <a:r>
            <a:rPr kumimoji="1" lang="en-US" altLang="ja-JP" sz="1300">
              <a:latin typeface="ＭＳ Ｐゴシック"/>
            </a:rPr>
            <a:t>200</a:t>
          </a:r>
          <a:r>
            <a:rPr kumimoji="1" lang="ja-JP" altLang="en-US" sz="1300">
              <a:latin typeface="ＭＳ Ｐゴシック"/>
            </a:rPr>
            <a:t>％以下）を遵守の上、事業実施の適正化を図り、安定した財政運営に努めていく。</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21287</xdr:rowOff>
    </xdr:to>
    <xdr:cxnSp macro="">
      <xdr:nvCxnSpPr>
        <xdr:cNvPr id="441" name="直線コネクタ 440"/>
        <xdr:cNvCxnSpPr/>
      </xdr:nvCxnSpPr>
      <xdr:spPr>
        <a:xfrm flipV="1">
          <a:off x="17018000" y="2313214"/>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164814</xdr:rowOff>
    </xdr:from>
    <xdr:ext cx="762000" cy="259045"/>
    <xdr:sp macro="" textlink="">
      <xdr:nvSpPr>
        <xdr:cNvPr id="442" name="将来負担の状況最小値テキスト"/>
        <xdr:cNvSpPr txBox="1"/>
      </xdr:nvSpPr>
      <xdr:spPr>
        <a:xfrm>
          <a:off x="17106900" y="37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128.8</a:t>
          </a:r>
          <a:endParaRPr kumimoji="1" lang="ja-JP" altLang="en-US" sz="1000" b="1">
            <a:latin typeface="ＭＳ Ｐゴシック"/>
          </a:endParaRPr>
        </a:p>
      </xdr:txBody>
    </xdr:sp>
    <xdr:clientData/>
  </xdr:oneCellAnchor>
  <xdr:twoCellAnchor>
    <xdr:from>
      <xdr:col>24</xdr:col>
      <xdr:colOff>469900</xdr:colOff>
      <xdr:row>22</xdr:row>
      <xdr:rowOff>21287</xdr:rowOff>
    </xdr:from>
    <xdr:to>
      <xdr:col>24</xdr:col>
      <xdr:colOff>647700</xdr:colOff>
      <xdr:row>22</xdr:row>
      <xdr:rowOff>21287</xdr:rowOff>
    </xdr:to>
    <xdr:cxnSp macro="">
      <xdr:nvCxnSpPr>
        <xdr:cNvPr id="443" name="直線コネクタ 442"/>
        <xdr:cNvCxnSpPr/>
      </xdr:nvCxnSpPr>
      <xdr:spPr>
        <a:xfrm>
          <a:off x="16929100" y="379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169999</xdr:rowOff>
    </xdr:from>
    <xdr:to>
      <xdr:col>24</xdr:col>
      <xdr:colOff>558800</xdr:colOff>
      <xdr:row>21</xdr:row>
      <xdr:rowOff>65193</xdr:rowOff>
    </xdr:to>
    <xdr:cxnSp macro="">
      <xdr:nvCxnSpPr>
        <xdr:cNvPr id="446" name="直線コネクタ 445"/>
        <xdr:cNvCxnSpPr/>
      </xdr:nvCxnSpPr>
      <xdr:spPr>
        <a:xfrm>
          <a:off x="16179800" y="3598999"/>
          <a:ext cx="8382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136935</xdr:rowOff>
    </xdr:from>
    <xdr:ext cx="762000" cy="259045"/>
    <xdr:sp macro="" textlink="">
      <xdr:nvSpPr>
        <xdr:cNvPr id="447" name="将来負担の状況平均値テキスト"/>
        <xdr:cNvSpPr txBox="1"/>
      </xdr:nvSpPr>
      <xdr:spPr>
        <a:xfrm>
          <a:off x="17106900" y="253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120408</xdr:rowOff>
    </xdr:from>
    <xdr:to>
      <xdr:col>24</xdr:col>
      <xdr:colOff>609600</xdr:colOff>
      <xdr:row>16</xdr:row>
      <xdr:rowOff>50558</xdr:rowOff>
    </xdr:to>
    <xdr:sp macro="" textlink="">
      <xdr:nvSpPr>
        <xdr:cNvPr id="448" name="フローチャート : 判断 447"/>
        <xdr:cNvSpPr/>
      </xdr:nvSpPr>
      <xdr:spPr>
        <a:xfrm>
          <a:off x="169672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169999</xdr:rowOff>
    </xdr:from>
    <xdr:to>
      <xdr:col>23</xdr:col>
      <xdr:colOff>406400</xdr:colOff>
      <xdr:row>21</xdr:row>
      <xdr:rowOff>78982</xdr:rowOff>
    </xdr:to>
    <xdr:cxnSp macro="">
      <xdr:nvCxnSpPr>
        <xdr:cNvPr id="449" name="直線コネクタ 448"/>
        <xdr:cNvCxnSpPr/>
      </xdr:nvCxnSpPr>
      <xdr:spPr>
        <a:xfrm flipV="1">
          <a:off x="15290800" y="359899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37435</xdr:rowOff>
    </xdr:from>
    <xdr:to>
      <xdr:col>23</xdr:col>
      <xdr:colOff>457200</xdr:colOff>
      <xdr:row>16</xdr:row>
      <xdr:rowOff>139035</xdr:rowOff>
    </xdr:to>
    <xdr:sp macro="" textlink="">
      <xdr:nvSpPr>
        <xdr:cNvPr id="450" name="フローチャート : 判断 449"/>
        <xdr:cNvSpPr/>
      </xdr:nvSpPr>
      <xdr:spPr>
        <a:xfrm>
          <a:off x="161290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149212</xdr:rowOff>
    </xdr:from>
    <xdr:ext cx="736600" cy="259045"/>
    <xdr:sp macro="" textlink="">
      <xdr:nvSpPr>
        <xdr:cNvPr id="451" name="テキスト ボックス 450"/>
        <xdr:cNvSpPr txBox="1"/>
      </xdr:nvSpPr>
      <xdr:spPr>
        <a:xfrm>
          <a:off x="15798800" y="254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78982</xdr:rowOff>
    </xdr:from>
    <xdr:to>
      <xdr:col>22</xdr:col>
      <xdr:colOff>203200</xdr:colOff>
      <xdr:row>22</xdr:row>
      <xdr:rowOff>29331</xdr:rowOff>
    </xdr:to>
    <xdr:cxnSp macro="">
      <xdr:nvCxnSpPr>
        <xdr:cNvPr id="452" name="直線コネクタ 451"/>
        <xdr:cNvCxnSpPr/>
      </xdr:nvCxnSpPr>
      <xdr:spPr>
        <a:xfrm flipV="1">
          <a:off x="14401800" y="3679432"/>
          <a:ext cx="889000" cy="1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91440</xdr:rowOff>
    </xdr:from>
    <xdr:to>
      <xdr:col>22</xdr:col>
      <xdr:colOff>254000</xdr:colOff>
      <xdr:row>17</xdr:row>
      <xdr:rowOff>21590</xdr:rowOff>
    </xdr:to>
    <xdr:sp macro="" textlink="">
      <xdr:nvSpPr>
        <xdr:cNvPr id="453" name="フローチャート : 判断 452"/>
        <xdr:cNvSpPr/>
      </xdr:nvSpPr>
      <xdr:spPr>
        <a:xfrm>
          <a:off x="15240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31767</xdr:rowOff>
    </xdr:from>
    <xdr:ext cx="762000" cy="259045"/>
    <xdr:sp macro="" textlink="">
      <xdr:nvSpPr>
        <xdr:cNvPr id="454" name="テキスト ボックス 453"/>
        <xdr:cNvSpPr txBox="1"/>
      </xdr:nvSpPr>
      <xdr:spPr>
        <a:xfrm>
          <a:off x="14909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29331</xdr:rowOff>
    </xdr:from>
    <xdr:to>
      <xdr:col>21</xdr:col>
      <xdr:colOff>0</xdr:colOff>
      <xdr:row>22</xdr:row>
      <xdr:rowOff>143087</xdr:rowOff>
    </xdr:to>
    <xdr:cxnSp macro="">
      <xdr:nvCxnSpPr>
        <xdr:cNvPr id="455" name="直線コネクタ 454"/>
        <xdr:cNvCxnSpPr/>
      </xdr:nvCxnSpPr>
      <xdr:spPr>
        <a:xfrm flipV="1">
          <a:off x="13512800" y="3801231"/>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11914</xdr:rowOff>
    </xdr:from>
    <xdr:to>
      <xdr:col>21</xdr:col>
      <xdr:colOff>50800</xdr:colOff>
      <xdr:row>17</xdr:row>
      <xdr:rowOff>113514</xdr:rowOff>
    </xdr:to>
    <xdr:sp macro="" textlink="">
      <xdr:nvSpPr>
        <xdr:cNvPr id="456" name="フローチャート : 判断 455"/>
        <xdr:cNvSpPr/>
      </xdr:nvSpPr>
      <xdr:spPr>
        <a:xfrm>
          <a:off x="14351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123691</xdr:rowOff>
    </xdr:from>
    <xdr:ext cx="762000" cy="259045"/>
    <xdr:sp macro="" textlink="">
      <xdr:nvSpPr>
        <xdr:cNvPr id="457" name="テキスト ボックス 456"/>
        <xdr:cNvSpPr txBox="1"/>
      </xdr:nvSpPr>
      <xdr:spPr>
        <a:xfrm>
          <a:off x="14020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65919</xdr:rowOff>
    </xdr:from>
    <xdr:to>
      <xdr:col>19</xdr:col>
      <xdr:colOff>533400</xdr:colOff>
      <xdr:row>17</xdr:row>
      <xdr:rowOff>167519</xdr:rowOff>
    </xdr:to>
    <xdr:sp macro="" textlink="">
      <xdr:nvSpPr>
        <xdr:cNvPr id="458" name="フローチャート : 判断 457"/>
        <xdr:cNvSpPr/>
      </xdr:nvSpPr>
      <xdr:spPr>
        <a:xfrm>
          <a:off x="13462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6246</xdr:rowOff>
    </xdr:from>
    <xdr:ext cx="762000" cy="259045"/>
    <xdr:sp macro="" textlink="">
      <xdr:nvSpPr>
        <xdr:cNvPr id="459" name="テキスト ボックス 458"/>
        <xdr:cNvSpPr txBox="1"/>
      </xdr:nvSpPr>
      <xdr:spPr>
        <a:xfrm>
          <a:off x="13131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21</xdr:row>
      <xdr:rowOff>14393</xdr:rowOff>
    </xdr:from>
    <xdr:to>
      <xdr:col>24</xdr:col>
      <xdr:colOff>609600</xdr:colOff>
      <xdr:row>21</xdr:row>
      <xdr:rowOff>115993</xdr:rowOff>
    </xdr:to>
    <xdr:sp macro="" textlink="">
      <xdr:nvSpPr>
        <xdr:cNvPr id="465" name="円/楕円 464"/>
        <xdr:cNvSpPr/>
      </xdr:nvSpPr>
      <xdr:spPr>
        <a:xfrm>
          <a:off x="16967200" y="361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157920</xdr:rowOff>
    </xdr:from>
    <xdr:ext cx="762000" cy="259045"/>
    <xdr:sp macro="" textlink="">
      <xdr:nvSpPr>
        <xdr:cNvPr id="466" name="将来負担の状況該当値テキスト"/>
        <xdr:cNvSpPr txBox="1"/>
      </xdr:nvSpPr>
      <xdr:spPr>
        <a:xfrm>
          <a:off x="17106900" y="358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119199</xdr:rowOff>
    </xdr:from>
    <xdr:to>
      <xdr:col>23</xdr:col>
      <xdr:colOff>457200</xdr:colOff>
      <xdr:row>21</xdr:row>
      <xdr:rowOff>49349</xdr:rowOff>
    </xdr:to>
    <xdr:sp macro="" textlink="">
      <xdr:nvSpPr>
        <xdr:cNvPr id="467" name="円/楕円 466"/>
        <xdr:cNvSpPr/>
      </xdr:nvSpPr>
      <xdr:spPr>
        <a:xfrm>
          <a:off x="16129000" y="354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34126</xdr:rowOff>
    </xdr:from>
    <xdr:ext cx="736600" cy="259045"/>
    <xdr:sp macro="" textlink="">
      <xdr:nvSpPr>
        <xdr:cNvPr id="468" name="テキスト ボックス 467"/>
        <xdr:cNvSpPr txBox="1"/>
      </xdr:nvSpPr>
      <xdr:spPr>
        <a:xfrm>
          <a:off x="15798800" y="363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28182</xdr:rowOff>
    </xdr:from>
    <xdr:to>
      <xdr:col>22</xdr:col>
      <xdr:colOff>254000</xdr:colOff>
      <xdr:row>21</xdr:row>
      <xdr:rowOff>129782</xdr:rowOff>
    </xdr:to>
    <xdr:sp macro="" textlink="">
      <xdr:nvSpPr>
        <xdr:cNvPr id="469" name="円/楕円 468"/>
        <xdr:cNvSpPr/>
      </xdr:nvSpPr>
      <xdr:spPr>
        <a:xfrm>
          <a:off x="15240000" y="362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114559</xdr:rowOff>
    </xdr:from>
    <xdr:ext cx="762000" cy="259045"/>
    <xdr:sp macro="" textlink="">
      <xdr:nvSpPr>
        <xdr:cNvPr id="470" name="テキスト ボックス 469"/>
        <xdr:cNvSpPr txBox="1"/>
      </xdr:nvSpPr>
      <xdr:spPr>
        <a:xfrm>
          <a:off x="14909800" y="371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149981</xdr:rowOff>
    </xdr:from>
    <xdr:to>
      <xdr:col>21</xdr:col>
      <xdr:colOff>50800</xdr:colOff>
      <xdr:row>22</xdr:row>
      <xdr:rowOff>80131</xdr:rowOff>
    </xdr:to>
    <xdr:sp macro="" textlink="">
      <xdr:nvSpPr>
        <xdr:cNvPr id="471" name="円/楕円 470"/>
        <xdr:cNvSpPr/>
      </xdr:nvSpPr>
      <xdr:spPr>
        <a:xfrm>
          <a:off x="14351000" y="375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64908</xdr:rowOff>
    </xdr:from>
    <xdr:ext cx="762000" cy="259045"/>
    <xdr:sp macro="" textlink="">
      <xdr:nvSpPr>
        <xdr:cNvPr id="472" name="テキスト ボックス 471"/>
        <xdr:cNvSpPr txBox="1"/>
      </xdr:nvSpPr>
      <xdr:spPr>
        <a:xfrm>
          <a:off x="14020800" y="383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129.5</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92287</xdr:rowOff>
    </xdr:from>
    <xdr:to>
      <xdr:col>19</xdr:col>
      <xdr:colOff>533400</xdr:colOff>
      <xdr:row>23</xdr:row>
      <xdr:rowOff>22437</xdr:rowOff>
    </xdr:to>
    <xdr:sp macro="" textlink="">
      <xdr:nvSpPr>
        <xdr:cNvPr id="473" name="円/楕円 472"/>
        <xdr:cNvSpPr/>
      </xdr:nvSpPr>
      <xdr:spPr>
        <a:xfrm>
          <a:off x="13462000" y="386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7214</xdr:rowOff>
    </xdr:from>
    <xdr:ext cx="762000" cy="259045"/>
    <xdr:sp macro="" textlink="">
      <xdr:nvSpPr>
        <xdr:cNvPr id="474" name="テキスト ボックス 473"/>
        <xdr:cNvSpPr txBox="1"/>
      </xdr:nvSpPr>
      <xdr:spPr>
        <a:xfrm>
          <a:off x="13131800" y="395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青森県八戸市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235,878
234,988
305.54
103,702,645
99,979,207
1,514,746
51,040,998
98,403,375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117.7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人件費にかかる経常収支比率は、類似団体内順位</a:t>
          </a:r>
          <a:r>
            <a:rPr kumimoji="1" lang="en-US" altLang="ja-JP" sz="1300">
              <a:latin typeface="ＭＳ Ｐゴシック"/>
            </a:rPr>
            <a:t>1</a:t>
          </a:r>
          <a:r>
            <a:rPr kumimoji="1" lang="ja-JP" altLang="en-US" sz="1300">
              <a:latin typeface="ＭＳ Ｐゴシック"/>
            </a:rPr>
            <a:t>位と、平均を大きく下回っている。要因としては、民間委託や指定管理の活用、第</a:t>
          </a:r>
          <a:r>
            <a:rPr kumimoji="1" lang="en-US" altLang="ja-JP" sz="1300">
              <a:latin typeface="ＭＳ Ｐゴシック"/>
            </a:rPr>
            <a:t>4</a:t>
          </a:r>
          <a:r>
            <a:rPr kumimoji="1" lang="ja-JP" altLang="en-US" sz="1300">
              <a:latin typeface="ＭＳ Ｐゴシック"/>
            </a:rPr>
            <a:t>次・第</a:t>
          </a:r>
          <a:r>
            <a:rPr kumimoji="1" lang="en-US" altLang="ja-JP" sz="1300">
              <a:latin typeface="ＭＳ Ｐゴシック"/>
            </a:rPr>
            <a:t>5</a:t>
          </a:r>
          <a:r>
            <a:rPr kumimoji="1" lang="ja-JP" altLang="en-US" sz="1300">
              <a:latin typeface="ＭＳ Ｐゴシック"/>
            </a:rPr>
            <a:t>次行政改革大綱に基づき組織・機構の合理化等を推進したことが挙げられるほか、ごみ処理業務や消防業務等を一部事務組合で行っているという側面もある。今後も比率の水準を注視しつつ、第</a:t>
          </a:r>
          <a:r>
            <a:rPr kumimoji="1" lang="en-US" altLang="ja-JP" sz="1300">
              <a:latin typeface="ＭＳ Ｐゴシック"/>
            </a:rPr>
            <a:t>6</a:t>
          </a:r>
          <a:r>
            <a:rPr kumimoji="1" lang="ja-JP" altLang="en-US" sz="1300">
              <a:latin typeface="ＭＳ Ｐゴシック"/>
            </a:rPr>
            <a:t>次行政改革大綱に基づき、質の高い行政サービスの提供に努めていく。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117475</xdr:rowOff>
    </xdr:from>
    <xdr:to>
      <xdr:col>7</xdr:col>
      <xdr:colOff>15875</xdr:colOff>
      <xdr:row>41</xdr:row>
      <xdr:rowOff>98425</xdr:rowOff>
    </xdr:to>
    <xdr:cxnSp macro="">
      <xdr:nvCxnSpPr>
        <xdr:cNvPr id="65" name="直線コネクタ 64"/>
        <xdr:cNvCxnSpPr/>
      </xdr:nvCxnSpPr>
      <xdr:spPr>
        <a:xfrm flipV="1">
          <a:off x="4826000" y="57753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70502</xdr:rowOff>
    </xdr:from>
    <xdr:ext cx="762000" cy="259045"/>
    <xdr:sp macro="" textlink="">
      <xdr:nvSpPr>
        <xdr:cNvPr id="66" name="人件費最小値テキスト"/>
        <xdr:cNvSpPr txBox="1"/>
      </xdr:nvSpPr>
      <xdr:spPr>
        <a:xfrm>
          <a:off x="4914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41</xdr:row>
      <xdr:rowOff>98425</xdr:rowOff>
    </xdr:from>
    <xdr:to>
      <xdr:col>7</xdr:col>
      <xdr:colOff>104775</xdr:colOff>
      <xdr:row>41</xdr:row>
      <xdr:rowOff>98425</xdr:rowOff>
    </xdr:to>
    <xdr:cxnSp macro="">
      <xdr:nvCxnSpPr>
        <xdr:cNvPr id="67" name="直線コネクタ 66"/>
        <xdr:cNvCxnSpPr/>
      </xdr:nvCxnSpPr>
      <xdr:spPr>
        <a:xfrm>
          <a:off x="4737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32402</xdr:rowOff>
    </xdr:from>
    <xdr:ext cx="762000" cy="259045"/>
    <xdr:sp macro="" textlink="">
      <xdr:nvSpPr>
        <xdr:cNvPr id="68" name="人件費最大値テキスト"/>
        <xdr:cNvSpPr txBox="1"/>
      </xdr:nvSpPr>
      <xdr:spPr>
        <a:xfrm>
          <a:off x="4914900" y="551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33</xdr:row>
      <xdr:rowOff>117475</xdr:rowOff>
    </xdr:from>
    <xdr:to>
      <xdr:col>7</xdr:col>
      <xdr:colOff>104775</xdr:colOff>
      <xdr:row>33</xdr:row>
      <xdr:rowOff>117475</xdr:rowOff>
    </xdr:to>
    <xdr:cxnSp macro="">
      <xdr:nvCxnSpPr>
        <xdr:cNvPr id="69" name="直線コネクタ 68"/>
        <xdr:cNvCxnSpPr/>
      </xdr:nvCxnSpPr>
      <xdr:spPr>
        <a:xfrm>
          <a:off x="4737100" y="577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117475</xdr:rowOff>
    </xdr:from>
    <xdr:to>
      <xdr:col>7</xdr:col>
      <xdr:colOff>15875</xdr:colOff>
      <xdr:row>33</xdr:row>
      <xdr:rowOff>155575</xdr:rowOff>
    </xdr:to>
    <xdr:cxnSp macro="">
      <xdr:nvCxnSpPr>
        <xdr:cNvPr id="70" name="直線コネクタ 69"/>
        <xdr:cNvCxnSpPr/>
      </xdr:nvCxnSpPr>
      <xdr:spPr>
        <a:xfrm flipV="1">
          <a:off x="3987800" y="57753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652</xdr:rowOff>
    </xdr:from>
    <xdr:ext cx="762000" cy="259045"/>
    <xdr:sp macro="" textlink="">
      <xdr:nvSpPr>
        <xdr:cNvPr id="71" name="人件費平均値テキスト"/>
        <xdr:cNvSpPr txBox="1"/>
      </xdr:nvSpPr>
      <xdr:spPr>
        <a:xfrm>
          <a:off x="4914900" y="6344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28575</xdr:rowOff>
    </xdr:from>
    <xdr:to>
      <xdr:col>7</xdr:col>
      <xdr:colOff>66675</xdr:colOff>
      <xdr:row>37</xdr:row>
      <xdr:rowOff>130175</xdr:rowOff>
    </xdr:to>
    <xdr:sp macro="" textlink="">
      <xdr:nvSpPr>
        <xdr:cNvPr id="72" name="フローチャート : 判断 71"/>
        <xdr:cNvSpPr/>
      </xdr:nvSpPr>
      <xdr:spPr>
        <a:xfrm>
          <a:off x="47752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69850</xdr:rowOff>
    </xdr:from>
    <xdr:to>
      <xdr:col>5</xdr:col>
      <xdr:colOff>549275</xdr:colOff>
      <xdr:row>33</xdr:row>
      <xdr:rowOff>155575</xdr:rowOff>
    </xdr:to>
    <xdr:cxnSp macro="">
      <xdr:nvCxnSpPr>
        <xdr:cNvPr id="73" name="直線コネクタ 72"/>
        <xdr:cNvCxnSpPr/>
      </xdr:nvCxnSpPr>
      <xdr:spPr>
        <a:xfrm>
          <a:off x="3098800" y="57277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85725</xdr:rowOff>
    </xdr:from>
    <xdr:to>
      <xdr:col>5</xdr:col>
      <xdr:colOff>600075</xdr:colOff>
      <xdr:row>38</xdr:row>
      <xdr:rowOff>15875</xdr:rowOff>
    </xdr:to>
    <xdr:sp macro="" textlink="">
      <xdr:nvSpPr>
        <xdr:cNvPr id="74" name="フローチャート : 判断 73"/>
        <xdr:cNvSpPr/>
      </xdr:nvSpPr>
      <xdr:spPr>
        <a:xfrm>
          <a:off x="3937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652</xdr:rowOff>
    </xdr:from>
    <xdr:ext cx="736600" cy="259045"/>
    <xdr:sp macro="" textlink="">
      <xdr:nvSpPr>
        <xdr:cNvPr id="75" name="テキスト ボックス 74"/>
        <xdr:cNvSpPr txBox="1"/>
      </xdr:nvSpPr>
      <xdr:spPr>
        <a:xfrm>
          <a:off x="3606800" y="651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69850</xdr:rowOff>
    </xdr:from>
    <xdr:to>
      <xdr:col>4</xdr:col>
      <xdr:colOff>346075</xdr:colOff>
      <xdr:row>34</xdr:row>
      <xdr:rowOff>3175</xdr:rowOff>
    </xdr:to>
    <xdr:cxnSp macro="">
      <xdr:nvCxnSpPr>
        <xdr:cNvPr id="76" name="直線コネクタ 75"/>
        <xdr:cNvCxnSpPr/>
      </xdr:nvCxnSpPr>
      <xdr:spPr>
        <a:xfrm flipV="1">
          <a:off x="2209800" y="57277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66675</xdr:rowOff>
    </xdr:from>
    <xdr:to>
      <xdr:col>4</xdr:col>
      <xdr:colOff>396875</xdr:colOff>
      <xdr:row>37</xdr:row>
      <xdr:rowOff>168275</xdr:rowOff>
    </xdr:to>
    <xdr:sp macro="" textlink="">
      <xdr:nvSpPr>
        <xdr:cNvPr id="77" name="フローチャート : 判断 76"/>
        <xdr:cNvSpPr/>
      </xdr:nvSpPr>
      <xdr:spPr>
        <a:xfrm>
          <a:off x="30480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153052</xdr:rowOff>
    </xdr:from>
    <xdr:ext cx="762000" cy="259045"/>
    <xdr:sp macro="" textlink="">
      <xdr:nvSpPr>
        <xdr:cNvPr id="78" name="テキスト ボックス 77"/>
        <xdr:cNvSpPr txBox="1"/>
      </xdr:nvSpPr>
      <xdr:spPr>
        <a:xfrm>
          <a:off x="2717800" y="649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3175</xdr:rowOff>
    </xdr:from>
    <xdr:to>
      <xdr:col>3</xdr:col>
      <xdr:colOff>142875</xdr:colOff>
      <xdr:row>34</xdr:row>
      <xdr:rowOff>88900</xdr:rowOff>
    </xdr:to>
    <xdr:cxnSp macro="">
      <xdr:nvCxnSpPr>
        <xdr:cNvPr id="79" name="直線コネクタ 78"/>
        <xdr:cNvCxnSpPr/>
      </xdr:nvCxnSpPr>
      <xdr:spPr>
        <a:xfrm flipV="1">
          <a:off x="1320800" y="58324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161925</xdr:rowOff>
    </xdr:from>
    <xdr:to>
      <xdr:col>3</xdr:col>
      <xdr:colOff>193675</xdr:colOff>
      <xdr:row>38</xdr:row>
      <xdr:rowOff>92075</xdr:rowOff>
    </xdr:to>
    <xdr:sp macro="" textlink="">
      <xdr:nvSpPr>
        <xdr:cNvPr id="80" name="フローチャート : 判断 79"/>
        <xdr:cNvSpPr/>
      </xdr:nvSpPr>
      <xdr:spPr>
        <a:xfrm>
          <a:off x="21590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76852</xdr:rowOff>
    </xdr:from>
    <xdr:ext cx="762000" cy="259045"/>
    <xdr:sp macro="" textlink="">
      <xdr:nvSpPr>
        <xdr:cNvPr id="81" name="テキスト ボックス 80"/>
        <xdr:cNvSpPr txBox="1"/>
      </xdr:nvSpPr>
      <xdr:spPr>
        <a:xfrm>
          <a:off x="1828800" y="659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104775</xdr:rowOff>
    </xdr:from>
    <xdr:to>
      <xdr:col>1</xdr:col>
      <xdr:colOff>676275</xdr:colOff>
      <xdr:row>39</xdr:row>
      <xdr:rowOff>34925</xdr:rowOff>
    </xdr:to>
    <xdr:sp macro="" textlink="">
      <xdr:nvSpPr>
        <xdr:cNvPr id="82" name="フローチャート : 判断 81"/>
        <xdr:cNvSpPr/>
      </xdr:nvSpPr>
      <xdr:spPr>
        <a:xfrm>
          <a:off x="1270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19702</xdr:rowOff>
    </xdr:from>
    <xdr:ext cx="762000" cy="259045"/>
    <xdr:sp macro="" textlink="">
      <xdr:nvSpPr>
        <xdr:cNvPr id="83" name="テキスト ボックス 82"/>
        <xdr:cNvSpPr txBox="1"/>
      </xdr:nvSpPr>
      <xdr:spPr>
        <a:xfrm>
          <a:off x="939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66675</xdr:rowOff>
    </xdr:from>
    <xdr:to>
      <xdr:col>7</xdr:col>
      <xdr:colOff>66675</xdr:colOff>
      <xdr:row>33</xdr:row>
      <xdr:rowOff>168275</xdr:rowOff>
    </xdr:to>
    <xdr:sp macro="" textlink="">
      <xdr:nvSpPr>
        <xdr:cNvPr id="89" name="円/楕円 88"/>
        <xdr:cNvSpPr/>
      </xdr:nvSpPr>
      <xdr:spPr>
        <a:xfrm>
          <a:off x="4775200" y="572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146702</xdr:rowOff>
    </xdr:from>
    <xdr:ext cx="762000" cy="259045"/>
    <xdr:sp macro="" textlink="">
      <xdr:nvSpPr>
        <xdr:cNvPr id="90" name="人件費該当値テキスト"/>
        <xdr:cNvSpPr txBox="1"/>
      </xdr:nvSpPr>
      <xdr:spPr>
        <a:xfrm>
          <a:off x="4914900" y="563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104775</xdr:rowOff>
    </xdr:from>
    <xdr:to>
      <xdr:col>5</xdr:col>
      <xdr:colOff>600075</xdr:colOff>
      <xdr:row>34</xdr:row>
      <xdr:rowOff>34925</xdr:rowOff>
    </xdr:to>
    <xdr:sp macro="" textlink="">
      <xdr:nvSpPr>
        <xdr:cNvPr id="91" name="円/楕円 90"/>
        <xdr:cNvSpPr/>
      </xdr:nvSpPr>
      <xdr:spPr>
        <a:xfrm>
          <a:off x="39370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45102</xdr:rowOff>
    </xdr:from>
    <xdr:ext cx="736600" cy="259045"/>
    <xdr:sp macro="" textlink="">
      <xdr:nvSpPr>
        <xdr:cNvPr id="92" name="テキスト ボックス 91"/>
        <xdr:cNvSpPr txBox="1"/>
      </xdr:nvSpPr>
      <xdr:spPr>
        <a:xfrm>
          <a:off x="3606800" y="553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19050</xdr:rowOff>
    </xdr:from>
    <xdr:to>
      <xdr:col>4</xdr:col>
      <xdr:colOff>396875</xdr:colOff>
      <xdr:row>33</xdr:row>
      <xdr:rowOff>120650</xdr:rowOff>
    </xdr:to>
    <xdr:sp macro="" textlink="">
      <xdr:nvSpPr>
        <xdr:cNvPr id="93" name="円/楕円 92"/>
        <xdr:cNvSpPr/>
      </xdr:nvSpPr>
      <xdr:spPr>
        <a:xfrm>
          <a:off x="3048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130827</xdr:rowOff>
    </xdr:from>
    <xdr:ext cx="762000" cy="259045"/>
    <xdr:sp macro="" textlink="">
      <xdr:nvSpPr>
        <xdr:cNvPr id="94" name="テキスト ボックス 93"/>
        <xdr:cNvSpPr txBox="1"/>
      </xdr:nvSpPr>
      <xdr:spPr>
        <a:xfrm>
          <a:off x="2717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123825</xdr:rowOff>
    </xdr:from>
    <xdr:to>
      <xdr:col>3</xdr:col>
      <xdr:colOff>193675</xdr:colOff>
      <xdr:row>34</xdr:row>
      <xdr:rowOff>53975</xdr:rowOff>
    </xdr:to>
    <xdr:sp macro="" textlink="">
      <xdr:nvSpPr>
        <xdr:cNvPr id="95" name="円/楕円 94"/>
        <xdr:cNvSpPr/>
      </xdr:nvSpPr>
      <xdr:spPr>
        <a:xfrm>
          <a:off x="2159000" y="57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64152</xdr:rowOff>
    </xdr:from>
    <xdr:ext cx="762000" cy="259045"/>
    <xdr:sp macro="" textlink="">
      <xdr:nvSpPr>
        <xdr:cNvPr id="96" name="テキスト ボックス 95"/>
        <xdr:cNvSpPr txBox="1"/>
      </xdr:nvSpPr>
      <xdr:spPr>
        <a:xfrm>
          <a:off x="1828800" y="555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38100</xdr:rowOff>
    </xdr:from>
    <xdr:to>
      <xdr:col>1</xdr:col>
      <xdr:colOff>676275</xdr:colOff>
      <xdr:row>34</xdr:row>
      <xdr:rowOff>139700</xdr:rowOff>
    </xdr:to>
    <xdr:sp macro="" textlink="">
      <xdr:nvSpPr>
        <xdr:cNvPr id="97" name="円/楕円 96"/>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149877</xdr:rowOff>
    </xdr:from>
    <xdr:ext cx="762000" cy="259045"/>
    <xdr:sp macro="" textlink="">
      <xdr:nvSpPr>
        <xdr:cNvPr id="98" name="テキスト ボックス 97"/>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物件費にかかる経常収支比率は、類似団体平均を下回る水準で推移している。これは第</a:t>
          </a:r>
          <a:r>
            <a:rPr kumimoji="1" lang="en-US" altLang="ja-JP" sz="1300">
              <a:latin typeface="ＭＳ Ｐゴシック"/>
            </a:rPr>
            <a:t>4</a:t>
          </a:r>
          <a:r>
            <a:rPr kumimoji="1" lang="ja-JP" altLang="en-US" sz="1300">
              <a:latin typeface="ＭＳ Ｐゴシック"/>
            </a:rPr>
            <a:t>次及び第</a:t>
          </a:r>
          <a:r>
            <a:rPr kumimoji="1" lang="en-US" altLang="ja-JP" sz="1300">
              <a:latin typeface="ＭＳ Ｐゴシック"/>
            </a:rPr>
            <a:t>5</a:t>
          </a:r>
          <a:r>
            <a:rPr kumimoji="1" lang="ja-JP" altLang="en-US" sz="1300">
              <a:latin typeface="ＭＳ Ｐゴシック"/>
            </a:rPr>
            <a:t>次行政改革大綱で掲げた民間活力の活用（指定管理者制度導入など）や各種事務事業の見直しへの取り組みが着実に進められたためである。今後も経常的な経費のスクラップアンドビルドを徹底しながら、比率の改善に努めていく。</a:t>
          </a:r>
        </a:p>
      </xdr:txBody>
    </xdr:sp>
    <xdr:clientData/>
  </xdr:twoCellAnchor>
  <xdr:oneCellAnchor>
    <xdr:from>
      <xdr:col>18</xdr:col>
      <xdr:colOff>44450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86179</xdr:rowOff>
    </xdr:from>
    <xdr:to>
      <xdr:col>24</xdr:col>
      <xdr:colOff>31750</xdr:colOff>
      <xdr:row>22</xdr:row>
      <xdr:rowOff>110672</xdr:rowOff>
    </xdr:to>
    <xdr:cxnSp macro="">
      <xdr:nvCxnSpPr>
        <xdr:cNvPr id="128" name="直線コネクタ 127"/>
        <xdr:cNvCxnSpPr/>
      </xdr:nvCxnSpPr>
      <xdr:spPr>
        <a:xfrm flipV="1">
          <a:off x="16510000" y="23150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9"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30" name="直線コネクタ 129"/>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1106</xdr:rowOff>
    </xdr:from>
    <xdr:ext cx="762000" cy="259045"/>
    <xdr:sp macro="" textlink="">
      <xdr:nvSpPr>
        <xdr:cNvPr id="131"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86179</xdr:rowOff>
    </xdr:from>
    <xdr:to>
      <xdr:col>24</xdr:col>
      <xdr:colOff>120650</xdr:colOff>
      <xdr:row>13</xdr:row>
      <xdr:rowOff>86179</xdr:rowOff>
    </xdr:to>
    <xdr:cxnSp macro="">
      <xdr:nvCxnSpPr>
        <xdr:cNvPr id="132" name="直線コネクタ 131"/>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69850</xdr:rowOff>
    </xdr:from>
    <xdr:to>
      <xdr:col>24</xdr:col>
      <xdr:colOff>31750</xdr:colOff>
      <xdr:row>15</xdr:row>
      <xdr:rowOff>102507</xdr:rowOff>
    </xdr:to>
    <xdr:cxnSp macro="">
      <xdr:nvCxnSpPr>
        <xdr:cNvPr id="133" name="直線コネクタ 132"/>
        <xdr:cNvCxnSpPr/>
      </xdr:nvCxnSpPr>
      <xdr:spPr>
        <a:xfrm>
          <a:off x="15671800" y="2641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105427</xdr:rowOff>
    </xdr:from>
    <xdr:ext cx="762000" cy="259045"/>
    <xdr:sp macro="" textlink="">
      <xdr:nvSpPr>
        <xdr:cNvPr id="134"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5" name="フローチャート : 判断 134"/>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110671</xdr:rowOff>
    </xdr:from>
    <xdr:to>
      <xdr:col>22</xdr:col>
      <xdr:colOff>565150</xdr:colOff>
      <xdr:row>15</xdr:row>
      <xdr:rowOff>69850</xdr:rowOff>
    </xdr:to>
    <xdr:cxnSp macro="">
      <xdr:nvCxnSpPr>
        <xdr:cNvPr id="136" name="直線コネクタ 135"/>
        <xdr:cNvCxnSpPr/>
      </xdr:nvCxnSpPr>
      <xdr:spPr>
        <a:xfrm>
          <a:off x="14782800" y="25109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149679</xdr:rowOff>
    </xdr:from>
    <xdr:to>
      <xdr:col>22</xdr:col>
      <xdr:colOff>615950</xdr:colOff>
      <xdr:row>18</xdr:row>
      <xdr:rowOff>79829</xdr:rowOff>
    </xdr:to>
    <xdr:sp macro="" textlink="">
      <xdr:nvSpPr>
        <xdr:cNvPr id="137" name="フローチャート : 判断 136"/>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64606</xdr:rowOff>
    </xdr:from>
    <xdr:ext cx="736600" cy="259045"/>
    <xdr:sp macro="" textlink="">
      <xdr:nvSpPr>
        <xdr:cNvPr id="138" name="テキスト ボックス 137"/>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xdr:rowOff>
    </xdr:from>
    <xdr:to>
      <xdr:col>21</xdr:col>
      <xdr:colOff>361950</xdr:colOff>
      <xdr:row>14</xdr:row>
      <xdr:rowOff>110671</xdr:rowOff>
    </xdr:to>
    <xdr:cxnSp macro="">
      <xdr:nvCxnSpPr>
        <xdr:cNvPr id="139" name="直線コネクタ 138"/>
        <xdr:cNvCxnSpPr/>
      </xdr:nvCxnSpPr>
      <xdr:spPr>
        <a:xfrm>
          <a:off x="13893800" y="24130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68036</xdr:rowOff>
    </xdr:from>
    <xdr:to>
      <xdr:col>21</xdr:col>
      <xdr:colOff>412750</xdr:colOff>
      <xdr:row>17</xdr:row>
      <xdr:rowOff>169636</xdr:rowOff>
    </xdr:to>
    <xdr:sp macro="" textlink="">
      <xdr:nvSpPr>
        <xdr:cNvPr id="140" name="フローチャート : 判断 139"/>
        <xdr:cNvSpPr/>
      </xdr:nvSpPr>
      <xdr:spPr>
        <a:xfrm>
          <a:off x="14732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154413</xdr:rowOff>
    </xdr:from>
    <xdr:ext cx="762000" cy="259045"/>
    <xdr:sp macro="" textlink="">
      <xdr:nvSpPr>
        <xdr:cNvPr id="141" name="テキスト ボックス 140"/>
        <xdr:cNvSpPr txBox="1"/>
      </xdr:nvSpPr>
      <xdr:spPr>
        <a:xfrm>
          <a:off x="14401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102507</xdr:rowOff>
    </xdr:from>
    <xdr:to>
      <xdr:col>20</xdr:col>
      <xdr:colOff>158750</xdr:colOff>
      <xdr:row>14</xdr:row>
      <xdr:rowOff>12700</xdr:rowOff>
    </xdr:to>
    <xdr:cxnSp macro="">
      <xdr:nvCxnSpPr>
        <xdr:cNvPr id="142" name="直線コネクタ 141"/>
        <xdr:cNvCxnSpPr/>
      </xdr:nvCxnSpPr>
      <xdr:spPr>
        <a:xfrm>
          <a:off x="13004800" y="23313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43" name="フローチャート : 判断 142"/>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72770</xdr:rowOff>
    </xdr:from>
    <xdr:ext cx="762000" cy="259045"/>
    <xdr:sp macro="" textlink="">
      <xdr:nvSpPr>
        <xdr:cNvPr id="144" name="テキスト ボックス 143"/>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108857</xdr:rowOff>
    </xdr:from>
    <xdr:to>
      <xdr:col>19</xdr:col>
      <xdr:colOff>6350</xdr:colOff>
      <xdr:row>17</xdr:row>
      <xdr:rowOff>39007</xdr:rowOff>
    </xdr:to>
    <xdr:sp macro="" textlink="">
      <xdr:nvSpPr>
        <xdr:cNvPr id="145" name="フローチャート : 判断 144"/>
        <xdr:cNvSpPr/>
      </xdr:nvSpPr>
      <xdr:spPr>
        <a:xfrm>
          <a:off x="12954000" y="28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23784</xdr:rowOff>
    </xdr:from>
    <xdr:ext cx="762000" cy="259045"/>
    <xdr:sp macro="" textlink="">
      <xdr:nvSpPr>
        <xdr:cNvPr id="146" name="テキスト ボックス 145"/>
        <xdr:cNvSpPr txBox="1"/>
      </xdr:nvSpPr>
      <xdr:spPr>
        <a:xfrm>
          <a:off x="126238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51707</xdr:rowOff>
    </xdr:from>
    <xdr:to>
      <xdr:col>24</xdr:col>
      <xdr:colOff>82550</xdr:colOff>
      <xdr:row>15</xdr:row>
      <xdr:rowOff>153307</xdr:rowOff>
    </xdr:to>
    <xdr:sp macro="" textlink="">
      <xdr:nvSpPr>
        <xdr:cNvPr id="152" name="円/楕円 151"/>
        <xdr:cNvSpPr/>
      </xdr:nvSpPr>
      <xdr:spPr>
        <a:xfrm>
          <a:off x="16459200" y="26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68234</xdr:rowOff>
    </xdr:from>
    <xdr:ext cx="762000" cy="259045"/>
    <xdr:sp macro="" textlink="">
      <xdr:nvSpPr>
        <xdr:cNvPr id="153" name="物件費該当値テキスト"/>
        <xdr:cNvSpPr txBox="1"/>
      </xdr:nvSpPr>
      <xdr:spPr>
        <a:xfrm>
          <a:off x="16598900" y="246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19050</xdr:rowOff>
    </xdr:from>
    <xdr:to>
      <xdr:col>22</xdr:col>
      <xdr:colOff>615950</xdr:colOff>
      <xdr:row>15</xdr:row>
      <xdr:rowOff>120650</xdr:rowOff>
    </xdr:to>
    <xdr:sp macro="" textlink="">
      <xdr:nvSpPr>
        <xdr:cNvPr id="154" name="円/楕円 153"/>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55" name="テキスト ボックス 154"/>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59871</xdr:rowOff>
    </xdr:from>
    <xdr:to>
      <xdr:col>21</xdr:col>
      <xdr:colOff>412750</xdr:colOff>
      <xdr:row>14</xdr:row>
      <xdr:rowOff>161471</xdr:rowOff>
    </xdr:to>
    <xdr:sp macro="" textlink="">
      <xdr:nvSpPr>
        <xdr:cNvPr id="156" name="円/楕円 155"/>
        <xdr:cNvSpPr/>
      </xdr:nvSpPr>
      <xdr:spPr>
        <a:xfrm>
          <a:off x="14732000" y="2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198</xdr:rowOff>
    </xdr:from>
    <xdr:ext cx="762000" cy="259045"/>
    <xdr:sp macro="" textlink="">
      <xdr:nvSpPr>
        <xdr:cNvPr id="157" name="テキスト ボックス 156"/>
        <xdr:cNvSpPr txBox="1"/>
      </xdr:nvSpPr>
      <xdr:spPr>
        <a:xfrm>
          <a:off x="14401800" y="222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133350</xdr:rowOff>
    </xdr:from>
    <xdr:to>
      <xdr:col>20</xdr:col>
      <xdr:colOff>209550</xdr:colOff>
      <xdr:row>14</xdr:row>
      <xdr:rowOff>63500</xdr:rowOff>
    </xdr:to>
    <xdr:sp macro="" textlink="">
      <xdr:nvSpPr>
        <xdr:cNvPr id="158" name="円/楕円 157"/>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73677</xdr:rowOff>
    </xdr:from>
    <xdr:ext cx="762000" cy="259045"/>
    <xdr:sp macro="" textlink="">
      <xdr:nvSpPr>
        <xdr:cNvPr id="159" name="テキスト ボックス 158"/>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51707</xdr:rowOff>
    </xdr:from>
    <xdr:to>
      <xdr:col>19</xdr:col>
      <xdr:colOff>6350</xdr:colOff>
      <xdr:row>13</xdr:row>
      <xdr:rowOff>153307</xdr:rowOff>
    </xdr:to>
    <xdr:sp macro="" textlink="">
      <xdr:nvSpPr>
        <xdr:cNvPr id="160" name="円/楕円 159"/>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163484</xdr:rowOff>
    </xdr:from>
    <xdr:ext cx="762000" cy="259045"/>
    <xdr:sp macro="" textlink="">
      <xdr:nvSpPr>
        <xdr:cNvPr id="161" name="テキスト ボックス 160"/>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扶助費にかかる経常収支比率は上昇傾向にあり、概ね類似団体と同水準で推移している。国の制度に基づいた支出が主なものであるが、今後、特に高齢化の進展（高齢化率</a:t>
          </a:r>
          <a:r>
            <a:rPr kumimoji="1" lang="en-US" altLang="ja-JP" sz="1300">
              <a:latin typeface="ＭＳ Ｐゴシック"/>
            </a:rPr>
            <a:t>H17</a:t>
          </a:r>
          <a:r>
            <a:rPr kumimoji="1" lang="ja-JP" altLang="en-US" sz="1300">
              <a:latin typeface="ＭＳ Ｐゴシック"/>
            </a:rPr>
            <a:t>：</a:t>
          </a:r>
          <a:r>
            <a:rPr kumimoji="1" lang="en-US" altLang="ja-JP" sz="1300">
              <a:latin typeface="ＭＳ Ｐゴシック"/>
            </a:rPr>
            <a:t>19.6%</a:t>
          </a:r>
          <a:r>
            <a:rPr kumimoji="1" lang="ja-JP" altLang="en-US" sz="1300">
              <a:latin typeface="ＭＳ Ｐゴシック"/>
            </a:rPr>
            <a:t>→</a:t>
          </a:r>
          <a:r>
            <a:rPr kumimoji="1" lang="en-US" altLang="ja-JP" sz="1300">
              <a:latin typeface="ＭＳ Ｐゴシック"/>
            </a:rPr>
            <a:t>H26:26.6%</a:t>
          </a:r>
          <a:r>
            <a:rPr kumimoji="1" lang="ja-JP" altLang="en-US" sz="1300">
              <a:latin typeface="ＭＳ Ｐゴシック"/>
            </a:rPr>
            <a:t>）により、市財政を圧迫することが予想されることから、国の施策の動向を注視しながら適正な事業実施に努めていく。</a:t>
          </a:r>
        </a:p>
      </xdr:txBody>
    </xdr:sp>
    <xdr:clientData/>
  </xdr:twoCellAnchor>
  <xdr:oneCellAnchor>
    <xdr:from>
      <xdr:col>1</xdr:col>
      <xdr:colOff>28575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6" name="直線コネクタ 17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7" name="テキスト ボックス 17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8" name="直線コネクタ 17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9" name="テキスト ボックス 17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2" name="直線コネクタ 18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3" name="テキスト ボックス 18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4" name="直線コネクタ 18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5" name="テキスト ボックス 18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25400</xdr:rowOff>
    </xdr:from>
    <xdr:to>
      <xdr:col>7</xdr:col>
      <xdr:colOff>15875</xdr:colOff>
      <xdr:row>61</xdr:row>
      <xdr:rowOff>133350</xdr:rowOff>
    </xdr:to>
    <xdr:cxnSp macro="">
      <xdr:nvCxnSpPr>
        <xdr:cNvPr id="189" name="直線コネクタ 188"/>
        <xdr:cNvCxnSpPr/>
      </xdr:nvCxnSpPr>
      <xdr:spPr>
        <a:xfrm flipV="1">
          <a:off x="4826000" y="92837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90"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91" name="直線コネクタ 190"/>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92"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93" name="直線コネクタ 192"/>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120650</xdr:rowOff>
    </xdr:from>
    <xdr:to>
      <xdr:col>7</xdr:col>
      <xdr:colOff>15875</xdr:colOff>
      <xdr:row>57</xdr:row>
      <xdr:rowOff>158750</xdr:rowOff>
    </xdr:to>
    <xdr:cxnSp macro="">
      <xdr:nvCxnSpPr>
        <xdr:cNvPr id="194" name="直線コネクタ 193"/>
        <xdr:cNvCxnSpPr/>
      </xdr:nvCxnSpPr>
      <xdr:spPr>
        <a:xfrm>
          <a:off x="3987800" y="9893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92727</xdr:rowOff>
    </xdr:from>
    <xdr:ext cx="762000" cy="259045"/>
    <xdr:sp macro="" textlink="">
      <xdr:nvSpPr>
        <xdr:cNvPr id="195"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6" name="フローチャート : 判断 195"/>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120650</xdr:rowOff>
    </xdr:to>
    <xdr:cxnSp macro="">
      <xdr:nvCxnSpPr>
        <xdr:cNvPr id="197" name="直線コネクタ 196"/>
        <xdr:cNvCxnSpPr/>
      </xdr:nvCxnSpPr>
      <xdr:spPr>
        <a:xfrm>
          <a:off x="3098800" y="984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8" name="フローチャート : 判断 197"/>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9" name="テキスト ボックス 198"/>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6350</xdr:rowOff>
    </xdr:from>
    <xdr:to>
      <xdr:col>4</xdr:col>
      <xdr:colOff>346075</xdr:colOff>
      <xdr:row>57</xdr:row>
      <xdr:rowOff>69850</xdr:rowOff>
    </xdr:to>
    <xdr:cxnSp macro="">
      <xdr:nvCxnSpPr>
        <xdr:cNvPr id="200" name="直線コネクタ 199"/>
        <xdr:cNvCxnSpPr/>
      </xdr:nvCxnSpPr>
      <xdr:spPr>
        <a:xfrm>
          <a:off x="2209800" y="9779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201" name="フローチャート :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202" name="テキスト ボックス 201"/>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114300</xdr:rowOff>
    </xdr:from>
    <xdr:to>
      <xdr:col>3</xdr:col>
      <xdr:colOff>142875</xdr:colOff>
      <xdr:row>57</xdr:row>
      <xdr:rowOff>6350</xdr:rowOff>
    </xdr:to>
    <xdr:cxnSp macro="">
      <xdr:nvCxnSpPr>
        <xdr:cNvPr id="203" name="直線コネクタ 202"/>
        <xdr:cNvCxnSpPr/>
      </xdr:nvCxnSpPr>
      <xdr:spPr>
        <a:xfrm>
          <a:off x="1320800" y="9715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165100</xdr:rowOff>
    </xdr:from>
    <xdr:to>
      <xdr:col>3</xdr:col>
      <xdr:colOff>193675</xdr:colOff>
      <xdr:row>57</xdr:row>
      <xdr:rowOff>95250</xdr:rowOff>
    </xdr:to>
    <xdr:sp macro="" textlink="">
      <xdr:nvSpPr>
        <xdr:cNvPr id="204" name="フローチャート : 判断 203"/>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80027</xdr:rowOff>
    </xdr:from>
    <xdr:ext cx="762000" cy="259045"/>
    <xdr:sp macro="" textlink="">
      <xdr:nvSpPr>
        <xdr:cNvPr id="205" name="テキスト ボックス 204"/>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06" name="フローチャート : 判断 205"/>
        <xdr:cNvSpPr/>
      </xdr:nvSpPr>
      <xdr:spPr>
        <a:xfrm>
          <a:off x="1270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3827</xdr:rowOff>
    </xdr:from>
    <xdr:ext cx="762000" cy="259045"/>
    <xdr:sp macro="" textlink="">
      <xdr:nvSpPr>
        <xdr:cNvPr id="207" name="テキスト ボックス 206"/>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107950</xdr:rowOff>
    </xdr:from>
    <xdr:to>
      <xdr:col>7</xdr:col>
      <xdr:colOff>66675</xdr:colOff>
      <xdr:row>58</xdr:row>
      <xdr:rowOff>38100</xdr:rowOff>
    </xdr:to>
    <xdr:sp macro="" textlink="">
      <xdr:nvSpPr>
        <xdr:cNvPr id="213" name="円/楕円 212"/>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124477</xdr:rowOff>
    </xdr:from>
    <xdr:ext cx="762000" cy="259045"/>
    <xdr:sp macro="" textlink="">
      <xdr:nvSpPr>
        <xdr:cNvPr id="214"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69850</xdr:rowOff>
    </xdr:from>
    <xdr:to>
      <xdr:col>5</xdr:col>
      <xdr:colOff>600075</xdr:colOff>
      <xdr:row>58</xdr:row>
      <xdr:rowOff>0</xdr:rowOff>
    </xdr:to>
    <xdr:sp macro="" textlink="">
      <xdr:nvSpPr>
        <xdr:cNvPr id="215" name="円/楕円 214"/>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156227</xdr:rowOff>
    </xdr:from>
    <xdr:ext cx="736600" cy="259045"/>
    <xdr:sp macro="" textlink="">
      <xdr:nvSpPr>
        <xdr:cNvPr id="216" name="テキスト ボックス 215"/>
        <xdr:cNvSpPr txBox="1"/>
      </xdr:nvSpPr>
      <xdr:spPr>
        <a:xfrm>
          <a:off x="3606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7" name="円/楕円 216"/>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8" name="テキスト ボックス 21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127000</xdr:rowOff>
    </xdr:from>
    <xdr:to>
      <xdr:col>3</xdr:col>
      <xdr:colOff>193675</xdr:colOff>
      <xdr:row>57</xdr:row>
      <xdr:rowOff>57150</xdr:rowOff>
    </xdr:to>
    <xdr:sp macro="" textlink="">
      <xdr:nvSpPr>
        <xdr:cNvPr id="219" name="円/楕円 218"/>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20" name="テキスト ボックス 219"/>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63500</xdr:rowOff>
    </xdr:from>
    <xdr:to>
      <xdr:col>1</xdr:col>
      <xdr:colOff>676275</xdr:colOff>
      <xdr:row>56</xdr:row>
      <xdr:rowOff>165100</xdr:rowOff>
    </xdr:to>
    <xdr:sp macro="" textlink="">
      <xdr:nvSpPr>
        <xdr:cNvPr id="221" name="円/楕円 220"/>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3827</xdr:rowOff>
    </xdr:from>
    <xdr:ext cx="762000" cy="259045"/>
    <xdr:sp macro="" textlink="">
      <xdr:nvSpPr>
        <xdr:cNvPr id="222" name="テキスト ボックス 221"/>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かかる経常収支比率が類似団体平均を上回る水準で推移しているのは、下水道事業などの公営企業（非法適）への繰出金が大きいためである。今後、下水道事業における使用料の確保など、引き続き収入の確保に努めながら、経常的歳出の削減に努めていく。</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50" name="直線コネクタ 249"/>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53"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4" name="直線コネクタ 253"/>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82550</xdr:rowOff>
    </xdr:from>
    <xdr:to>
      <xdr:col>24</xdr:col>
      <xdr:colOff>31750</xdr:colOff>
      <xdr:row>57</xdr:row>
      <xdr:rowOff>120650</xdr:rowOff>
    </xdr:to>
    <xdr:cxnSp macro="">
      <xdr:nvCxnSpPr>
        <xdr:cNvPr id="255" name="直線コネクタ 254"/>
        <xdr:cNvCxnSpPr/>
      </xdr:nvCxnSpPr>
      <xdr:spPr>
        <a:xfrm flipV="1">
          <a:off x="15671800" y="9855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6"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7" name="フローチャート : 判断 256"/>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120650</xdr:rowOff>
    </xdr:from>
    <xdr:to>
      <xdr:col>22</xdr:col>
      <xdr:colOff>565150</xdr:colOff>
      <xdr:row>58</xdr:row>
      <xdr:rowOff>12700</xdr:rowOff>
    </xdr:to>
    <xdr:cxnSp macro="">
      <xdr:nvCxnSpPr>
        <xdr:cNvPr id="258" name="直線コネクタ 257"/>
        <xdr:cNvCxnSpPr/>
      </xdr:nvCxnSpPr>
      <xdr:spPr>
        <a:xfrm flipV="1">
          <a:off x="14782800" y="9893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9" name="フローチャート : 判断 258"/>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60" name="テキスト ボックス 259"/>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139700</xdr:rowOff>
    </xdr:from>
    <xdr:to>
      <xdr:col>21</xdr:col>
      <xdr:colOff>361950</xdr:colOff>
      <xdr:row>58</xdr:row>
      <xdr:rowOff>12700</xdr:rowOff>
    </xdr:to>
    <xdr:cxnSp macro="">
      <xdr:nvCxnSpPr>
        <xdr:cNvPr id="261" name="直線コネクタ 260"/>
        <xdr:cNvCxnSpPr/>
      </xdr:nvCxnSpPr>
      <xdr:spPr>
        <a:xfrm>
          <a:off x="13893800" y="9740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62" name="フローチャート : 判断 261"/>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63" name="テキスト ボックス 262"/>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139700</xdr:rowOff>
    </xdr:from>
    <xdr:to>
      <xdr:col>20</xdr:col>
      <xdr:colOff>158750</xdr:colOff>
      <xdr:row>57</xdr:row>
      <xdr:rowOff>31750</xdr:rowOff>
    </xdr:to>
    <xdr:cxnSp macro="">
      <xdr:nvCxnSpPr>
        <xdr:cNvPr id="264" name="直線コネクタ 263"/>
        <xdr:cNvCxnSpPr/>
      </xdr:nvCxnSpPr>
      <xdr:spPr>
        <a:xfrm flipV="1">
          <a:off x="13004800" y="974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5" name="フローチャート : 判断 264"/>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6" name="テキスト ボックス 265"/>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7" name="フローチャート : 判断 266"/>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60977</xdr:rowOff>
    </xdr:from>
    <xdr:ext cx="762000" cy="259045"/>
    <xdr:sp macro="" textlink="">
      <xdr:nvSpPr>
        <xdr:cNvPr id="268" name="テキスト ボックス 267"/>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31750</xdr:rowOff>
    </xdr:from>
    <xdr:to>
      <xdr:col>24</xdr:col>
      <xdr:colOff>82550</xdr:colOff>
      <xdr:row>57</xdr:row>
      <xdr:rowOff>133350</xdr:rowOff>
    </xdr:to>
    <xdr:sp macro="" textlink="">
      <xdr:nvSpPr>
        <xdr:cNvPr id="274" name="円/楕円 273"/>
        <xdr:cNvSpPr/>
      </xdr:nvSpPr>
      <xdr:spPr>
        <a:xfrm>
          <a:off x="16459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3827</xdr:rowOff>
    </xdr:from>
    <xdr:ext cx="762000" cy="259045"/>
    <xdr:sp macro="" textlink="">
      <xdr:nvSpPr>
        <xdr:cNvPr id="275" name="その他該当値テキスト"/>
        <xdr:cNvSpPr txBox="1"/>
      </xdr:nvSpPr>
      <xdr:spPr>
        <a:xfrm>
          <a:off x="16598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69850</xdr:rowOff>
    </xdr:from>
    <xdr:to>
      <xdr:col>22</xdr:col>
      <xdr:colOff>615950</xdr:colOff>
      <xdr:row>58</xdr:row>
      <xdr:rowOff>0</xdr:rowOff>
    </xdr:to>
    <xdr:sp macro="" textlink="">
      <xdr:nvSpPr>
        <xdr:cNvPr id="276" name="円/楕円 275"/>
        <xdr:cNvSpPr/>
      </xdr:nvSpPr>
      <xdr:spPr>
        <a:xfrm>
          <a:off x="15621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156227</xdr:rowOff>
    </xdr:from>
    <xdr:ext cx="736600" cy="259045"/>
    <xdr:sp macro="" textlink="">
      <xdr:nvSpPr>
        <xdr:cNvPr id="277" name="テキスト ボックス 276"/>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8" name="円/楕円 277"/>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9" name="テキスト ボックス 278"/>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88900</xdr:rowOff>
    </xdr:from>
    <xdr:to>
      <xdr:col>20</xdr:col>
      <xdr:colOff>209550</xdr:colOff>
      <xdr:row>57</xdr:row>
      <xdr:rowOff>19050</xdr:rowOff>
    </xdr:to>
    <xdr:sp macro="" textlink="">
      <xdr:nvSpPr>
        <xdr:cNvPr id="280" name="円/楕円 279"/>
        <xdr:cNvSpPr/>
      </xdr:nvSpPr>
      <xdr:spPr>
        <a:xfrm>
          <a:off x="13843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3827</xdr:rowOff>
    </xdr:from>
    <xdr:ext cx="762000" cy="259045"/>
    <xdr:sp macro="" textlink="">
      <xdr:nvSpPr>
        <xdr:cNvPr id="281" name="テキスト ボックス 280"/>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82" name="円/楕円 281"/>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83" name="テキスト ボックス 282"/>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補助費等の経常収支比率が類似団体平均を上回る水準で推移しているのは、ごみ・し尿処理や消防業務等を周辺町村と共同処理しており、一部事務組合負担金が大きいことが挙げられる。</a:t>
          </a:r>
          <a:endParaRPr kumimoji="1" lang="en-US" altLang="ja-JP" sz="1300">
            <a:latin typeface="ＭＳ Ｐゴシック"/>
          </a:endParaRPr>
        </a:p>
        <a:p>
          <a:r>
            <a:rPr kumimoji="1" lang="ja-JP" altLang="en-US" sz="1300">
              <a:latin typeface="ＭＳ Ｐゴシック"/>
            </a:rPr>
            <a:t>今後も、一部事務組合における手数料収入等の経常的な収入の確保に努め、負担金の増嵩につながらないよう留意していく。</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42</xdr:row>
      <xdr:rowOff>27940</xdr:rowOff>
    </xdr:to>
    <xdr:cxnSp macro="">
      <xdr:nvCxnSpPr>
        <xdr:cNvPr id="310" name="直線コネクタ 309"/>
        <xdr:cNvCxnSpPr/>
      </xdr:nvCxnSpPr>
      <xdr:spPr>
        <a:xfrm flipV="1">
          <a:off x="16510000" y="59029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17</xdr:rowOff>
    </xdr:from>
    <xdr:ext cx="762000" cy="259045"/>
    <xdr:sp macro="" textlink="">
      <xdr:nvSpPr>
        <xdr:cNvPr id="311"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42</xdr:row>
      <xdr:rowOff>27940</xdr:rowOff>
    </xdr:from>
    <xdr:to>
      <xdr:col>24</xdr:col>
      <xdr:colOff>120650</xdr:colOff>
      <xdr:row>42</xdr:row>
      <xdr:rowOff>27940</xdr:rowOff>
    </xdr:to>
    <xdr:cxnSp macro="">
      <xdr:nvCxnSpPr>
        <xdr:cNvPr id="312" name="直線コネクタ 311"/>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13"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14" name="直線コネクタ 313"/>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165100</xdr:rowOff>
    </xdr:from>
    <xdr:to>
      <xdr:col>24</xdr:col>
      <xdr:colOff>31750</xdr:colOff>
      <xdr:row>39</xdr:row>
      <xdr:rowOff>24130</xdr:rowOff>
    </xdr:to>
    <xdr:cxnSp macro="">
      <xdr:nvCxnSpPr>
        <xdr:cNvPr id="315" name="直線コネクタ 314"/>
        <xdr:cNvCxnSpPr/>
      </xdr:nvCxnSpPr>
      <xdr:spPr>
        <a:xfrm flipV="1">
          <a:off x="15671800" y="6680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115587</xdr:rowOff>
    </xdr:from>
    <xdr:ext cx="762000" cy="259045"/>
    <xdr:sp macro="" textlink="">
      <xdr:nvSpPr>
        <xdr:cNvPr id="316"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7" name="フローチャート : 判断 316"/>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149860</xdr:rowOff>
    </xdr:from>
    <xdr:to>
      <xdr:col>22</xdr:col>
      <xdr:colOff>565150</xdr:colOff>
      <xdr:row>39</xdr:row>
      <xdr:rowOff>24130</xdr:rowOff>
    </xdr:to>
    <xdr:cxnSp macro="">
      <xdr:nvCxnSpPr>
        <xdr:cNvPr id="318" name="直線コネクタ 317"/>
        <xdr:cNvCxnSpPr/>
      </xdr:nvCxnSpPr>
      <xdr:spPr>
        <a:xfrm>
          <a:off x="14782800" y="6664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60960</xdr:rowOff>
    </xdr:from>
    <xdr:to>
      <xdr:col>22</xdr:col>
      <xdr:colOff>615950</xdr:colOff>
      <xdr:row>36</xdr:row>
      <xdr:rowOff>162560</xdr:rowOff>
    </xdr:to>
    <xdr:sp macro="" textlink="">
      <xdr:nvSpPr>
        <xdr:cNvPr id="319" name="フローチャート : 判断 318"/>
        <xdr:cNvSpPr/>
      </xdr:nvSpPr>
      <xdr:spPr>
        <a:xfrm>
          <a:off x="15621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1287</xdr:rowOff>
    </xdr:from>
    <xdr:ext cx="736600" cy="259045"/>
    <xdr:sp macro="" textlink="">
      <xdr:nvSpPr>
        <xdr:cNvPr id="320" name="テキスト ボックス 319"/>
        <xdr:cNvSpPr txBox="1"/>
      </xdr:nvSpPr>
      <xdr:spPr>
        <a:xfrm>
          <a:off x="15290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149860</xdr:rowOff>
    </xdr:from>
    <xdr:to>
      <xdr:col>21</xdr:col>
      <xdr:colOff>361950</xdr:colOff>
      <xdr:row>39</xdr:row>
      <xdr:rowOff>54610</xdr:rowOff>
    </xdr:to>
    <xdr:cxnSp macro="">
      <xdr:nvCxnSpPr>
        <xdr:cNvPr id="321" name="直線コネクタ 320"/>
        <xdr:cNvCxnSpPr/>
      </xdr:nvCxnSpPr>
      <xdr:spPr>
        <a:xfrm flipV="1">
          <a:off x="13893800" y="6664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22" name="フローチャート : 判断 321"/>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23" name="テキスト ボックス 322"/>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54610</xdr:rowOff>
    </xdr:from>
    <xdr:to>
      <xdr:col>20</xdr:col>
      <xdr:colOff>158750</xdr:colOff>
      <xdr:row>39</xdr:row>
      <xdr:rowOff>77470</xdr:rowOff>
    </xdr:to>
    <xdr:cxnSp macro="">
      <xdr:nvCxnSpPr>
        <xdr:cNvPr id="324" name="直線コネクタ 323"/>
        <xdr:cNvCxnSpPr/>
      </xdr:nvCxnSpPr>
      <xdr:spPr>
        <a:xfrm flipV="1">
          <a:off x="13004800" y="6741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5" name="フローチャート : 判断 324"/>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6" name="テキスト ボックス 325"/>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7" name="フローチャート : 判断 326"/>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28" name="テキスト ボックス 327"/>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114300</xdr:rowOff>
    </xdr:from>
    <xdr:to>
      <xdr:col>24</xdr:col>
      <xdr:colOff>82550</xdr:colOff>
      <xdr:row>39</xdr:row>
      <xdr:rowOff>44450</xdr:rowOff>
    </xdr:to>
    <xdr:sp macro="" textlink="">
      <xdr:nvSpPr>
        <xdr:cNvPr id="334" name="円/楕円 333"/>
        <xdr:cNvSpPr/>
      </xdr:nvSpPr>
      <xdr:spPr>
        <a:xfrm>
          <a:off x="16459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86377</xdr:rowOff>
    </xdr:from>
    <xdr:ext cx="762000" cy="259045"/>
    <xdr:sp macro="" textlink="">
      <xdr:nvSpPr>
        <xdr:cNvPr id="335" name="補助費等該当値テキスト"/>
        <xdr:cNvSpPr txBox="1"/>
      </xdr:nvSpPr>
      <xdr:spPr>
        <a:xfrm>
          <a:off x="16598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144780</xdr:rowOff>
    </xdr:from>
    <xdr:to>
      <xdr:col>22</xdr:col>
      <xdr:colOff>615950</xdr:colOff>
      <xdr:row>39</xdr:row>
      <xdr:rowOff>74930</xdr:rowOff>
    </xdr:to>
    <xdr:sp macro="" textlink="">
      <xdr:nvSpPr>
        <xdr:cNvPr id="336" name="円/楕円 335"/>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59707</xdr:rowOff>
    </xdr:from>
    <xdr:ext cx="736600" cy="259045"/>
    <xdr:sp macro="" textlink="">
      <xdr:nvSpPr>
        <xdr:cNvPr id="337" name="テキスト ボックス 336"/>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99060</xdr:rowOff>
    </xdr:from>
    <xdr:to>
      <xdr:col>21</xdr:col>
      <xdr:colOff>412750</xdr:colOff>
      <xdr:row>39</xdr:row>
      <xdr:rowOff>29210</xdr:rowOff>
    </xdr:to>
    <xdr:sp macro="" textlink="">
      <xdr:nvSpPr>
        <xdr:cNvPr id="338" name="円/楕円 337"/>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13987</xdr:rowOff>
    </xdr:from>
    <xdr:ext cx="762000" cy="259045"/>
    <xdr:sp macro="" textlink="">
      <xdr:nvSpPr>
        <xdr:cNvPr id="339" name="テキスト ボックス 338"/>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3810</xdr:rowOff>
    </xdr:from>
    <xdr:to>
      <xdr:col>20</xdr:col>
      <xdr:colOff>209550</xdr:colOff>
      <xdr:row>39</xdr:row>
      <xdr:rowOff>105410</xdr:rowOff>
    </xdr:to>
    <xdr:sp macro="" textlink="">
      <xdr:nvSpPr>
        <xdr:cNvPr id="340" name="円/楕円 339"/>
        <xdr:cNvSpPr/>
      </xdr:nvSpPr>
      <xdr:spPr>
        <a:xfrm>
          <a:off x="13843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90187</xdr:rowOff>
    </xdr:from>
    <xdr:ext cx="762000" cy="259045"/>
    <xdr:sp macro="" textlink="">
      <xdr:nvSpPr>
        <xdr:cNvPr id="341" name="テキスト ボックス 340"/>
        <xdr:cNvSpPr txBox="1"/>
      </xdr:nvSpPr>
      <xdr:spPr>
        <a:xfrm>
          <a:off x="13512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26670</xdr:rowOff>
    </xdr:from>
    <xdr:to>
      <xdr:col>19</xdr:col>
      <xdr:colOff>6350</xdr:colOff>
      <xdr:row>39</xdr:row>
      <xdr:rowOff>128270</xdr:rowOff>
    </xdr:to>
    <xdr:sp macro="" textlink="">
      <xdr:nvSpPr>
        <xdr:cNvPr id="342" name="円/楕円 341"/>
        <xdr:cNvSpPr/>
      </xdr:nvSpPr>
      <xdr:spPr>
        <a:xfrm>
          <a:off x="12954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113047</xdr:rowOff>
    </xdr:from>
    <xdr:ext cx="762000" cy="259045"/>
    <xdr:sp macro="" textlink="">
      <xdr:nvSpPr>
        <xdr:cNvPr id="343" name="テキスト ボックス 342"/>
        <xdr:cNvSpPr txBox="1"/>
      </xdr:nvSpPr>
      <xdr:spPr>
        <a:xfrm>
          <a:off x="12623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かかる経常収支比率は、類似団体平均をやや上回る水準であるものの、ここ数年低減傾向で推移している。今後は、大型事業の整備（屋内スケート場建設、総合保健センター整備等）が控えており、公債費のピークは平成</a:t>
          </a:r>
          <a:r>
            <a:rPr kumimoji="1" lang="en-US" altLang="ja-JP" sz="1300">
              <a:latin typeface="ＭＳ Ｐゴシック"/>
            </a:rPr>
            <a:t>34</a:t>
          </a:r>
          <a:r>
            <a:rPr kumimoji="1" lang="ja-JP" altLang="en-US" sz="1300">
              <a:latin typeface="ＭＳ Ｐゴシック"/>
            </a:rPr>
            <a:t>年度になると見込まれる。厳しい財政運営となることが予想されることから、単年度のプライマリー収支の黒字化を図りながら、公債費の縮減に努めていく。</a:t>
          </a: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43180</xdr:rowOff>
    </xdr:from>
    <xdr:to>
      <xdr:col>7</xdr:col>
      <xdr:colOff>15875</xdr:colOff>
      <xdr:row>81</xdr:row>
      <xdr:rowOff>54611</xdr:rowOff>
    </xdr:to>
    <xdr:cxnSp macro="">
      <xdr:nvCxnSpPr>
        <xdr:cNvPr id="371" name="直線コネクタ 370"/>
        <xdr:cNvCxnSpPr/>
      </xdr:nvCxnSpPr>
      <xdr:spPr>
        <a:xfrm flipV="1">
          <a:off x="4826000" y="127304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72"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73" name="直線コネクタ 372"/>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74"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75" name="直線コネクタ 374"/>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146050</xdr:rowOff>
    </xdr:from>
    <xdr:to>
      <xdr:col>7</xdr:col>
      <xdr:colOff>15875</xdr:colOff>
      <xdr:row>78</xdr:row>
      <xdr:rowOff>81280</xdr:rowOff>
    </xdr:to>
    <xdr:cxnSp macro="">
      <xdr:nvCxnSpPr>
        <xdr:cNvPr id="376" name="直線コネクタ 375"/>
        <xdr:cNvCxnSpPr/>
      </xdr:nvCxnSpPr>
      <xdr:spPr>
        <a:xfrm flipV="1">
          <a:off x="3987800" y="133477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77"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8" name="フローチャート : 判断 377"/>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81280</xdr:rowOff>
    </xdr:from>
    <xdr:to>
      <xdr:col>5</xdr:col>
      <xdr:colOff>549275</xdr:colOff>
      <xdr:row>78</xdr:row>
      <xdr:rowOff>119380</xdr:rowOff>
    </xdr:to>
    <xdr:cxnSp macro="">
      <xdr:nvCxnSpPr>
        <xdr:cNvPr id="379" name="直線コネクタ 378"/>
        <xdr:cNvCxnSpPr/>
      </xdr:nvCxnSpPr>
      <xdr:spPr>
        <a:xfrm flipV="1">
          <a:off x="3098800" y="1345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80" name="フローチャート : 判断 379"/>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66057</xdr:rowOff>
    </xdr:from>
    <xdr:ext cx="736600" cy="259045"/>
    <xdr:sp macro="" textlink="">
      <xdr:nvSpPr>
        <xdr:cNvPr id="381" name="テキスト ボックス 380"/>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119380</xdr:rowOff>
    </xdr:from>
    <xdr:to>
      <xdr:col>4</xdr:col>
      <xdr:colOff>346075</xdr:colOff>
      <xdr:row>78</xdr:row>
      <xdr:rowOff>165100</xdr:rowOff>
    </xdr:to>
    <xdr:cxnSp macro="">
      <xdr:nvCxnSpPr>
        <xdr:cNvPr id="382" name="直線コネクタ 381"/>
        <xdr:cNvCxnSpPr/>
      </xdr:nvCxnSpPr>
      <xdr:spPr>
        <a:xfrm flipV="1">
          <a:off x="2209800" y="1349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83" name="フローチャート : 判断 382"/>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88916</xdr:rowOff>
    </xdr:from>
    <xdr:ext cx="762000" cy="259045"/>
    <xdr:sp macro="" textlink="">
      <xdr:nvSpPr>
        <xdr:cNvPr id="384" name="テキスト ボックス 383"/>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165100</xdr:rowOff>
    </xdr:from>
    <xdr:to>
      <xdr:col>3</xdr:col>
      <xdr:colOff>142875</xdr:colOff>
      <xdr:row>79</xdr:row>
      <xdr:rowOff>8889</xdr:rowOff>
    </xdr:to>
    <xdr:cxnSp macro="">
      <xdr:nvCxnSpPr>
        <xdr:cNvPr id="385" name="直線コネクタ 384"/>
        <xdr:cNvCxnSpPr/>
      </xdr:nvCxnSpPr>
      <xdr:spPr>
        <a:xfrm flipV="1">
          <a:off x="1320800" y="13538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6" name="フローチャート : 判断 385"/>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104157</xdr:rowOff>
    </xdr:from>
    <xdr:ext cx="762000" cy="259045"/>
    <xdr:sp macro="" textlink="">
      <xdr:nvSpPr>
        <xdr:cNvPr id="387" name="テキスト ボックス 386"/>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8" name="フローチャート : 判断 387"/>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96538</xdr:rowOff>
    </xdr:from>
    <xdr:ext cx="762000" cy="259045"/>
    <xdr:sp macro="" textlink="">
      <xdr:nvSpPr>
        <xdr:cNvPr id="389" name="テキスト ボックス 388"/>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95" name="円/楕円 394"/>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67327</xdr:rowOff>
    </xdr:from>
    <xdr:ext cx="762000" cy="259045"/>
    <xdr:sp macro="" textlink="">
      <xdr:nvSpPr>
        <xdr:cNvPr id="396" name="公債費該当値テキスト"/>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30480</xdr:rowOff>
    </xdr:from>
    <xdr:to>
      <xdr:col>5</xdr:col>
      <xdr:colOff>600075</xdr:colOff>
      <xdr:row>78</xdr:row>
      <xdr:rowOff>132080</xdr:rowOff>
    </xdr:to>
    <xdr:sp macro="" textlink="">
      <xdr:nvSpPr>
        <xdr:cNvPr id="397" name="円/楕円 396"/>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98" name="テキスト ボックス 397"/>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68580</xdr:rowOff>
    </xdr:from>
    <xdr:to>
      <xdr:col>4</xdr:col>
      <xdr:colOff>396875</xdr:colOff>
      <xdr:row>78</xdr:row>
      <xdr:rowOff>170180</xdr:rowOff>
    </xdr:to>
    <xdr:sp macro="" textlink="">
      <xdr:nvSpPr>
        <xdr:cNvPr id="399" name="円/楕円 398"/>
        <xdr:cNvSpPr/>
      </xdr:nvSpPr>
      <xdr:spPr>
        <a:xfrm>
          <a:off x="3048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154957</xdr:rowOff>
    </xdr:from>
    <xdr:ext cx="762000" cy="259045"/>
    <xdr:sp macro="" textlink="">
      <xdr:nvSpPr>
        <xdr:cNvPr id="400" name="テキスト ボックス 399"/>
        <xdr:cNvSpPr txBox="1"/>
      </xdr:nvSpPr>
      <xdr:spPr>
        <a:xfrm>
          <a:off x="2717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114300</xdr:rowOff>
    </xdr:from>
    <xdr:to>
      <xdr:col>3</xdr:col>
      <xdr:colOff>193675</xdr:colOff>
      <xdr:row>79</xdr:row>
      <xdr:rowOff>44450</xdr:rowOff>
    </xdr:to>
    <xdr:sp macro="" textlink="">
      <xdr:nvSpPr>
        <xdr:cNvPr id="401" name="円/楕円 400"/>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29227</xdr:rowOff>
    </xdr:from>
    <xdr:ext cx="762000" cy="259045"/>
    <xdr:sp macro="" textlink="">
      <xdr:nvSpPr>
        <xdr:cNvPr id="402" name="テキスト ボックス 401"/>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403" name="円/楕円 402"/>
        <xdr:cNvSpPr/>
      </xdr:nvSpPr>
      <xdr:spPr>
        <a:xfrm>
          <a:off x="1270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44466</xdr:rowOff>
    </xdr:from>
    <xdr:ext cx="762000" cy="259045"/>
    <xdr:sp macro="" textlink="">
      <xdr:nvSpPr>
        <xdr:cNvPr id="404" name="テキスト ボックス 403"/>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公債費以外の経常収支比率は、類似団体平均をやや下回る水準で推移している。今後も公債費以外の経常的収支の改善を図りつつ、全体の経常収支比率を押し上げている公債費の縮減に努めていく。</a:t>
          </a: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80</xdr:row>
      <xdr:rowOff>117856</xdr:rowOff>
    </xdr:to>
    <xdr:cxnSp macro="">
      <xdr:nvCxnSpPr>
        <xdr:cNvPr id="430" name="直線コネクタ 429"/>
        <xdr:cNvCxnSpPr/>
      </xdr:nvCxnSpPr>
      <xdr:spPr>
        <a:xfrm flipV="1">
          <a:off x="16510000" y="1279144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89933</xdr:rowOff>
    </xdr:from>
    <xdr:ext cx="762000" cy="259045"/>
    <xdr:sp macro="" textlink="">
      <xdr:nvSpPr>
        <xdr:cNvPr id="431"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23</xdr:col>
      <xdr:colOff>628650</xdr:colOff>
      <xdr:row>80</xdr:row>
      <xdr:rowOff>117856</xdr:rowOff>
    </xdr:from>
    <xdr:to>
      <xdr:col>24</xdr:col>
      <xdr:colOff>120650</xdr:colOff>
      <xdr:row>80</xdr:row>
      <xdr:rowOff>117856</xdr:rowOff>
    </xdr:to>
    <xdr:cxnSp macro="">
      <xdr:nvCxnSpPr>
        <xdr:cNvPr id="432" name="直線コネクタ 431"/>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3"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4" name="直線コネクタ 433"/>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90424</xdr:rowOff>
    </xdr:from>
    <xdr:to>
      <xdr:col>24</xdr:col>
      <xdr:colOff>31750</xdr:colOff>
      <xdr:row>76</xdr:row>
      <xdr:rowOff>117856</xdr:rowOff>
    </xdr:to>
    <xdr:cxnSp macro="">
      <xdr:nvCxnSpPr>
        <xdr:cNvPr id="435" name="直線コネクタ 434"/>
        <xdr:cNvCxnSpPr/>
      </xdr:nvCxnSpPr>
      <xdr:spPr>
        <a:xfrm flipV="1">
          <a:off x="15671800" y="131206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153433</xdr:rowOff>
    </xdr:from>
    <xdr:ext cx="762000" cy="259045"/>
    <xdr:sp macro="" textlink="">
      <xdr:nvSpPr>
        <xdr:cNvPr id="436" name="公債費以外平均値テキスト"/>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7" name="フローチャート : 判断 436"/>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17272</xdr:rowOff>
    </xdr:from>
    <xdr:to>
      <xdr:col>22</xdr:col>
      <xdr:colOff>565150</xdr:colOff>
      <xdr:row>76</xdr:row>
      <xdr:rowOff>117856</xdr:rowOff>
    </xdr:to>
    <xdr:cxnSp macro="">
      <xdr:nvCxnSpPr>
        <xdr:cNvPr id="438" name="直線コネクタ 437"/>
        <xdr:cNvCxnSpPr/>
      </xdr:nvCxnSpPr>
      <xdr:spPr>
        <a:xfrm>
          <a:off x="14782800" y="130474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39" name="フローチャート : 判断 438"/>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100855</xdr:rowOff>
    </xdr:from>
    <xdr:ext cx="736600" cy="259045"/>
    <xdr:sp macro="" textlink="">
      <xdr:nvSpPr>
        <xdr:cNvPr id="440" name="テキスト ボックス 439"/>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156718</xdr:rowOff>
    </xdr:from>
    <xdr:to>
      <xdr:col>21</xdr:col>
      <xdr:colOff>361950</xdr:colOff>
      <xdr:row>76</xdr:row>
      <xdr:rowOff>17272</xdr:rowOff>
    </xdr:to>
    <xdr:cxnSp macro="">
      <xdr:nvCxnSpPr>
        <xdr:cNvPr id="441" name="直線コネクタ 440"/>
        <xdr:cNvCxnSpPr/>
      </xdr:nvCxnSpPr>
      <xdr:spPr>
        <a:xfrm>
          <a:off x="13893800" y="13015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42" name="フローチャート : 判断 441"/>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45990</xdr:rowOff>
    </xdr:from>
    <xdr:ext cx="762000" cy="259045"/>
    <xdr:sp macro="" textlink="">
      <xdr:nvSpPr>
        <xdr:cNvPr id="443" name="テキスト ボックス 442"/>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156718</xdr:rowOff>
    </xdr:from>
    <xdr:to>
      <xdr:col>20</xdr:col>
      <xdr:colOff>158750</xdr:colOff>
      <xdr:row>76</xdr:row>
      <xdr:rowOff>17272</xdr:rowOff>
    </xdr:to>
    <xdr:cxnSp macro="">
      <xdr:nvCxnSpPr>
        <xdr:cNvPr id="444" name="直線コネクタ 443"/>
        <xdr:cNvCxnSpPr/>
      </xdr:nvCxnSpPr>
      <xdr:spPr>
        <a:xfrm flipV="1">
          <a:off x="13004800" y="13015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5" name="フローチャート : 判断 444"/>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41419</xdr:rowOff>
    </xdr:from>
    <xdr:ext cx="762000" cy="259045"/>
    <xdr:sp macro="" textlink="">
      <xdr:nvSpPr>
        <xdr:cNvPr id="446" name="テキスト ボックス 445"/>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7" name="フローチャート : 判断 446"/>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48" name="テキスト ボックス 447"/>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39624</xdr:rowOff>
    </xdr:from>
    <xdr:to>
      <xdr:col>24</xdr:col>
      <xdr:colOff>82550</xdr:colOff>
      <xdr:row>76</xdr:row>
      <xdr:rowOff>141224</xdr:rowOff>
    </xdr:to>
    <xdr:sp macro="" textlink="">
      <xdr:nvSpPr>
        <xdr:cNvPr id="454" name="円/楕円 453"/>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56151</xdr:rowOff>
    </xdr:from>
    <xdr:ext cx="762000" cy="259045"/>
    <xdr:sp macro="" textlink="">
      <xdr:nvSpPr>
        <xdr:cNvPr id="455" name="公債費以外該当値テキスト"/>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67056</xdr:rowOff>
    </xdr:from>
    <xdr:to>
      <xdr:col>22</xdr:col>
      <xdr:colOff>615950</xdr:colOff>
      <xdr:row>76</xdr:row>
      <xdr:rowOff>168656</xdr:rowOff>
    </xdr:to>
    <xdr:sp macro="" textlink="">
      <xdr:nvSpPr>
        <xdr:cNvPr id="456" name="円/楕円 455"/>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7383</xdr:rowOff>
    </xdr:from>
    <xdr:ext cx="736600" cy="259045"/>
    <xdr:sp macro="" textlink="">
      <xdr:nvSpPr>
        <xdr:cNvPr id="457" name="テキスト ボックス 456"/>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137922</xdr:rowOff>
    </xdr:from>
    <xdr:to>
      <xdr:col>21</xdr:col>
      <xdr:colOff>412750</xdr:colOff>
      <xdr:row>76</xdr:row>
      <xdr:rowOff>68072</xdr:rowOff>
    </xdr:to>
    <xdr:sp macro="" textlink="">
      <xdr:nvSpPr>
        <xdr:cNvPr id="458" name="円/楕円 457"/>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78249</xdr:rowOff>
    </xdr:from>
    <xdr:ext cx="762000" cy="259045"/>
    <xdr:sp macro="" textlink="">
      <xdr:nvSpPr>
        <xdr:cNvPr id="459" name="テキスト ボックス 458"/>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105918</xdr:rowOff>
    </xdr:from>
    <xdr:to>
      <xdr:col>20</xdr:col>
      <xdr:colOff>209550</xdr:colOff>
      <xdr:row>76</xdr:row>
      <xdr:rowOff>36069</xdr:rowOff>
    </xdr:to>
    <xdr:sp macro="" textlink="">
      <xdr:nvSpPr>
        <xdr:cNvPr id="460" name="円/楕円 459"/>
        <xdr:cNvSpPr/>
      </xdr:nvSpPr>
      <xdr:spPr>
        <a:xfrm>
          <a:off x="13843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46245</xdr:rowOff>
    </xdr:from>
    <xdr:ext cx="762000" cy="259045"/>
    <xdr:sp macro="" textlink="">
      <xdr:nvSpPr>
        <xdr:cNvPr id="461" name="テキスト ボックス 460"/>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137922</xdr:rowOff>
    </xdr:from>
    <xdr:to>
      <xdr:col>19</xdr:col>
      <xdr:colOff>6350</xdr:colOff>
      <xdr:row>76</xdr:row>
      <xdr:rowOff>68072</xdr:rowOff>
    </xdr:to>
    <xdr:sp macro="" textlink="">
      <xdr:nvSpPr>
        <xdr:cNvPr id="462" name="円/楕円 461"/>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78249</xdr:rowOff>
    </xdr:from>
    <xdr:ext cx="762000" cy="259045"/>
    <xdr:sp macro="" textlink="">
      <xdr:nvSpPr>
        <xdr:cNvPr id="463" name="テキスト ボックス 462"/>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青森県八戸市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74563</xdr:rowOff>
    </xdr:from>
    <xdr:to>
      <xdr:col>4</xdr:col>
      <xdr:colOff>1117600</xdr:colOff>
      <xdr:row>19</xdr:row>
      <xdr:rowOff>86026</xdr:rowOff>
    </xdr:to>
    <xdr:cxnSp macro="">
      <xdr:nvCxnSpPr>
        <xdr:cNvPr id="47" name="直線コネクタ 46"/>
        <xdr:cNvCxnSpPr/>
      </xdr:nvCxnSpPr>
      <xdr:spPr bwMode="auto">
        <a:xfrm flipV="1">
          <a:off x="5651500" y="2008138"/>
          <a:ext cx="0" cy="1383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58103</xdr:rowOff>
    </xdr:from>
    <xdr:ext cx="762000" cy="259045"/>
    <xdr:sp macro="" textlink="">
      <xdr:nvSpPr>
        <xdr:cNvPr id="48" name="人口1人当たり決算額の推移最小値テキスト130"/>
        <xdr:cNvSpPr txBox="1"/>
      </xdr:nvSpPr>
      <xdr:spPr>
        <a:xfrm>
          <a:off x="5740400" y="33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46,713</a:t>
          </a:r>
          <a:endParaRPr kumimoji="1" lang="ja-JP" altLang="en-US" sz="1000" b="1">
            <a:latin typeface="ＭＳ Ｐゴシック"/>
          </a:endParaRPr>
        </a:p>
      </xdr:txBody>
    </xdr:sp>
    <xdr:clientData/>
  </xdr:oneCellAnchor>
  <xdr:twoCellAnchor>
    <xdr:from>
      <xdr:col>4</xdr:col>
      <xdr:colOff>1028700</xdr:colOff>
      <xdr:row>19</xdr:row>
      <xdr:rowOff>86026</xdr:rowOff>
    </xdr:from>
    <xdr:to>
      <xdr:col>5</xdr:col>
      <xdr:colOff>73025</xdr:colOff>
      <xdr:row>19</xdr:row>
      <xdr:rowOff>86026</xdr:rowOff>
    </xdr:to>
    <xdr:cxnSp macro="">
      <xdr:nvCxnSpPr>
        <xdr:cNvPr id="49" name="直線コネクタ 48"/>
        <xdr:cNvCxnSpPr/>
      </xdr:nvCxnSpPr>
      <xdr:spPr bwMode="auto">
        <a:xfrm>
          <a:off x="5562600" y="3391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160940</xdr:rowOff>
    </xdr:from>
    <xdr:ext cx="762000" cy="259045"/>
    <xdr:sp macro="" textlink="">
      <xdr:nvSpPr>
        <xdr:cNvPr id="50" name="人口1人当たり決算額の推移最大値テキスト130"/>
        <xdr:cNvSpPr txBox="1"/>
      </xdr:nvSpPr>
      <xdr:spPr>
        <a:xfrm>
          <a:off x="5740400" y="17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89,064</a:t>
          </a:r>
          <a:endParaRPr kumimoji="1" lang="ja-JP" altLang="en-US" sz="1000" b="1">
            <a:latin typeface="ＭＳ Ｐゴシック"/>
          </a:endParaRPr>
        </a:p>
      </xdr:txBody>
    </xdr:sp>
    <xdr:clientData/>
  </xdr:oneCellAnchor>
  <xdr:twoCellAnchor>
    <xdr:from>
      <xdr:col>4</xdr:col>
      <xdr:colOff>1028700</xdr:colOff>
      <xdr:row>11</xdr:row>
      <xdr:rowOff>74563</xdr:rowOff>
    </xdr:from>
    <xdr:to>
      <xdr:col>5</xdr:col>
      <xdr:colOff>73025</xdr:colOff>
      <xdr:row>11</xdr:row>
      <xdr:rowOff>74563</xdr:rowOff>
    </xdr:to>
    <xdr:cxnSp macro="">
      <xdr:nvCxnSpPr>
        <xdr:cNvPr id="51" name="直線コネクタ 50"/>
        <xdr:cNvCxnSpPr/>
      </xdr:nvCxnSpPr>
      <xdr:spPr bwMode="auto">
        <a:xfrm>
          <a:off x="5562600" y="2008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159407</xdr:rowOff>
    </xdr:from>
    <xdr:to>
      <xdr:col>4</xdr:col>
      <xdr:colOff>1117600</xdr:colOff>
      <xdr:row>18</xdr:row>
      <xdr:rowOff>14376</xdr:rowOff>
    </xdr:to>
    <xdr:cxnSp macro="">
      <xdr:nvCxnSpPr>
        <xdr:cNvPr id="52" name="直線コネクタ 51"/>
        <xdr:cNvCxnSpPr/>
      </xdr:nvCxnSpPr>
      <xdr:spPr bwMode="auto">
        <a:xfrm flipV="1">
          <a:off x="5003800" y="3121682"/>
          <a:ext cx="647700" cy="26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56521</xdr:rowOff>
    </xdr:from>
    <xdr:ext cx="762000" cy="259045"/>
    <xdr:sp macro="" textlink="">
      <xdr:nvSpPr>
        <xdr:cNvPr id="53" name="人口1人当たり決算額の推移平均値テキスト130"/>
        <xdr:cNvSpPr txBox="1"/>
      </xdr:nvSpPr>
      <xdr:spPr>
        <a:xfrm>
          <a:off x="5740400" y="2675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39994</xdr:rowOff>
    </xdr:from>
    <xdr:to>
      <xdr:col>5</xdr:col>
      <xdr:colOff>34925</xdr:colOff>
      <xdr:row>16</xdr:row>
      <xdr:rowOff>141594</xdr:rowOff>
    </xdr:to>
    <xdr:sp macro="" textlink="">
      <xdr:nvSpPr>
        <xdr:cNvPr id="54" name="フローチャート : 判断 53"/>
        <xdr:cNvSpPr/>
      </xdr:nvSpPr>
      <xdr:spPr bwMode="auto">
        <a:xfrm>
          <a:off x="56007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14376</xdr:rowOff>
    </xdr:from>
    <xdr:to>
      <xdr:col>4</xdr:col>
      <xdr:colOff>469900</xdr:colOff>
      <xdr:row>18</xdr:row>
      <xdr:rowOff>104935</xdr:rowOff>
    </xdr:to>
    <xdr:cxnSp macro="">
      <xdr:nvCxnSpPr>
        <xdr:cNvPr id="55" name="直線コネクタ 54"/>
        <xdr:cNvCxnSpPr/>
      </xdr:nvCxnSpPr>
      <xdr:spPr bwMode="auto">
        <a:xfrm flipV="1">
          <a:off x="4305300" y="3148101"/>
          <a:ext cx="698500" cy="90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81763</xdr:rowOff>
    </xdr:from>
    <xdr:to>
      <xdr:col>4</xdr:col>
      <xdr:colOff>520700</xdr:colOff>
      <xdr:row>17</xdr:row>
      <xdr:rowOff>11913</xdr:rowOff>
    </xdr:to>
    <xdr:sp macro="" textlink="">
      <xdr:nvSpPr>
        <xdr:cNvPr id="56" name="フローチャート : 判断 55"/>
        <xdr:cNvSpPr/>
      </xdr:nvSpPr>
      <xdr:spPr bwMode="auto">
        <a:xfrm>
          <a:off x="4953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22090</xdr:rowOff>
    </xdr:from>
    <xdr:ext cx="736600" cy="259045"/>
    <xdr:sp macro="" textlink="">
      <xdr:nvSpPr>
        <xdr:cNvPr id="57" name="テキスト ボックス 56"/>
        <xdr:cNvSpPr txBox="1"/>
      </xdr:nvSpPr>
      <xdr:spPr>
        <a:xfrm>
          <a:off x="4622800" y="264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18295</xdr:rowOff>
    </xdr:from>
    <xdr:to>
      <xdr:col>3</xdr:col>
      <xdr:colOff>904875</xdr:colOff>
      <xdr:row>18</xdr:row>
      <xdr:rowOff>104935</xdr:rowOff>
    </xdr:to>
    <xdr:cxnSp macro="">
      <xdr:nvCxnSpPr>
        <xdr:cNvPr id="58" name="直線コネクタ 57"/>
        <xdr:cNvCxnSpPr/>
      </xdr:nvCxnSpPr>
      <xdr:spPr bwMode="auto">
        <a:xfrm>
          <a:off x="3606800" y="3152020"/>
          <a:ext cx="698500" cy="86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140088</xdr:rowOff>
    </xdr:from>
    <xdr:to>
      <xdr:col>3</xdr:col>
      <xdr:colOff>955675</xdr:colOff>
      <xdr:row>17</xdr:row>
      <xdr:rowOff>70238</xdr:rowOff>
    </xdr:to>
    <xdr:sp macro="" textlink="">
      <xdr:nvSpPr>
        <xdr:cNvPr id="59" name="フローチャート : 判断 58"/>
        <xdr:cNvSpPr/>
      </xdr:nvSpPr>
      <xdr:spPr bwMode="auto">
        <a:xfrm>
          <a:off x="4254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80415</xdr:rowOff>
    </xdr:from>
    <xdr:ext cx="762000" cy="259045"/>
    <xdr:sp macro="" textlink="">
      <xdr:nvSpPr>
        <xdr:cNvPr id="60" name="テキスト ボックス 59"/>
        <xdr:cNvSpPr txBox="1"/>
      </xdr:nvSpPr>
      <xdr:spPr>
        <a:xfrm>
          <a:off x="39243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112936</xdr:rowOff>
    </xdr:from>
    <xdr:to>
      <xdr:col>3</xdr:col>
      <xdr:colOff>206375</xdr:colOff>
      <xdr:row>18</xdr:row>
      <xdr:rowOff>18295</xdr:rowOff>
    </xdr:to>
    <xdr:cxnSp macro="">
      <xdr:nvCxnSpPr>
        <xdr:cNvPr id="61" name="直線コネクタ 60"/>
        <xdr:cNvCxnSpPr/>
      </xdr:nvCxnSpPr>
      <xdr:spPr bwMode="auto">
        <a:xfrm>
          <a:off x="2908300" y="3075211"/>
          <a:ext cx="698500" cy="76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92213</xdr:rowOff>
    </xdr:from>
    <xdr:to>
      <xdr:col>3</xdr:col>
      <xdr:colOff>257175</xdr:colOff>
      <xdr:row>17</xdr:row>
      <xdr:rowOff>22363</xdr:rowOff>
    </xdr:to>
    <xdr:sp macro="" textlink="">
      <xdr:nvSpPr>
        <xdr:cNvPr id="62" name="フローチャート : 判断 61"/>
        <xdr:cNvSpPr/>
      </xdr:nvSpPr>
      <xdr:spPr bwMode="auto">
        <a:xfrm>
          <a:off x="3556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32540</xdr:rowOff>
    </xdr:from>
    <xdr:ext cx="762000" cy="259045"/>
    <xdr:sp macro="" textlink="">
      <xdr:nvSpPr>
        <xdr:cNvPr id="63" name="テキスト ボックス 62"/>
        <xdr:cNvSpPr txBox="1"/>
      </xdr:nvSpPr>
      <xdr:spPr>
        <a:xfrm>
          <a:off x="32258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15566</xdr:rowOff>
    </xdr:from>
    <xdr:to>
      <xdr:col>2</xdr:col>
      <xdr:colOff>692150</xdr:colOff>
      <xdr:row>16</xdr:row>
      <xdr:rowOff>117166</xdr:rowOff>
    </xdr:to>
    <xdr:sp macro="" textlink="">
      <xdr:nvSpPr>
        <xdr:cNvPr id="64" name="フローチャート : 判断 63"/>
        <xdr:cNvSpPr/>
      </xdr:nvSpPr>
      <xdr:spPr bwMode="auto">
        <a:xfrm>
          <a:off x="2857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127343</xdr:rowOff>
    </xdr:from>
    <xdr:ext cx="762000" cy="259045"/>
    <xdr:sp macro="" textlink="">
      <xdr:nvSpPr>
        <xdr:cNvPr id="65" name="テキスト ボックス 64"/>
        <xdr:cNvSpPr txBox="1"/>
      </xdr:nvSpPr>
      <xdr:spPr>
        <a:xfrm>
          <a:off x="2527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108607</xdr:rowOff>
    </xdr:from>
    <xdr:to>
      <xdr:col>5</xdr:col>
      <xdr:colOff>34925</xdr:colOff>
      <xdr:row>18</xdr:row>
      <xdr:rowOff>38757</xdr:rowOff>
    </xdr:to>
    <xdr:sp macro="" textlink="">
      <xdr:nvSpPr>
        <xdr:cNvPr id="71" name="円/楕円 70"/>
        <xdr:cNvSpPr/>
      </xdr:nvSpPr>
      <xdr:spPr bwMode="auto">
        <a:xfrm>
          <a:off x="5600700" y="3070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80684</xdr:rowOff>
    </xdr:from>
    <xdr:ext cx="762000" cy="259045"/>
    <xdr:sp macro="" textlink="">
      <xdr:nvSpPr>
        <xdr:cNvPr id="72" name="人口1人当たり決算額の推移該当値テキスト130"/>
        <xdr:cNvSpPr txBox="1"/>
      </xdr:nvSpPr>
      <xdr:spPr>
        <a:xfrm>
          <a:off x="5740400" y="304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54,966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135026</xdr:rowOff>
    </xdr:from>
    <xdr:to>
      <xdr:col>4</xdr:col>
      <xdr:colOff>520700</xdr:colOff>
      <xdr:row>18</xdr:row>
      <xdr:rowOff>65176</xdr:rowOff>
    </xdr:to>
    <xdr:sp macro="" textlink="">
      <xdr:nvSpPr>
        <xdr:cNvPr id="73" name="円/楕円 72"/>
        <xdr:cNvSpPr/>
      </xdr:nvSpPr>
      <xdr:spPr bwMode="auto">
        <a:xfrm>
          <a:off x="4953000" y="3097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49953</xdr:rowOff>
    </xdr:from>
    <xdr:ext cx="736600" cy="259045"/>
    <xdr:sp macro="" textlink="">
      <xdr:nvSpPr>
        <xdr:cNvPr id="74" name="テキスト ボックス 73"/>
        <xdr:cNvSpPr txBox="1"/>
      </xdr:nvSpPr>
      <xdr:spPr>
        <a:xfrm>
          <a:off x="4622800" y="318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54,157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54135</xdr:rowOff>
    </xdr:from>
    <xdr:to>
      <xdr:col>3</xdr:col>
      <xdr:colOff>955675</xdr:colOff>
      <xdr:row>18</xdr:row>
      <xdr:rowOff>155735</xdr:rowOff>
    </xdr:to>
    <xdr:sp macro="" textlink="">
      <xdr:nvSpPr>
        <xdr:cNvPr id="75" name="円/楕円 74"/>
        <xdr:cNvSpPr/>
      </xdr:nvSpPr>
      <xdr:spPr bwMode="auto">
        <a:xfrm>
          <a:off x="4254500" y="3187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140512</xdr:rowOff>
    </xdr:from>
    <xdr:ext cx="762000" cy="259045"/>
    <xdr:sp macro="" textlink="">
      <xdr:nvSpPr>
        <xdr:cNvPr id="76" name="テキスト ボックス 75"/>
        <xdr:cNvSpPr txBox="1"/>
      </xdr:nvSpPr>
      <xdr:spPr>
        <a:xfrm>
          <a:off x="3924300" y="327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51,384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138945</xdr:rowOff>
    </xdr:from>
    <xdr:to>
      <xdr:col>3</xdr:col>
      <xdr:colOff>257175</xdr:colOff>
      <xdr:row>18</xdr:row>
      <xdr:rowOff>69095</xdr:rowOff>
    </xdr:to>
    <xdr:sp macro="" textlink="">
      <xdr:nvSpPr>
        <xdr:cNvPr id="77" name="円/楕円 76"/>
        <xdr:cNvSpPr/>
      </xdr:nvSpPr>
      <xdr:spPr bwMode="auto">
        <a:xfrm>
          <a:off x="3556000" y="3101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53872</xdr:rowOff>
    </xdr:from>
    <xdr:ext cx="762000" cy="259045"/>
    <xdr:sp macro="" textlink="">
      <xdr:nvSpPr>
        <xdr:cNvPr id="78" name="テキスト ボックス 77"/>
        <xdr:cNvSpPr txBox="1"/>
      </xdr:nvSpPr>
      <xdr:spPr>
        <a:xfrm>
          <a:off x="3225800" y="31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54,037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62136</xdr:rowOff>
    </xdr:from>
    <xdr:to>
      <xdr:col>2</xdr:col>
      <xdr:colOff>692150</xdr:colOff>
      <xdr:row>17</xdr:row>
      <xdr:rowOff>163736</xdr:rowOff>
    </xdr:to>
    <xdr:sp macro="" textlink="">
      <xdr:nvSpPr>
        <xdr:cNvPr id="79" name="円/楕円 78"/>
        <xdr:cNvSpPr/>
      </xdr:nvSpPr>
      <xdr:spPr bwMode="auto">
        <a:xfrm>
          <a:off x="2857500" y="3024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148513</xdr:rowOff>
    </xdr:from>
    <xdr:ext cx="762000" cy="259045"/>
    <xdr:sp macro="" textlink="">
      <xdr:nvSpPr>
        <xdr:cNvPr id="80" name="テキスト ボックス 79"/>
        <xdr:cNvSpPr txBox="1"/>
      </xdr:nvSpPr>
      <xdr:spPr>
        <a:xfrm>
          <a:off x="2527300" y="311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39256</xdr:rowOff>
    </xdr:from>
    <xdr:to>
      <xdr:col>4</xdr:col>
      <xdr:colOff>1117600</xdr:colOff>
      <xdr:row>37</xdr:row>
      <xdr:rowOff>241529</xdr:rowOff>
    </xdr:to>
    <xdr:cxnSp macro="">
      <xdr:nvCxnSpPr>
        <xdr:cNvPr id="108" name="直線コネクタ 107"/>
        <xdr:cNvCxnSpPr/>
      </xdr:nvCxnSpPr>
      <xdr:spPr bwMode="auto">
        <a:xfrm flipV="1">
          <a:off x="5651500" y="5963806"/>
          <a:ext cx="0" cy="1402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213606</xdr:rowOff>
    </xdr:from>
    <xdr:ext cx="762000" cy="259045"/>
    <xdr:sp macro="" textlink="">
      <xdr:nvSpPr>
        <xdr:cNvPr id="109" name="人口1人当たり決算額の推移最小値テキスト445"/>
        <xdr:cNvSpPr txBox="1"/>
      </xdr:nvSpPr>
      <xdr:spPr>
        <a:xfrm>
          <a:off x="5740400" y="73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-5,006</a:t>
          </a:r>
          <a:endParaRPr kumimoji="1" lang="ja-JP" altLang="en-US" sz="1000" b="1">
            <a:latin typeface="ＭＳ Ｐゴシック"/>
          </a:endParaRPr>
        </a:p>
      </xdr:txBody>
    </xdr:sp>
    <xdr:clientData/>
  </xdr:oneCellAnchor>
  <xdr:twoCellAnchor>
    <xdr:from>
      <xdr:col>4</xdr:col>
      <xdr:colOff>1028700</xdr:colOff>
      <xdr:row>37</xdr:row>
      <xdr:rowOff>241529</xdr:rowOff>
    </xdr:from>
    <xdr:to>
      <xdr:col>5</xdr:col>
      <xdr:colOff>73025</xdr:colOff>
      <xdr:row>37</xdr:row>
      <xdr:rowOff>241529</xdr:rowOff>
    </xdr:to>
    <xdr:cxnSp macro="">
      <xdr:nvCxnSpPr>
        <xdr:cNvPr id="110" name="直線コネクタ 109"/>
        <xdr:cNvCxnSpPr/>
      </xdr:nvCxnSpPr>
      <xdr:spPr bwMode="auto">
        <a:xfrm>
          <a:off x="5562600" y="7366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297083</xdr:rowOff>
    </xdr:from>
    <xdr:ext cx="762000" cy="259045"/>
    <xdr:sp macro="" textlink="">
      <xdr:nvSpPr>
        <xdr:cNvPr id="111" name="人口1人当たり決算額の推移最大値テキスト445"/>
        <xdr:cNvSpPr txBox="1"/>
      </xdr:nvSpPr>
      <xdr:spPr>
        <a:xfrm>
          <a:off x="5740400" y="570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31,803</a:t>
          </a:r>
          <a:endParaRPr kumimoji="1" lang="ja-JP" altLang="en-US" sz="1000" b="1">
            <a:latin typeface="ＭＳ Ｐゴシック"/>
          </a:endParaRPr>
        </a:p>
      </xdr:txBody>
    </xdr:sp>
    <xdr:clientData/>
  </xdr:oneCellAnchor>
  <xdr:twoCellAnchor>
    <xdr:from>
      <xdr:col>4</xdr:col>
      <xdr:colOff>1028700</xdr:colOff>
      <xdr:row>33</xdr:row>
      <xdr:rowOff>39256</xdr:rowOff>
    </xdr:from>
    <xdr:to>
      <xdr:col>5</xdr:col>
      <xdr:colOff>73025</xdr:colOff>
      <xdr:row>33</xdr:row>
      <xdr:rowOff>39256</xdr:rowOff>
    </xdr:to>
    <xdr:cxnSp macro="">
      <xdr:nvCxnSpPr>
        <xdr:cNvPr id="112" name="直線コネクタ 111"/>
        <xdr:cNvCxnSpPr/>
      </xdr:nvCxnSpPr>
      <xdr:spPr bwMode="auto">
        <a:xfrm>
          <a:off x="5562600" y="5963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92443</xdr:rowOff>
    </xdr:from>
    <xdr:to>
      <xdr:col>4</xdr:col>
      <xdr:colOff>1117600</xdr:colOff>
      <xdr:row>34</xdr:row>
      <xdr:rowOff>148107</xdr:rowOff>
    </xdr:to>
    <xdr:cxnSp macro="">
      <xdr:nvCxnSpPr>
        <xdr:cNvPr id="113" name="直線コネクタ 112"/>
        <xdr:cNvCxnSpPr/>
      </xdr:nvCxnSpPr>
      <xdr:spPr bwMode="auto">
        <a:xfrm>
          <a:off x="5003800" y="6359893"/>
          <a:ext cx="647700" cy="55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109275</xdr:rowOff>
    </xdr:from>
    <xdr:ext cx="762000" cy="259045"/>
    <xdr:sp macro="" textlink="">
      <xdr:nvSpPr>
        <xdr:cNvPr id="114" name="人口1人当たり決算額の推移平均値テキスト445"/>
        <xdr:cNvSpPr txBox="1"/>
      </xdr:nvSpPr>
      <xdr:spPr>
        <a:xfrm>
          <a:off x="5740400" y="67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137198</xdr:rowOff>
    </xdr:from>
    <xdr:to>
      <xdr:col>5</xdr:col>
      <xdr:colOff>34925</xdr:colOff>
      <xdr:row>35</xdr:row>
      <xdr:rowOff>238798</xdr:rowOff>
    </xdr:to>
    <xdr:sp macro="" textlink="">
      <xdr:nvSpPr>
        <xdr:cNvPr id="115" name="フローチャート : 判断 114"/>
        <xdr:cNvSpPr/>
      </xdr:nvSpPr>
      <xdr:spPr bwMode="auto">
        <a:xfrm>
          <a:off x="56007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30112</xdr:rowOff>
    </xdr:from>
    <xdr:to>
      <xdr:col>4</xdr:col>
      <xdr:colOff>469900</xdr:colOff>
      <xdr:row>34</xdr:row>
      <xdr:rowOff>92443</xdr:rowOff>
    </xdr:to>
    <xdr:cxnSp macro="">
      <xdr:nvCxnSpPr>
        <xdr:cNvPr id="116" name="直線コネクタ 115"/>
        <xdr:cNvCxnSpPr/>
      </xdr:nvCxnSpPr>
      <xdr:spPr bwMode="auto">
        <a:xfrm>
          <a:off x="4305300" y="6297562"/>
          <a:ext cx="698500" cy="62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123558</xdr:rowOff>
    </xdr:from>
    <xdr:to>
      <xdr:col>4</xdr:col>
      <xdr:colOff>520700</xdr:colOff>
      <xdr:row>35</xdr:row>
      <xdr:rowOff>225158</xdr:rowOff>
    </xdr:to>
    <xdr:sp macro="" textlink="">
      <xdr:nvSpPr>
        <xdr:cNvPr id="117" name="フローチャート : 判断 116"/>
        <xdr:cNvSpPr/>
      </xdr:nvSpPr>
      <xdr:spPr bwMode="auto">
        <a:xfrm>
          <a:off x="4953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209935</xdr:rowOff>
    </xdr:from>
    <xdr:ext cx="736600" cy="259045"/>
    <xdr:sp macro="" textlink="">
      <xdr:nvSpPr>
        <xdr:cNvPr id="118" name="テキスト ボックス 117"/>
        <xdr:cNvSpPr txBox="1"/>
      </xdr:nvSpPr>
      <xdr:spPr>
        <a:xfrm>
          <a:off x="4622800" y="682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294297</xdr:rowOff>
    </xdr:from>
    <xdr:to>
      <xdr:col>3</xdr:col>
      <xdr:colOff>904875</xdr:colOff>
      <xdr:row>34</xdr:row>
      <xdr:rowOff>30112</xdr:rowOff>
    </xdr:to>
    <xdr:cxnSp macro="">
      <xdr:nvCxnSpPr>
        <xdr:cNvPr id="119" name="直線コネクタ 118"/>
        <xdr:cNvCxnSpPr/>
      </xdr:nvCxnSpPr>
      <xdr:spPr bwMode="auto">
        <a:xfrm>
          <a:off x="3606800" y="6218847"/>
          <a:ext cx="698500" cy="78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42291</xdr:rowOff>
    </xdr:from>
    <xdr:to>
      <xdr:col>3</xdr:col>
      <xdr:colOff>955675</xdr:colOff>
      <xdr:row>35</xdr:row>
      <xdr:rowOff>143891</xdr:rowOff>
    </xdr:to>
    <xdr:sp macro="" textlink="">
      <xdr:nvSpPr>
        <xdr:cNvPr id="120" name="フローチャート : 判断 119"/>
        <xdr:cNvSpPr/>
      </xdr:nvSpPr>
      <xdr:spPr bwMode="auto">
        <a:xfrm>
          <a:off x="4254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128668</xdr:rowOff>
    </xdr:from>
    <xdr:ext cx="762000" cy="259045"/>
    <xdr:sp macro="" textlink="">
      <xdr:nvSpPr>
        <xdr:cNvPr id="121" name="テキスト ボックス 120"/>
        <xdr:cNvSpPr txBox="1"/>
      </xdr:nvSpPr>
      <xdr:spPr>
        <a:xfrm>
          <a:off x="39243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247739</xdr:rowOff>
    </xdr:from>
    <xdr:to>
      <xdr:col>3</xdr:col>
      <xdr:colOff>206375</xdr:colOff>
      <xdr:row>33</xdr:row>
      <xdr:rowOff>294297</xdr:rowOff>
    </xdr:to>
    <xdr:cxnSp macro="">
      <xdr:nvCxnSpPr>
        <xdr:cNvPr id="122" name="直線コネクタ 121"/>
        <xdr:cNvCxnSpPr/>
      </xdr:nvCxnSpPr>
      <xdr:spPr bwMode="auto">
        <a:xfrm>
          <a:off x="2908300" y="6172289"/>
          <a:ext cx="698500" cy="46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8192</xdr:rowOff>
    </xdr:from>
    <xdr:to>
      <xdr:col>3</xdr:col>
      <xdr:colOff>257175</xdr:colOff>
      <xdr:row>35</xdr:row>
      <xdr:rowOff>109792</xdr:rowOff>
    </xdr:to>
    <xdr:sp macro="" textlink="">
      <xdr:nvSpPr>
        <xdr:cNvPr id="123" name="フローチャート : 判断 122"/>
        <xdr:cNvSpPr/>
      </xdr:nvSpPr>
      <xdr:spPr bwMode="auto">
        <a:xfrm>
          <a:off x="35560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94569</xdr:rowOff>
    </xdr:from>
    <xdr:ext cx="762000" cy="259045"/>
    <xdr:sp macro="" textlink="">
      <xdr:nvSpPr>
        <xdr:cNvPr id="124" name="テキスト ボックス 123"/>
        <xdr:cNvSpPr txBox="1"/>
      </xdr:nvSpPr>
      <xdr:spPr>
        <a:xfrm>
          <a:off x="3225800" y="670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338062</xdr:rowOff>
    </xdr:from>
    <xdr:to>
      <xdr:col>2</xdr:col>
      <xdr:colOff>692150</xdr:colOff>
      <xdr:row>35</xdr:row>
      <xdr:rowOff>96762</xdr:rowOff>
    </xdr:to>
    <xdr:sp macro="" textlink="">
      <xdr:nvSpPr>
        <xdr:cNvPr id="125" name="フローチャート : 判断 124"/>
        <xdr:cNvSpPr/>
      </xdr:nvSpPr>
      <xdr:spPr bwMode="auto">
        <a:xfrm>
          <a:off x="2857500" y="6605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81539</xdr:rowOff>
    </xdr:from>
    <xdr:ext cx="762000" cy="259045"/>
    <xdr:sp macro="" textlink="">
      <xdr:nvSpPr>
        <xdr:cNvPr id="126" name="テキスト ボックス 125"/>
        <xdr:cNvSpPr txBox="1"/>
      </xdr:nvSpPr>
      <xdr:spPr>
        <a:xfrm>
          <a:off x="2527300" y="669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97307</xdr:rowOff>
    </xdr:from>
    <xdr:to>
      <xdr:col>5</xdr:col>
      <xdr:colOff>34925</xdr:colOff>
      <xdr:row>34</xdr:row>
      <xdr:rowOff>198907</xdr:rowOff>
    </xdr:to>
    <xdr:sp macro="" textlink="">
      <xdr:nvSpPr>
        <xdr:cNvPr id="132" name="円/楕円 131"/>
        <xdr:cNvSpPr/>
      </xdr:nvSpPr>
      <xdr:spPr bwMode="auto">
        <a:xfrm>
          <a:off x="5600700" y="636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285284</xdr:rowOff>
    </xdr:from>
    <xdr:ext cx="762000" cy="259045"/>
    <xdr:sp macro="" textlink="">
      <xdr:nvSpPr>
        <xdr:cNvPr id="133" name="人口1人当たり決算額の推移該当値テキスト445"/>
        <xdr:cNvSpPr txBox="1"/>
      </xdr:nvSpPr>
      <xdr:spPr>
        <a:xfrm>
          <a:off x="5740400" y="62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19,946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41643</xdr:rowOff>
    </xdr:from>
    <xdr:to>
      <xdr:col>4</xdr:col>
      <xdr:colOff>520700</xdr:colOff>
      <xdr:row>34</xdr:row>
      <xdr:rowOff>143243</xdr:rowOff>
    </xdr:to>
    <xdr:sp macro="" textlink="">
      <xdr:nvSpPr>
        <xdr:cNvPr id="134" name="円/楕円 133"/>
        <xdr:cNvSpPr/>
      </xdr:nvSpPr>
      <xdr:spPr bwMode="auto">
        <a:xfrm>
          <a:off x="4953000" y="630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153420</xdr:rowOff>
    </xdr:from>
    <xdr:ext cx="736600" cy="259045"/>
    <xdr:sp macro="" textlink="">
      <xdr:nvSpPr>
        <xdr:cNvPr id="135" name="テキスト ボックス 134"/>
        <xdr:cNvSpPr txBox="1"/>
      </xdr:nvSpPr>
      <xdr:spPr>
        <a:xfrm>
          <a:off x="4622800" y="607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21,407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322212</xdr:rowOff>
    </xdr:from>
    <xdr:to>
      <xdr:col>3</xdr:col>
      <xdr:colOff>955675</xdr:colOff>
      <xdr:row>34</xdr:row>
      <xdr:rowOff>80912</xdr:rowOff>
    </xdr:to>
    <xdr:sp macro="" textlink="">
      <xdr:nvSpPr>
        <xdr:cNvPr id="136" name="円/楕円 135"/>
        <xdr:cNvSpPr/>
      </xdr:nvSpPr>
      <xdr:spPr bwMode="auto">
        <a:xfrm>
          <a:off x="4254500" y="6246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91089</xdr:rowOff>
    </xdr:from>
    <xdr:ext cx="762000" cy="259045"/>
    <xdr:sp macro="" textlink="">
      <xdr:nvSpPr>
        <xdr:cNvPr id="137" name="テキスト ボックス 136"/>
        <xdr:cNvSpPr txBox="1"/>
      </xdr:nvSpPr>
      <xdr:spPr>
        <a:xfrm>
          <a:off x="3924300" y="601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23,043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243497</xdr:rowOff>
    </xdr:from>
    <xdr:to>
      <xdr:col>3</xdr:col>
      <xdr:colOff>257175</xdr:colOff>
      <xdr:row>34</xdr:row>
      <xdr:rowOff>2197</xdr:rowOff>
    </xdr:to>
    <xdr:sp macro="" textlink="">
      <xdr:nvSpPr>
        <xdr:cNvPr id="138" name="円/楕円 137"/>
        <xdr:cNvSpPr/>
      </xdr:nvSpPr>
      <xdr:spPr bwMode="auto">
        <a:xfrm>
          <a:off x="3556000" y="6168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12374</xdr:rowOff>
    </xdr:from>
    <xdr:ext cx="762000" cy="259045"/>
    <xdr:sp macro="" textlink="">
      <xdr:nvSpPr>
        <xdr:cNvPr id="139" name="テキスト ボックス 138"/>
        <xdr:cNvSpPr txBox="1"/>
      </xdr:nvSpPr>
      <xdr:spPr>
        <a:xfrm>
          <a:off x="3225800" y="5936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25,109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196939</xdr:rowOff>
    </xdr:from>
    <xdr:to>
      <xdr:col>2</xdr:col>
      <xdr:colOff>692150</xdr:colOff>
      <xdr:row>33</xdr:row>
      <xdr:rowOff>298539</xdr:rowOff>
    </xdr:to>
    <xdr:sp macro="" textlink="">
      <xdr:nvSpPr>
        <xdr:cNvPr id="140" name="円/楕円 139"/>
        <xdr:cNvSpPr/>
      </xdr:nvSpPr>
      <xdr:spPr bwMode="auto">
        <a:xfrm>
          <a:off x="2857500" y="612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137266</xdr:rowOff>
    </xdr:from>
    <xdr:ext cx="762000" cy="259045"/>
    <xdr:sp macro="" textlink="">
      <xdr:nvSpPr>
        <xdr:cNvPr id="141" name="テキスト ボックス 140"/>
        <xdr:cNvSpPr txBox="1"/>
      </xdr:nvSpPr>
      <xdr:spPr>
        <a:xfrm>
          <a:off x="2527300" y="589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青森県八戸市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235,878
234,988
305.54
103,702,645
99,979,207
1,514,746
51,040,998
98,403,375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117.7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130980</xdr:rowOff>
    </xdr:from>
    <xdr:to>
      <xdr:col>6</xdr:col>
      <xdr:colOff>510540</xdr:colOff>
      <xdr:row>39</xdr:row>
      <xdr:rowOff>35491</xdr:rowOff>
    </xdr:to>
    <xdr:cxnSp macro="">
      <xdr:nvCxnSpPr>
        <xdr:cNvPr id="58" name="直線コネクタ 57"/>
        <xdr:cNvCxnSpPr/>
      </xdr:nvCxnSpPr>
      <xdr:spPr>
        <a:xfrm flipV="1">
          <a:off x="4633595" y="5274480"/>
          <a:ext cx="1270" cy="144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39318</xdr:rowOff>
    </xdr:from>
    <xdr:ext cx="534377" cy="259045"/>
    <xdr:sp macro="" textlink="">
      <xdr:nvSpPr>
        <xdr:cNvPr id="59" name="人件費最小値テキスト"/>
        <xdr:cNvSpPr txBox="1"/>
      </xdr:nvSpPr>
      <xdr:spPr>
        <a:xfrm>
          <a:off x="4686300" y="67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41,941</a:t>
          </a:r>
          <a:endParaRPr kumimoji="1" lang="ja-JP" altLang="en-US" sz="1000" b="1">
            <a:latin typeface="ＭＳ Ｐゴシック"/>
          </a:endParaRPr>
        </a:p>
      </xdr:txBody>
    </xdr:sp>
    <xdr:clientData/>
  </xdr:oneCellAnchor>
  <xdr:twoCellAnchor>
    <xdr:from>
      <xdr:col>6</xdr:col>
      <xdr:colOff>422275</xdr:colOff>
      <xdr:row>39</xdr:row>
      <xdr:rowOff>35491</xdr:rowOff>
    </xdr:from>
    <xdr:to>
      <xdr:col>6</xdr:col>
      <xdr:colOff>600075</xdr:colOff>
      <xdr:row>39</xdr:row>
      <xdr:rowOff>35491</xdr:rowOff>
    </xdr:to>
    <xdr:cxnSp macro="">
      <xdr:nvCxnSpPr>
        <xdr:cNvPr id="60" name="直線コネクタ 59"/>
        <xdr:cNvCxnSpPr/>
      </xdr:nvCxnSpPr>
      <xdr:spPr>
        <a:xfrm>
          <a:off x="4546600" y="672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77657</xdr:rowOff>
    </xdr:from>
    <xdr:ext cx="534377" cy="259045"/>
    <xdr:sp macro="" textlink="">
      <xdr:nvSpPr>
        <xdr:cNvPr id="61" name="人件費最大値テキスト"/>
        <xdr:cNvSpPr txBox="1"/>
      </xdr:nvSpPr>
      <xdr:spPr>
        <a:xfrm>
          <a:off x="4686300" y="50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86,267</a:t>
          </a:r>
          <a:endParaRPr kumimoji="1" lang="ja-JP" altLang="en-US" sz="1000" b="1">
            <a:latin typeface="ＭＳ Ｐゴシック"/>
          </a:endParaRPr>
        </a:p>
      </xdr:txBody>
    </xdr:sp>
    <xdr:clientData/>
  </xdr:oneCellAnchor>
  <xdr:twoCellAnchor>
    <xdr:from>
      <xdr:col>6</xdr:col>
      <xdr:colOff>422275</xdr:colOff>
      <xdr:row>30</xdr:row>
      <xdr:rowOff>130980</xdr:rowOff>
    </xdr:from>
    <xdr:to>
      <xdr:col>6</xdr:col>
      <xdr:colOff>600075</xdr:colOff>
      <xdr:row>30</xdr:row>
      <xdr:rowOff>130980</xdr:rowOff>
    </xdr:to>
    <xdr:cxnSp macro="">
      <xdr:nvCxnSpPr>
        <xdr:cNvPr id="62" name="直線コネクタ 61"/>
        <xdr:cNvCxnSpPr/>
      </xdr:nvCxnSpPr>
      <xdr:spPr>
        <a:xfrm>
          <a:off x="4546600" y="527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7634</xdr:rowOff>
    </xdr:from>
    <xdr:to>
      <xdr:col>6</xdr:col>
      <xdr:colOff>511175</xdr:colOff>
      <xdr:row>39</xdr:row>
      <xdr:rowOff>34348</xdr:rowOff>
    </xdr:to>
    <xdr:cxnSp macro="">
      <xdr:nvCxnSpPr>
        <xdr:cNvPr id="63" name="直線コネクタ 62"/>
        <xdr:cNvCxnSpPr/>
      </xdr:nvCxnSpPr>
      <xdr:spPr>
        <a:xfrm flipV="1">
          <a:off x="3797300" y="6694184"/>
          <a:ext cx="838200" cy="2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16026</xdr:rowOff>
    </xdr:from>
    <xdr:ext cx="534377" cy="259045"/>
    <xdr:sp macro="" textlink="">
      <xdr:nvSpPr>
        <xdr:cNvPr id="64" name="人件費平均値テキスト"/>
        <xdr:cNvSpPr txBox="1"/>
      </xdr:nvSpPr>
      <xdr:spPr>
        <a:xfrm>
          <a:off x="4686300" y="601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164599</xdr:rowOff>
    </xdr:from>
    <xdr:to>
      <xdr:col>6</xdr:col>
      <xdr:colOff>561975</xdr:colOff>
      <xdr:row>36</xdr:row>
      <xdr:rowOff>94749</xdr:rowOff>
    </xdr:to>
    <xdr:sp macro="" textlink="">
      <xdr:nvSpPr>
        <xdr:cNvPr id="65" name="フローチャート : 判断 64"/>
        <xdr:cNvSpPr/>
      </xdr:nvSpPr>
      <xdr:spPr>
        <a:xfrm>
          <a:off x="4584700" y="61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34348</xdr:rowOff>
    </xdr:from>
    <xdr:to>
      <xdr:col>5</xdr:col>
      <xdr:colOff>358775</xdr:colOff>
      <xdr:row>39</xdr:row>
      <xdr:rowOff>88233</xdr:rowOff>
    </xdr:to>
    <xdr:cxnSp macro="">
      <xdr:nvCxnSpPr>
        <xdr:cNvPr id="66" name="直線コネクタ 65"/>
        <xdr:cNvCxnSpPr/>
      </xdr:nvCxnSpPr>
      <xdr:spPr>
        <a:xfrm flipV="1">
          <a:off x="2908300" y="672089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16401</xdr:rowOff>
    </xdr:from>
    <xdr:to>
      <xdr:col>5</xdr:col>
      <xdr:colOff>409575</xdr:colOff>
      <xdr:row>36</xdr:row>
      <xdr:rowOff>118001</xdr:rowOff>
    </xdr:to>
    <xdr:sp macro="" textlink="">
      <xdr:nvSpPr>
        <xdr:cNvPr id="67" name="フローチャート : 判断 66"/>
        <xdr:cNvSpPr/>
      </xdr:nvSpPr>
      <xdr:spPr>
        <a:xfrm>
          <a:off x="3746500" y="618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134528</xdr:rowOff>
    </xdr:from>
    <xdr:ext cx="534377" cy="259045"/>
    <xdr:sp macro="" textlink="">
      <xdr:nvSpPr>
        <xdr:cNvPr id="68" name="テキスト ボックス 67"/>
        <xdr:cNvSpPr txBox="1"/>
      </xdr:nvSpPr>
      <xdr:spPr>
        <a:xfrm>
          <a:off x="3530111" y="596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158184</xdr:rowOff>
    </xdr:from>
    <xdr:to>
      <xdr:col>4</xdr:col>
      <xdr:colOff>155575</xdr:colOff>
      <xdr:row>39</xdr:row>
      <xdr:rowOff>88233</xdr:rowOff>
    </xdr:to>
    <xdr:cxnSp macro="">
      <xdr:nvCxnSpPr>
        <xdr:cNvPr id="69" name="直線コネクタ 68"/>
        <xdr:cNvCxnSpPr/>
      </xdr:nvCxnSpPr>
      <xdr:spPr>
        <a:xfrm>
          <a:off x="2019300" y="6673284"/>
          <a:ext cx="889000" cy="10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55100</xdr:rowOff>
    </xdr:from>
    <xdr:to>
      <xdr:col>4</xdr:col>
      <xdr:colOff>206375</xdr:colOff>
      <xdr:row>36</xdr:row>
      <xdr:rowOff>156700</xdr:rowOff>
    </xdr:to>
    <xdr:sp macro="" textlink="">
      <xdr:nvSpPr>
        <xdr:cNvPr id="70" name="フローチャート : 判断 69"/>
        <xdr:cNvSpPr/>
      </xdr:nvSpPr>
      <xdr:spPr>
        <a:xfrm>
          <a:off x="2857500" y="62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1777</xdr:rowOff>
    </xdr:from>
    <xdr:ext cx="534377" cy="259045"/>
    <xdr:sp macro="" textlink="">
      <xdr:nvSpPr>
        <xdr:cNvPr id="71" name="テキスト ボックス 70"/>
        <xdr:cNvSpPr txBox="1"/>
      </xdr:nvSpPr>
      <xdr:spPr>
        <a:xfrm>
          <a:off x="2641111" y="600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115501</xdr:rowOff>
    </xdr:from>
    <xdr:to>
      <xdr:col>2</xdr:col>
      <xdr:colOff>638175</xdr:colOff>
      <xdr:row>38</xdr:row>
      <xdr:rowOff>158184</xdr:rowOff>
    </xdr:to>
    <xdr:cxnSp macro="">
      <xdr:nvCxnSpPr>
        <xdr:cNvPr id="72" name="直線コネクタ 71"/>
        <xdr:cNvCxnSpPr/>
      </xdr:nvCxnSpPr>
      <xdr:spPr>
        <a:xfrm>
          <a:off x="1130300" y="6630601"/>
          <a:ext cx="889000" cy="4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157611</xdr:rowOff>
    </xdr:from>
    <xdr:to>
      <xdr:col>3</xdr:col>
      <xdr:colOff>3175</xdr:colOff>
      <xdr:row>36</xdr:row>
      <xdr:rowOff>87761</xdr:rowOff>
    </xdr:to>
    <xdr:sp macro="" textlink="">
      <xdr:nvSpPr>
        <xdr:cNvPr id="73" name="フローチャート : 判断 72"/>
        <xdr:cNvSpPr/>
      </xdr:nvSpPr>
      <xdr:spPr>
        <a:xfrm>
          <a:off x="1968500" y="615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104288</xdr:rowOff>
    </xdr:from>
    <xdr:ext cx="534377" cy="259045"/>
    <xdr:sp macro="" textlink="">
      <xdr:nvSpPr>
        <xdr:cNvPr id="74" name="テキスト ボックス 73"/>
        <xdr:cNvSpPr txBox="1"/>
      </xdr:nvSpPr>
      <xdr:spPr>
        <a:xfrm>
          <a:off x="1752111" y="593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59901</xdr:rowOff>
    </xdr:from>
    <xdr:to>
      <xdr:col>1</xdr:col>
      <xdr:colOff>485775</xdr:colOff>
      <xdr:row>35</xdr:row>
      <xdr:rowOff>161501</xdr:rowOff>
    </xdr:to>
    <xdr:sp macro="" textlink="">
      <xdr:nvSpPr>
        <xdr:cNvPr id="75" name="フローチャート : 判断 74"/>
        <xdr:cNvSpPr/>
      </xdr:nvSpPr>
      <xdr:spPr>
        <a:xfrm>
          <a:off x="1079500" y="60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6578</xdr:rowOff>
    </xdr:from>
    <xdr:ext cx="534377" cy="259045"/>
    <xdr:sp macro="" textlink="">
      <xdr:nvSpPr>
        <xdr:cNvPr id="76" name="テキスト ボックス 75"/>
        <xdr:cNvSpPr txBox="1"/>
      </xdr:nvSpPr>
      <xdr:spPr>
        <a:xfrm>
          <a:off x="863111" y="583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128284</xdr:rowOff>
    </xdr:from>
    <xdr:to>
      <xdr:col>6</xdr:col>
      <xdr:colOff>561975</xdr:colOff>
      <xdr:row>39</xdr:row>
      <xdr:rowOff>58434</xdr:rowOff>
    </xdr:to>
    <xdr:sp macro="" textlink="">
      <xdr:nvSpPr>
        <xdr:cNvPr id="82" name="円/楕円 81"/>
        <xdr:cNvSpPr/>
      </xdr:nvSpPr>
      <xdr:spPr>
        <a:xfrm>
          <a:off x="4584700" y="66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43211</xdr:rowOff>
    </xdr:from>
    <xdr:ext cx="534377" cy="259045"/>
    <xdr:sp macro="" textlink="">
      <xdr:nvSpPr>
        <xdr:cNvPr id="83" name="人件費該当値テキスト"/>
        <xdr:cNvSpPr txBox="1"/>
      </xdr:nvSpPr>
      <xdr:spPr>
        <a:xfrm>
          <a:off x="4686300" y="655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42,794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154998</xdr:rowOff>
    </xdr:from>
    <xdr:to>
      <xdr:col>5</xdr:col>
      <xdr:colOff>409575</xdr:colOff>
      <xdr:row>39</xdr:row>
      <xdr:rowOff>85148</xdr:rowOff>
    </xdr:to>
    <xdr:sp macro="" textlink="">
      <xdr:nvSpPr>
        <xdr:cNvPr id="84" name="円/楕円 83"/>
        <xdr:cNvSpPr/>
      </xdr:nvSpPr>
      <xdr:spPr>
        <a:xfrm>
          <a:off x="3746500" y="667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76275</xdr:rowOff>
    </xdr:from>
    <xdr:ext cx="534377" cy="259045"/>
    <xdr:sp macro="" textlink="">
      <xdr:nvSpPr>
        <xdr:cNvPr id="85" name="テキスト ボックス 84"/>
        <xdr:cNvSpPr txBox="1"/>
      </xdr:nvSpPr>
      <xdr:spPr>
        <a:xfrm>
          <a:off x="3530111" y="67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41,976</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37433</xdr:rowOff>
    </xdr:from>
    <xdr:to>
      <xdr:col>4</xdr:col>
      <xdr:colOff>206375</xdr:colOff>
      <xdr:row>39</xdr:row>
      <xdr:rowOff>139033</xdr:rowOff>
    </xdr:to>
    <xdr:sp macro="" textlink="">
      <xdr:nvSpPr>
        <xdr:cNvPr id="86" name="円/楕円 85"/>
        <xdr:cNvSpPr/>
      </xdr:nvSpPr>
      <xdr:spPr>
        <a:xfrm>
          <a:off x="2857500" y="672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130160</xdr:rowOff>
    </xdr:from>
    <xdr:ext cx="534377" cy="259045"/>
    <xdr:sp macro="" textlink="">
      <xdr:nvSpPr>
        <xdr:cNvPr id="87" name="テキスト ボックス 86"/>
        <xdr:cNvSpPr txBox="1"/>
      </xdr:nvSpPr>
      <xdr:spPr>
        <a:xfrm>
          <a:off x="2641111" y="68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107384</xdr:rowOff>
    </xdr:from>
    <xdr:to>
      <xdr:col>3</xdr:col>
      <xdr:colOff>3175</xdr:colOff>
      <xdr:row>39</xdr:row>
      <xdr:rowOff>37534</xdr:rowOff>
    </xdr:to>
    <xdr:sp macro="" textlink="">
      <xdr:nvSpPr>
        <xdr:cNvPr id="88" name="円/楕円 87"/>
        <xdr:cNvSpPr/>
      </xdr:nvSpPr>
      <xdr:spPr>
        <a:xfrm>
          <a:off x="1968500" y="66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28661</xdr:rowOff>
    </xdr:from>
    <xdr:ext cx="534377" cy="259045"/>
    <xdr:sp macro="" textlink="">
      <xdr:nvSpPr>
        <xdr:cNvPr id="89" name="テキスト ボックス 88"/>
        <xdr:cNvSpPr txBox="1"/>
      </xdr:nvSpPr>
      <xdr:spPr>
        <a:xfrm>
          <a:off x="1752111" y="671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64701</xdr:rowOff>
    </xdr:from>
    <xdr:to>
      <xdr:col>1</xdr:col>
      <xdr:colOff>485775</xdr:colOff>
      <xdr:row>38</xdr:row>
      <xdr:rowOff>166301</xdr:rowOff>
    </xdr:to>
    <xdr:sp macro="" textlink="">
      <xdr:nvSpPr>
        <xdr:cNvPr id="90" name="円/楕円 89"/>
        <xdr:cNvSpPr/>
      </xdr:nvSpPr>
      <xdr:spPr>
        <a:xfrm>
          <a:off x="1079500" y="65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157428</xdr:rowOff>
    </xdr:from>
    <xdr:ext cx="534377" cy="259045"/>
    <xdr:sp macro="" textlink="">
      <xdr:nvSpPr>
        <xdr:cNvPr id="91" name="テキスト ボックス 90"/>
        <xdr:cNvSpPr txBox="1"/>
      </xdr:nvSpPr>
      <xdr:spPr>
        <a:xfrm>
          <a:off x="863111" y="667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112458</xdr:rowOff>
    </xdr:from>
    <xdr:to>
      <xdr:col>6</xdr:col>
      <xdr:colOff>510540</xdr:colOff>
      <xdr:row>58</xdr:row>
      <xdr:rowOff>140348</xdr:rowOff>
    </xdr:to>
    <xdr:cxnSp macro="">
      <xdr:nvCxnSpPr>
        <xdr:cNvPr id="116" name="直線コネクタ 115"/>
        <xdr:cNvCxnSpPr/>
      </xdr:nvCxnSpPr>
      <xdr:spPr>
        <a:xfrm flipV="1">
          <a:off x="4633595" y="8856408"/>
          <a:ext cx="1270" cy="1228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144175</xdr:rowOff>
    </xdr:from>
    <xdr:ext cx="534377" cy="259045"/>
    <xdr:sp macro="" textlink="">
      <xdr:nvSpPr>
        <xdr:cNvPr id="117" name="物件費最小値テキスト"/>
        <xdr:cNvSpPr txBox="1"/>
      </xdr:nvSpPr>
      <xdr:spPr>
        <a:xfrm>
          <a:off x="4686300" y="100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31,983</a:t>
          </a:r>
          <a:endParaRPr kumimoji="1" lang="ja-JP" altLang="en-US" sz="1000" b="1">
            <a:latin typeface="ＭＳ Ｐゴシック"/>
          </a:endParaRPr>
        </a:p>
      </xdr:txBody>
    </xdr:sp>
    <xdr:clientData/>
  </xdr:oneCellAnchor>
  <xdr:twoCellAnchor>
    <xdr:from>
      <xdr:col>6</xdr:col>
      <xdr:colOff>422275</xdr:colOff>
      <xdr:row>58</xdr:row>
      <xdr:rowOff>140348</xdr:rowOff>
    </xdr:from>
    <xdr:to>
      <xdr:col>6</xdr:col>
      <xdr:colOff>600075</xdr:colOff>
      <xdr:row>58</xdr:row>
      <xdr:rowOff>140348</xdr:rowOff>
    </xdr:to>
    <xdr:cxnSp macro="">
      <xdr:nvCxnSpPr>
        <xdr:cNvPr id="118" name="直線コネクタ 117"/>
        <xdr:cNvCxnSpPr/>
      </xdr:nvCxnSpPr>
      <xdr:spPr>
        <a:xfrm>
          <a:off x="4546600" y="1008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59135</xdr:rowOff>
    </xdr:from>
    <xdr:ext cx="534377" cy="259045"/>
    <xdr:sp macro="" textlink="">
      <xdr:nvSpPr>
        <xdr:cNvPr id="119" name="物件費最大値テキスト"/>
        <xdr:cNvSpPr txBox="1"/>
      </xdr:nvSpPr>
      <xdr:spPr>
        <a:xfrm>
          <a:off x="4686300" y="86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64,215</a:t>
          </a:r>
          <a:endParaRPr kumimoji="1" lang="ja-JP" altLang="en-US" sz="1000" b="1">
            <a:latin typeface="ＭＳ Ｐゴシック"/>
          </a:endParaRPr>
        </a:p>
      </xdr:txBody>
    </xdr:sp>
    <xdr:clientData/>
  </xdr:oneCellAnchor>
  <xdr:twoCellAnchor>
    <xdr:from>
      <xdr:col>6</xdr:col>
      <xdr:colOff>422275</xdr:colOff>
      <xdr:row>51</xdr:row>
      <xdr:rowOff>112458</xdr:rowOff>
    </xdr:from>
    <xdr:to>
      <xdr:col>6</xdr:col>
      <xdr:colOff>600075</xdr:colOff>
      <xdr:row>51</xdr:row>
      <xdr:rowOff>112458</xdr:rowOff>
    </xdr:to>
    <xdr:cxnSp macro="">
      <xdr:nvCxnSpPr>
        <xdr:cNvPr id="120" name="直線コネクタ 119"/>
        <xdr:cNvCxnSpPr/>
      </xdr:nvCxnSpPr>
      <xdr:spPr>
        <a:xfrm>
          <a:off x="4546600" y="885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10846</xdr:rowOff>
    </xdr:from>
    <xdr:to>
      <xdr:col>6</xdr:col>
      <xdr:colOff>511175</xdr:colOff>
      <xdr:row>55</xdr:row>
      <xdr:rowOff>96800</xdr:rowOff>
    </xdr:to>
    <xdr:cxnSp macro="">
      <xdr:nvCxnSpPr>
        <xdr:cNvPr id="121" name="直線コネクタ 120"/>
        <xdr:cNvCxnSpPr/>
      </xdr:nvCxnSpPr>
      <xdr:spPr>
        <a:xfrm flipV="1">
          <a:off x="3797300" y="9440596"/>
          <a:ext cx="8382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2862</xdr:rowOff>
    </xdr:from>
    <xdr:ext cx="534377" cy="259045"/>
    <xdr:sp macro="" textlink="">
      <xdr:nvSpPr>
        <xdr:cNvPr id="122" name="物件費平均値テキスト"/>
        <xdr:cNvSpPr txBox="1"/>
      </xdr:nvSpPr>
      <xdr:spPr>
        <a:xfrm>
          <a:off x="4686300" y="943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24435</xdr:rowOff>
    </xdr:from>
    <xdr:to>
      <xdr:col>6</xdr:col>
      <xdr:colOff>561975</xdr:colOff>
      <xdr:row>55</xdr:row>
      <xdr:rowOff>126035</xdr:rowOff>
    </xdr:to>
    <xdr:sp macro="" textlink="">
      <xdr:nvSpPr>
        <xdr:cNvPr id="123" name="フローチャート : 判断 122"/>
        <xdr:cNvSpPr/>
      </xdr:nvSpPr>
      <xdr:spPr>
        <a:xfrm>
          <a:off x="45847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96800</xdr:rowOff>
    </xdr:from>
    <xdr:to>
      <xdr:col>5</xdr:col>
      <xdr:colOff>358775</xdr:colOff>
      <xdr:row>55</xdr:row>
      <xdr:rowOff>137605</xdr:rowOff>
    </xdr:to>
    <xdr:cxnSp macro="">
      <xdr:nvCxnSpPr>
        <xdr:cNvPr id="124" name="直線コネクタ 123"/>
        <xdr:cNvCxnSpPr/>
      </xdr:nvCxnSpPr>
      <xdr:spPr>
        <a:xfrm flipV="1">
          <a:off x="2908300" y="9526550"/>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71298</xdr:rowOff>
    </xdr:from>
    <xdr:to>
      <xdr:col>5</xdr:col>
      <xdr:colOff>409575</xdr:colOff>
      <xdr:row>56</xdr:row>
      <xdr:rowOff>1448</xdr:rowOff>
    </xdr:to>
    <xdr:sp macro="" textlink="">
      <xdr:nvSpPr>
        <xdr:cNvPr id="125" name="フローチャート : 判断 124"/>
        <xdr:cNvSpPr/>
      </xdr:nvSpPr>
      <xdr:spPr>
        <a:xfrm>
          <a:off x="3746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164025</xdr:rowOff>
    </xdr:from>
    <xdr:ext cx="534377" cy="259045"/>
    <xdr:sp macro="" textlink="">
      <xdr:nvSpPr>
        <xdr:cNvPr id="126" name="テキスト ボックス 125"/>
        <xdr:cNvSpPr txBox="1"/>
      </xdr:nvSpPr>
      <xdr:spPr>
        <a:xfrm>
          <a:off x="3530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170676</xdr:rowOff>
    </xdr:from>
    <xdr:to>
      <xdr:col>4</xdr:col>
      <xdr:colOff>155575</xdr:colOff>
      <xdr:row>55</xdr:row>
      <xdr:rowOff>137605</xdr:rowOff>
    </xdr:to>
    <xdr:cxnSp macro="">
      <xdr:nvCxnSpPr>
        <xdr:cNvPr id="127" name="直線コネクタ 126"/>
        <xdr:cNvCxnSpPr/>
      </xdr:nvCxnSpPr>
      <xdr:spPr>
        <a:xfrm>
          <a:off x="2019300" y="9257526"/>
          <a:ext cx="889000" cy="30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22034</xdr:rowOff>
    </xdr:from>
    <xdr:to>
      <xdr:col>4</xdr:col>
      <xdr:colOff>206375</xdr:colOff>
      <xdr:row>56</xdr:row>
      <xdr:rowOff>123634</xdr:rowOff>
    </xdr:to>
    <xdr:sp macro="" textlink="">
      <xdr:nvSpPr>
        <xdr:cNvPr id="128" name="フローチャート : 判断 127"/>
        <xdr:cNvSpPr/>
      </xdr:nvSpPr>
      <xdr:spPr>
        <a:xfrm>
          <a:off x="2857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114761</xdr:rowOff>
    </xdr:from>
    <xdr:ext cx="534377" cy="259045"/>
    <xdr:sp macro="" textlink="">
      <xdr:nvSpPr>
        <xdr:cNvPr id="129" name="テキスト ボックス 128"/>
        <xdr:cNvSpPr txBox="1"/>
      </xdr:nvSpPr>
      <xdr:spPr>
        <a:xfrm>
          <a:off x="2641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143967</xdr:rowOff>
    </xdr:from>
    <xdr:to>
      <xdr:col>2</xdr:col>
      <xdr:colOff>638175</xdr:colOff>
      <xdr:row>53</xdr:row>
      <xdr:rowOff>170676</xdr:rowOff>
    </xdr:to>
    <xdr:cxnSp macro="">
      <xdr:nvCxnSpPr>
        <xdr:cNvPr id="130" name="直線コネクタ 129"/>
        <xdr:cNvCxnSpPr/>
      </xdr:nvCxnSpPr>
      <xdr:spPr>
        <a:xfrm>
          <a:off x="1130300" y="9230817"/>
          <a:ext cx="889000" cy="2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25806</xdr:rowOff>
    </xdr:from>
    <xdr:to>
      <xdr:col>3</xdr:col>
      <xdr:colOff>3175</xdr:colOff>
      <xdr:row>56</xdr:row>
      <xdr:rowOff>127406</xdr:rowOff>
    </xdr:to>
    <xdr:sp macro="" textlink="">
      <xdr:nvSpPr>
        <xdr:cNvPr id="131" name="フローチャート : 判断 130"/>
        <xdr:cNvSpPr/>
      </xdr:nvSpPr>
      <xdr:spPr>
        <a:xfrm>
          <a:off x="1968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118533</xdr:rowOff>
    </xdr:from>
    <xdr:ext cx="534377" cy="259045"/>
    <xdr:sp macro="" textlink="">
      <xdr:nvSpPr>
        <xdr:cNvPr id="132" name="テキスト ボックス 131"/>
        <xdr:cNvSpPr txBox="1"/>
      </xdr:nvSpPr>
      <xdr:spPr>
        <a:xfrm>
          <a:off x="1752111" y="97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169176</xdr:rowOff>
    </xdr:from>
    <xdr:to>
      <xdr:col>1</xdr:col>
      <xdr:colOff>485775</xdr:colOff>
      <xdr:row>56</xdr:row>
      <xdr:rowOff>99326</xdr:rowOff>
    </xdr:to>
    <xdr:sp macro="" textlink="">
      <xdr:nvSpPr>
        <xdr:cNvPr id="133" name="フローチャート : 判断 132"/>
        <xdr:cNvSpPr/>
      </xdr:nvSpPr>
      <xdr:spPr>
        <a:xfrm>
          <a:off x="1079500" y="95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90453</xdr:rowOff>
    </xdr:from>
    <xdr:ext cx="534377" cy="259045"/>
    <xdr:sp macro="" textlink="">
      <xdr:nvSpPr>
        <xdr:cNvPr id="134" name="テキスト ボックス 133"/>
        <xdr:cNvSpPr txBox="1"/>
      </xdr:nvSpPr>
      <xdr:spPr>
        <a:xfrm>
          <a:off x="863111" y="96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131496</xdr:rowOff>
    </xdr:from>
    <xdr:to>
      <xdr:col>6</xdr:col>
      <xdr:colOff>561975</xdr:colOff>
      <xdr:row>55</xdr:row>
      <xdr:rowOff>61646</xdr:rowOff>
    </xdr:to>
    <xdr:sp macro="" textlink="">
      <xdr:nvSpPr>
        <xdr:cNvPr id="140" name="円/楕円 139"/>
        <xdr:cNvSpPr/>
      </xdr:nvSpPr>
      <xdr:spPr>
        <a:xfrm>
          <a:off x="4584700" y="938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154373</xdr:rowOff>
    </xdr:from>
    <xdr:ext cx="534377" cy="259045"/>
    <xdr:sp macro="" textlink="">
      <xdr:nvSpPr>
        <xdr:cNvPr id="141" name="物件費該当値テキスト"/>
        <xdr:cNvSpPr txBox="1"/>
      </xdr:nvSpPr>
      <xdr:spPr>
        <a:xfrm>
          <a:off x="4686300" y="924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48,882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46000</xdr:rowOff>
    </xdr:from>
    <xdr:to>
      <xdr:col>5</xdr:col>
      <xdr:colOff>409575</xdr:colOff>
      <xdr:row>55</xdr:row>
      <xdr:rowOff>147600</xdr:rowOff>
    </xdr:to>
    <xdr:sp macro="" textlink="">
      <xdr:nvSpPr>
        <xdr:cNvPr id="142" name="円/楕円 141"/>
        <xdr:cNvSpPr/>
      </xdr:nvSpPr>
      <xdr:spPr>
        <a:xfrm>
          <a:off x="3746500" y="947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164127</xdr:rowOff>
    </xdr:from>
    <xdr:ext cx="534377" cy="259045"/>
    <xdr:sp macro="" textlink="">
      <xdr:nvSpPr>
        <xdr:cNvPr id="143" name="テキスト ボックス 142"/>
        <xdr:cNvSpPr txBox="1"/>
      </xdr:nvSpPr>
      <xdr:spPr>
        <a:xfrm>
          <a:off x="3530111" y="925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86805</xdr:rowOff>
    </xdr:from>
    <xdr:to>
      <xdr:col>4</xdr:col>
      <xdr:colOff>206375</xdr:colOff>
      <xdr:row>56</xdr:row>
      <xdr:rowOff>16955</xdr:rowOff>
    </xdr:to>
    <xdr:sp macro="" textlink="">
      <xdr:nvSpPr>
        <xdr:cNvPr id="144" name="円/楕円 143"/>
        <xdr:cNvSpPr/>
      </xdr:nvSpPr>
      <xdr:spPr>
        <a:xfrm>
          <a:off x="2857500" y="95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33482</xdr:rowOff>
    </xdr:from>
    <xdr:ext cx="534377" cy="259045"/>
    <xdr:sp macro="" textlink="">
      <xdr:nvSpPr>
        <xdr:cNvPr id="145" name="テキスト ボックス 144"/>
        <xdr:cNvSpPr txBox="1"/>
      </xdr:nvSpPr>
      <xdr:spPr>
        <a:xfrm>
          <a:off x="2641111" y="929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45,555</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119876</xdr:rowOff>
    </xdr:from>
    <xdr:to>
      <xdr:col>3</xdr:col>
      <xdr:colOff>3175</xdr:colOff>
      <xdr:row>54</xdr:row>
      <xdr:rowOff>50026</xdr:rowOff>
    </xdr:to>
    <xdr:sp macro="" textlink="">
      <xdr:nvSpPr>
        <xdr:cNvPr id="146" name="円/楕円 145"/>
        <xdr:cNvSpPr/>
      </xdr:nvSpPr>
      <xdr:spPr>
        <a:xfrm>
          <a:off x="1968500" y="920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66553</xdr:rowOff>
    </xdr:from>
    <xdr:ext cx="534377" cy="259045"/>
    <xdr:sp macro="" textlink="">
      <xdr:nvSpPr>
        <xdr:cNvPr id="147" name="テキスト ボックス 146"/>
        <xdr:cNvSpPr txBox="1"/>
      </xdr:nvSpPr>
      <xdr:spPr>
        <a:xfrm>
          <a:off x="1752111" y="898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53,687</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93167</xdr:rowOff>
    </xdr:from>
    <xdr:to>
      <xdr:col>1</xdr:col>
      <xdr:colOff>485775</xdr:colOff>
      <xdr:row>54</xdr:row>
      <xdr:rowOff>23317</xdr:rowOff>
    </xdr:to>
    <xdr:sp macro="" textlink="">
      <xdr:nvSpPr>
        <xdr:cNvPr id="148" name="円/楕円 147"/>
        <xdr:cNvSpPr/>
      </xdr:nvSpPr>
      <xdr:spPr>
        <a:xfrm>
          <a:off x="1079500" y="91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39844</xdr:rowOff>
    </xdr:from>
    <xdr:ext cx="534377" cy="259045"/>
    <xdr:sp macro="" textlink="">
      <xdr:nvSpPr>
        <xdr:cNvPr id="149" name="テキスト ボックス 148"/>
        <xdr:cNvSpPr txBox="1"/>
      </xdr:nvSpPr>
      <xdr:spPr>
        <a:xfrm>
          <a:off x="863111" y="895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15799</xdr:rowOff>
    </xdr:from>
    <xdr:to>
      <xdr:col>6</xdr:col>
      <xdr:colOff>510540</xdr:colOff>
      <xdr:row>78</xdr:row>
      <xdr:rowOff>74777</xdr:rowOff>
    </xdr:to>
    <xdr:cxnSp macro="">
      <xdr:nvCxnSpPr>
        <xdr:cNvPr id="171" name="直線コネクタ 170"/>
        <xdr:cNvCxnSpPr/>
      </xdr:nvCxnSpPr>
      <xdr:spPr>
        <a:xfrm flipV="1">
          <a:off x="4633595" y="12017299"/>
          <a:ext cx="1270" cy="143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78604</xdr:rowOff>
    </xdr:from>
    <xdr:ext cx="378565" cy="259045"/>
    <xdr:sp macro="" textlink="">
      <xdr:nvSpPr>
        <xdr:cNvPr id="172" name="維持補修費最小値テキスト"/>
        <xdr:cNvSpPr txBox="1"/>
      </xdr:nvSpPr>
      <xdr:spPr>
        <a:xfrm>
          <a:off x="4686300" y="1345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78</xdr:row>
      <xdr:rowOff>74777</xdr:rowOff>
    </xdr:from>
    <xdr:to>
      <xdr:col>6</xdr:col>
      <xdr:colOff>600075</xdr:colOff>
      <xdr:row>78</xdr:row>
      <xdr:rowOff>74777</xdr:rowOff>
    </xdr:to>
    <xdr:cxnSp macro="">
      <xdr:nvCxnSpPr>
        <xdr:cNvPr id="173" name="直線コネクタ 172"/>
        <xdr:cNvCxnSpPr/>
      </xdr:nvCxnSpPr>
      <xdr:spPr>
        <a:xfrm>
          <a:off x="4546600" y="1344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133926</xdr:rowOff>
    </xdr:from>
    <xdr:ext cx="534377" cy="259045"/>
    <xdr:sp macro="" textlink="">
      <xdr:nvSpPr>
        <xdr:cNvPr id="174" name="維持補修費最大値テキスト"/>
        <xdr:cNvSpPr txBox="1"/>
      </xdr:nvSpPr>
      <xdr:spPr>
        <a:xfrm>
          <a:off x="4686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16,355</a:t>
          </a:r>
          <a:endParaRPr kumimoji="1" lang="ja-JP" altLang="en-US" sz="1000" b="1">
            <a:latin typeface="ＭＳ Ｐゴシック"/>
          </a:endParaRPr>
        </a:p>
      </xdr:txBody>
    </xdr:sp>
    <xdr:clientData/>
  </xdr:oneCellAnchor>
  <xdr:twoCellAnchor>
    <xdr:from>
      <xdr:col>6</xdr:col>
      <xdr:colOff>422275</xdr:colOff>
      <xdr:row>70</xdr:row>
      <xdr:rowOff>15799</xdr:rowOff>
    </xdr:from>
    <xdr:to>
      <xdr:col>6</xdr:col>
      <xdr:colOff>600075</xdr:colOff>
      <xdr:row>70</xdr:row>
      <xdr:rowOff>15799</xdr:rowOff>
    </xdr:to>
    <xdr:cxnSp macro="">
      <xdr:nvCxnSpPr>
        <xdr:cNvPr id="175" name="直線コネクタ 174"/>
        <xdr:cNvCxnSpPr/>
      </xdr:nvCxnSpPr>
      <xdr:spPr>
        <a:xfrm>
          <a:off x="4546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133848</xdr:rowOff>
    </xdr:from>
    <xdr:to>
      <xdr:col>6</xdr:col>
      <xdr:colOff>511175</xdr:colOff>
      <xdr:row>76</xdr:row>
      <xdr:rowOff>164480</xdr:rowOff>
    </xdr:to>
    <xdr:cxnSp macro="">
      <xdr:nvCxnSpPr>
        <xdr:cNvPr id="176" name="直線コネクタ 175"/>
        <xdr:cNvCxnSpPr/>
      </xdr:nvCxnSpPr>
      <xdr:spPr>
        <a:xfrm>
          <a:off x="3797300" y="13164048"/>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67063</xdr:rowOff>
    </xdr:from>
    <xdr:ext cx="469744" cy="259045"/>
    <xdr:sp macro="" textlink="">
      <xdr:nvSpPr>
        <xdr:cNvPr id="177" name="維持補修費平均値テキスト"/>
        <xdr:cNvSpPr txBox="1"/>
      </xdr:nvSpPr>
      <xdr:spPr>
        <a:xfrm>
          <a:off x="4686300" y="1292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44186</xdr:rowOff>
    </xdr:from>
    <xdr:to>
      <xdr:col>6</xdr:col>
      <xdr:colOff>561975</xdr:colOff>
      <xdr:row>76</xdr:row>
      <xdr:rowOff>145786</xdr:rowOff>
    </xdr:to>
    <xdr:sp macro="" textlink="">
      <xdr:nvSpPr>
        <xdr:cNvPr id="178" name="フローチャート : 判断 177"/>
        <xdr:cNvSpPr/>
      </xdr:nvSpPr>
      <xdr:spPr>
        <a:xfrm>
          <a:off x="45847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170515</xdr:rowOff>
    </xdr:from>
    <xdr:to>
      <xdr:col>5</xdr:col>
      <xdr:colOff>358775</xdr:colOff>
      <xdr:row>76</xdr:row>
      <xdr:rowOff>133848</xdr:rowOff>
    </xdr:to>
    <xdr:cxnSp macro="">
      <xdr:nvCxnSpPr>
        <xdr:cNvPr id="179" name="直線コネクタ 178"/>
        <xdr:cNvCxnSpPr/>
      </xdr:nvCxnSpPr>
      <xdr:spPr>
        <a:xfrm>
          <a:off x="2908300" y="13029265"/>
          <a:ext cx="889000" cy="1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31201</xdr:rowOff>
    </xdr:from>
    <xdr:to>
      <xdr:col>5</xdr:col>
      <xdr:colOff>409575</xdr:colOff>
      <xdr:row>76</xdr:row>
      <xdr:rowOff>132801</xdr:rowOff>
    </xdr:to>
    <xdr:sp macro="" textlink="">
      <xdr:nvSpPr>
        <xdr:cNvPr id="180" name="フローチャート : 判断 179"/>
        <xdr:cNvSpPr/>
      </xdr:nvSpPr>
      <xdr:spPr>
        <a:xfrm>
          <a:off x="3746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149328</xdr:rowOff>
    </xdr:from>
    <xdr:ext cx="469744" cy="259045"/>
    <xdr:sp macro="" textlink="">
      <xdr:nvSpPr>
        <xdr:cNvPr id="181" name="テキスト ボックス 180"/>
        <xdr:cNvSpPr txBox="1"/>
      </xdr:nvSpPr>
      <xdr:spPr>
        <a:xfrm>
          <a:off x="3562427" y="1283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170515</xdr:rowOff>
    </xdr:from>
    <xdr:to>
      <xdr:col>4</xdr:col>
      <xdr:colOff>155575</xdr:colOff>
      <xdr:row>77</xdr:row>
      <xdr:rowOff>73223</xdr:rowOff>
    </xdr:to>
    <xdr:cxnSp macro="">
      <xdr:nvCxnSpPr>
        <xdr:cNvPr id="182" name="直線コネクタ 181"/>
        <xdr:cNvCxnSpPr/>
      </xdr:nvCxnSpPr>
      <xdr:spPr>
        <a:xfrm flipV="1">
          <a:off x="2019300" y="13029265"/>
          <a:ext cx="889000" cy="24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54428</xdr:rowOff>
    </xdr:from>
    <xdr:to>
      <xdr:col>4</xdr:col>
      <xdr:colOff>206375</xdr:colOff>
      <xdr:row>76</xdr:row>
      <xdr:rowOff>156028</xdr:rowOff>
    </xdr:to>
    <xdr:sp macro="" textlink="">
      <xdr:nvSpPr>
        <xdr:cNvPr id="183" name="フローチャート : 判断 182"/>
        <xdr:cNvSpPr/>
      </xdr:nvSpPr>
      <xdr:spPr>
        <a:xfrm>
          <a:off x="2857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147155</xdr:rowOff>
    </xdr:from>
    <xdr:ext cx="469744" cy="259045"/>
    <xdr:sp macro="" textlink="">
      <xdr:nvSpPr>
        <xdr:cNvPr id="184" name="テキスト ボックス 183"/>
        <xdr:cNvSpPr txBox="1"/>
      </xdr:nvSpPr>
      <xdr:spPr>
        <a:xfrm>
          <a:off x="2673427" y="1317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17627</xdr:rowOff>
    </xdr:from>
    <xdr:to>
      <xdr:col>2</xdr:col>
      <xdr:colOff>638175</xdr:colOff>
      <xdr:row>77</xdr:row>
      <xdr:rowOff>73223</xdr:rowOff>
    </xdr:to>
    <xdr:cxnSp macro="">
      <xdr:nvCxnSpPr>
        <xdr:cNvPr id="185" name="直線コネクタ 184"/>
        <xdr:cNvCxnSpPr/>
      </xdr:nvCxnSpPr>
      <xdr:spPr>
        <a:xfrm>
          <a:off x="1130300" y="13219277"/>
          <a:ext cx="889000" cy="5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54611</xdr:rowOff>
    </xdr:from>
    <xdr:to>
      <xdr:col>3</xdr:col>
      <xdr:colOff>3175</xdr:colOff>
      <xdr:row>76</xdr:row>
      <xdr:rowOff>156211</xdr:rowOff>
    </xdr:to>
    <xdr:sp macro="" textlink="">
      <xdr:nvSpPr>
        <xdr:cNvPr id="186" name="フローチャート : 判断 185"/>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1287</xdr:rowOff>
    </xdr:from>
    <xdr:ext cx="469744" cy="259045"/>
    <xdr:sp macro="" textlink="">
      <xdr:nvSpPr>
        <xdr:cNvPr id="187" name="テキスト ボックス 186"/>
        <xdr:cNvSpPr txBox="1"/>
      </xdr:nvSpPr>
      <xdr:spPr>
        <a:xfrm>
          <a:off x="1784427" y="1286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29829</xdr:rowOff>
    </xdr:from>
    <xdr:to>
      <xdr:col>1</xdr:col>
      <xdr:colOff>485775</xdr:colOff>
      <xdr:row>76</xdr:row>
      <xdr:rowOff>131429</xdr:rowOff>
    </xdr:to>
    <xdr:sp macro="" textlink="">
      <xdr:nvSpPr>
        <xdr:cNvPr id="188" name="フローチャート : 判断 187"/>
        <xdr:cNvSpPr/>
      </xdr:nvSpPr>
      <xdr:spPr>
        <a:xfrm>
          <a:off x="1079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147957</xdr:rowOff>
    </xdr:from>
    <xdr:ext cx="469744" cy="259045"/>
    <xdr:sp macro="" textlink="">
      <xdr:nvSpPr>
        <xdr:cNvPr id="189" name="テキスト ボックス 188"/>
        <xdr:cNvSpPr txBox="1"/>
      </xdr:nvSpPr>
      <xdr:spPr>
        <a:xfrm>
          <a:off x="895427" y="1283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113680</xdr:rowOff>
    </xdr:from>
    <xdr:to>
      <xdr:col>6</xdr:col>
      <xdr:colOff>561975</xdr:colOff>
      <xdr:row>77</xdr:row>
      <xdr:rowOff>43830</xdr:rowOff>
    </xdr:to>
    <xdr:sp macro="" textlink="">
      <xdr:nvSpPr>
        <xdr:cNvPr id="195" name="円/楕円 194"/>
        <xdr:cNvSpPr/>
      </xdr:nvSpPr>
      <xdr:spPr>
        <a:xfrm>
          <a:off x="4584700" y="131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92107</xdr:rowOff>
    </xdr:from>
    <xdr:ext cx="469744" cy="259045"/>
    <xdr:sp macro="" textlink="">
      <xdr:nvSpPr>
        <xdr:cNvPr id="196" name="維持補修費該当値テキスト"/>
        <xdr:cNvSpPr txBox="1"/>
      </xdr:nvSpPr>
      <xdr:spPr>
        <a:xfrm>
          <a:off x="4686300" y="131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83048</xdr:rowOff>
    </xdr:from>
    <xdr:to>
      <xdr:col>5</xdr:col>
      <xdr:colOff>409575</xdr:colOff>
      <xdr:row>77</xdr:row>
      <xdr:rowOff>13198</xdr:rowOff>
    </xdr:to>
    <xdr:sp macro="" textlink="">
      <xdr:nvSpPr>
        <xdr:cNvPr id="197" name="円/楕円 196"/>
        <xdr:cNvSpPr/>
      </xdr:nvSpPr>
      <xdr:spPr>
        <a:xfrm>
          <a:off x="3746500" y="1311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4325</xdr:rowOff>
    </xdr:from>
    <xdr:ext cx="469744" cy="259045"/>
    <xdr:sp macro="" textlink="">
      <xdr:nvSpPr>
        <xdr:cNvPr id="198" name="テキスト ボックス 197"/>
        <xdr:cNvSpPr txBox="1"/>
      </xdr:nvSpPr>
      <xdr:spPr>
        <a:xfrm>
          <a:off x="3562427" y="132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119715</xdr:rowOff>
    </xdr:from>
    <xdr:to>
      <xdr:col>4</xdr:col>
      <xdr:colOff>206375</xdr:colOff>
      <xdr:row>76</xdr:row>
      <xdr:rowOff>49865</xdr:rowOff>
    </xdr:to>
    <xdr:sp macro="" textlink="">
      <xdr:nvSpPr>
        <xdr:cNvPr id="199" name="円/楕円 198"/>
        <xdr:cNvSpPr/>
      </xdr:nvSpPr>
      <xdr:spPr>
        <a:xfrm>
          <a:off x="2857500" y="1297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66392</xdr:rowOff>
    </xdr:from>
    <xdr:ext cx="469744" cy="259045"/>
    <xdr:sp macro="" textlink="">
      <xdr:nvSpPr>
        <xdr:cNvPr id="200" name="テキスト ボックス 199"/>
        <xdr:cNvSpPr txBox="1"/>
      </xdr:nvSpPr>
      <xdr:spPr>
        <a:xfrm>
          <a:off x="2673427" y="1275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22423</xdr:rowOff>
    </xdr:from>
    <xdr:to>
      <xdr:col>3</xdr:col>
      <xdr:colOff>3175</xdr:colOff>
      <xdr:row>77</xdr:row>
      <xdr:rowOff>124023</xdr:rowOff>
    </xdr:to>
    <xdr:sp macro="" textlink="">
      <xdr:nvSpPr>
        <xdr:cNvPr id="201" name="円/楕円 200"/>
        <xdr:cNvSpPr/>
      </xdr:nvSpPr>
      <xdr:spPr>
        <a:xfrm>
          <a:off x="1968500" y="1322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115150</xdr:rowOff>
    </xdr:from>
    <xdr:ext cx="469744" cy="259045"/>
    <xdr:sp macro="" textlink="">
      <xdr:nvSpPr>
        <xdr:cNvPr id="202" name="テキスト ボックス 201"/>
        <xdr:cNvSpPr txBox="1"/>
      </xdr:nvSpPr>
      <xdr:spPr>
        <a:xfrm>
          <a:off x="1784427" y="1331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138277</xdr:rowOff>
    </xdr:from>
    <xdr:to>
      <xdr:col>1</xdr:col>
      <xdr:colOff>485775</xdr:colOff>
      <xdr:row>77</xdr:row>
      <xdr:rowOff>68427</xdr:rowOff>
    </xdr:to>
    <xdr:sp macro="" textlink="">
      <xdr:nvSpPr>
        <xdr:cNvPr id="203" name="円/楕円 202"/>
        <xdr:cNvSpPr/>
      </xdr:nvSpPr>
      <xdr:spPr>
        <a:xfrm>
          <a:off x="1079500" y="1316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59554</xdr:rowOff>
    </xdr:from>
    <xdr:ext cx="469744" cy="259045"/>
    <xdr:sp macro="" textlink="">
      <xdr:nvSpPr>
        <xdr:cNvPr id="204" name="テキスト ボックス 203"/>
        <xdr:cNvSpPr txBox="1"/>
      </xdr:nvSpPr>
      <xdr:spPr>
        <a:xfrm>
          <a:off x="895427" y="1326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17445</xdr:rowOff>
    </xdr:from>
    <xdr:to>
      <xdr:col>6</xdr:col>
      <xdr:colOff>510540</xdr:colOff>
      <xdr:row>98</xdr:row>
      <xdr:rowOff>81429</xdr:rowOff>
    </xdr:to>
    <xdr:cxnSp macro="">
      <xdr:nvCxnSpPr>
        <xdr:cNvPr id="227" name="直線コネクタ 226"/>
        <xdr:cNvCxnSpPr/>
      </xdr:nvCxnSpPr>
      <xdr:spPr>
        <a:xfrm flipV="1">
          <a:off x="4633595" y="15447945"/>
          <a:ext cx="1270" cy="14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85256</xdr:rowOff>
    </xdr:from>
    <xdr:ext cx="534377" cy="259045"/>
    <xdr:sp macro="" textlink="">
      <xdr:nvSpPr>
        <xdr:cNvPr id="228" name="扶助費最小値テキスト"/>
        <xdr:cNvSpPr txBox="1"/>
      </xdr:nvSpPr>
      <xdr:spPr>
        <a:xfrm>
          <a:off x="4686300" y="168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62,549</a:t>
          </a:r>
          <a:endParaRPr kumimoji="1" lang="ja-JP" altLang="en-US" sz="1000" b="1">
            <a:latin typeface="ＭＳ Ｐゴシック"/>
          </a:endParaRPr>
        </a:p>
      </xdr:txBody>
    </xdr:sp>
    <xdr:clientData/>
  </xdr:oneCellAnchor>
  <xdr:twoCellAnchor>
    <xdr:from>
      <xdr:col>6</xdr:col>
      <xdr:colOff>422275</xdr:colOff>
      <xdr:row>98</xdr:row>
      <xdr:rowOff>81429</xdr:rowOff>
    </xdr:from>
    <xdr:to>
      <xdr:col>6</xdr:col>
      <xdr:colOff>600075</xdr:colOff>
      <xdr:row>98</xdr:row>
      <xdr:rowOff>81429</xdr:rowOff>
    </xdr:to>
    <xdr:cxnSp macro="">
      <xdr:nvCxnSpPr>
        <xdr:cNvPr id="229" name="直線コネクタ 228"/>
        <xdr:cNvCxnSpPr/>
      </xdr:nvCxnSpPr>
      <xdr:spPr>
        <a:xfrm>
          <a:off x="4546600" y="1688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135572</xdr:rowOff>
    </xdr:from>
    <xdr:ext cx="599010" cy="259045"/>
    <xdr:sp macro="" textlink="">
      <xdr:nvSpPr>
        <xdr:cNvPr id="230" name="扶助費最大値テキスト"/>
        <xdr:cNvSpPr txBox="1"/>
      </xdr:nvSpPr>
      <xdr:spPr>
        <a:xfrm>
          <a:off x="4686300" y="1522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125,348</a:t>
          </a:r>
          <a:endParaRPr kumimoji="1" lang="ja-JP" altLang="en-US" sz="1000" b="1">
            <a:latin typeface="ＭＳ Ｐゴシック"/>
          </a:endParaRPr>
        </a:p>
      </xdr:txBody>
    </xdr:sp>
    <xdr:clientData/>
  </xdr:oneCellAnchor>
  <xdr:twoCellAnchor>
    <xdr:from>
      <xdr:col>6</xdr:col>
      <xdr:colOff>422275</xdr:colOff>
      <xdr:row>90</xdr:row>
      <xdr:rowOff>17445</xdr:rowOff>
    </xdr:from>
    <xdr:to>
      <xdr:col>6</xdr:col>
      <xdr:colOff>600075</xdr:colOff>
      <xdr:row>90</xdr:row>
      <xdr:rowOff>17445</xdr:rowOff>
    </xdr:to>
    <xdr:cxnSp macro="">
      <xdr:nvCxnSpPr>
        <xdr:cNvPr id="231" name="直線コネクタ 230"/>
        <xdr:cNvCxnSpPr/>
      </xdr:nvCxnSpPr>
      <xdr:spPr>
        <a:xfrm>
          <a:off x="4546600" y="1544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128429</xdr:rowOff>
    </xdr:from>
    <xdr:to>
      <xdr:col>6</xdr:col>
      <xdr:colOff>511175</xdr:colOff>
      <xdr:row>92</xdr:row>
      <xdr:rowOff>128727</xdr:rowOff>
    </xdr:to>
    <xdr:cxnSp macro="">
      <xdr:nvCxnSpPr>
        <xdr:cNvPr id="232" name="直線コネクタ 231"/>
        <xdr:cNvCxnSpPr/>
      </xdr:nvCxnSpPr>
      <xdr:spPr>
        <a:xfrm flipV="1">
          <a:off x="3797300" y="15901829"/>
          <a:ext cx="8382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123243</xdr:rowOff>
    </xdr:from>
    <xdr:ext cx="534377" cy="259045"/>
    <xdr:sp macro="" textlink="">
      <xdr:nvSpPr>
        <xdr:cNvPr id="233" name="扶助費平均値テキスト"/>
        <xdr:cNvSpPr txBox="1"/>
      </xdr:nvSpPr>
      <xdr:spPr>
        <a:xfrm>
          <a:off x="4686300" y="16239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144816</xdr:rowOff>
    </xdr:from>
    <xdr:to>
      <xdr:col>6</xdr:col>
      <xdr:colOff>561975</xdr:colOff>
      <xdr:row>95</xdr:row>
      <xdr:rowOff>74966</xdr:rowOff>
    </xdr:to>
    <xdr:sp macro="" textlink="">
      <xdr:nvSpPr>
        <xdr:cNvPr id="234" name="フローチャート : 判断 233"/>
        <xdr:cNvSpPr/>
      </xdr:nvSpPr>
      <xdr:spPr>
        <a:xfrm>
          <a:off x="4584700" y="162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128727</xdr:rowOff>
    </xdr:from>
    <xdr:to>
      <xdr:col>5</xdr:col>
      <xdr:colOff>358775</xdr:colOff>
      <xdr:row>93</xdr:row>
      <xdr:rowOff>114188</xdr:rowOff>
    </xdr:to>
    <xdr:cxnSp macro="">
      <xdr:nvCxnSpPr>
        <xdr:cNvPr id="235" name="直線コネクタ 234"/>
        <xdr:cNvCxnSpPr/>
      </xdr:nvCxnSpPr>
      <xdr:spPr>
        <a:xfrm flipV="1">
          <a:off x="2908300" y="15902127"/>
          <a:ext cx="889000" cy="15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51730</xdr:rowOff>
    </xdr:from>
    <xdr:to>
      <xdr:col>5</xdr:col>
      <xdr:colOff>409575</xdr:colOff>
      <xdr:row>95</xdr:row>
      <xdr:rowOff>153330</xdr:rowOff>
    </xdr:to>
    <xdr:sp macro="" textlink="">
      <xdr:nvSpPr>
        <xdr:cNvPr id="236" name="フローチャート : 判断 235"/>
        <xdr:cNvSpPr/>
      </xdr:nvSpPr>
      <xdr:spPr>
        <a:xfrm>
          <a:off x="3746500" y="1633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144457</xdr:rowOff>
    </xdr:from>
    <xdr:ext cx="534377" cy="259045"/>
    <xdr:sp macro="" textlink="">
      <xdr:nvSpPr>
        <xdr:cNvPr id="237" name="テキスト ボックス 236"/>
        <xdr:cNvSpPr txBox="1"/>
      </xdr:nvSpPr>
      <xdr:spPr>
        <a:xfrm>
          <a:off x="3530111" y="1643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114188</xdr:rowOff>
    </xdr:from>
    <xdr:to>
      <xdr:col>4</xdr:col>
      <xdr:colOff>155575</xdr:colOff>
      <xdr:row>93</xdr:row>
      <xdr:rowOff>142900</xdr:rowOff>
    </xdr:to>
    <xdr:cxnSp macro="">
      <xdr:nvCxnSpPr>
        <xdr:cNvPr id="238" name="直線コネクタ 237"/>
        <xdr:cNvCxnSpPr/>
      </xdr:nvCxnSpPr>
      <xdr:spPr>
        <a:xfrm flipV="1">
          <a:off x="2019300" y="16059038"/>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168041</xdr:rowOff>
    </xdr:from>
    <xdr:to>
      <xdr:col>4</xdr:col>
      <xdr:colOff>206375</xdr:colOff>
      <xdr:row>96</xdr:row>
      <xdr:rowOff>98191</xdr:rowOff>
    </xdr:to>
    <xdr:sp macro="" textlink="">
      <xdr:nvSpPr>
        <xdr:cNvPr id="239" name="フローチャート : 判断 238"/>
        <xdr:cNvSpPr/>
      </xdr:nvSpPr>
      <xdr:spPr>
        <a:xfrm>
          <a:off x="2857500" y="1645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89318</xdr:rowOff>
    </xdr:from>
    <xdr:ext cx="534377" cy="259045"/>
    <xdr:sp macro="" textlink="">
      <xdr:nvSpPr>
        <xdr:cNvPr id="240" name="テキスト ボックス 239"/>
        <xdr:cNvSpPr txBox="1"/>
      </xdr:nvSpPr>
      <xdr:spPr>
        <a:xfrm>
          <a:off x="2641111" y="165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142900</xdr:rowOff>
    </xdr:from>
    <xdr:to>
      <xdr:col>2</xdr:col>
      <xdr:colOff>638175</xdr:colOff>
      <xdr:row>94</xdr:row>
      <xdr:rowOff>8849</xdr:rowOff>
    </xdr:to>
    <xdr:cxnSp macro="">
      <xdr:nvCxnSpPr>
        <xdr:cNvPr id="241" name="直線コネクタ 240"/>
        <xdr:cNvCxnSpPr/>
      </xdr:nvCxnSpPr>
      <xdr:spPr>
        <a:xfrm flipV="1">
          <a:off x="1130300" y="16087750"/>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33350</xdr:rowOff>
    </xdr:from>
    <xdr:to>
      <xdr:col>3</xdr:col>
      <xdr:colOff>3175</xdr:colOff>
      <xdr:row>96</xdr:row>
      <xdr:rowOff>134950</xdr:rowOff>
    </xdr:to>
    <xdr:sp macro="" textlink="">
      <xdr:nvSpPr>
        <xdr:cNvPr id="242" name="フローチャート : 判断 241"/>
        <xdr:cNvSpPr/>
      </xdr:nvSpPr>
      <xdr:spPr>
        <a:xfrm>
          <a:off x="1968500" y="164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126077</xdr:rowOff>
    </xdr:from>
    <xdr:ext cx="534377" cy="259045"/>
    <xdr:sp macro="" textlink="">
      <xdr:nvSpPr>
        <xdr:cNvPr id="243" name="テキスト ボックス 242"/>
        <xdr:cNvSpPr txBox="1"/>
      </xdr:nvSpPr>
      <xdr:spPr>
        <a:xfrm>
          <a:off x="1752111" y="165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31133</xdr:rowOff>
    </xdr:from>
    <xdr:to>
      <xdr:col>1</xdr:col>
      <xdr:colOff>485775</xdr:colOff>
      <xdr:row>96</xdr:row>
      <xdr:rowOff>132733</xdr:rowOff>
    </xdr:to>
    <xdr:sp macro="" textlink="">
      <xdr:nvSpPr>
        <xdr:cNvPr id="244" name="フローチャート : 判断 243"/>
        <xdr:cNvSpPr/>
      </xdr:nvSpPr>
      <xdr:spPr>
        <a:xfrm>
          <a:off x="1079500" y="164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123860</xdr:rowOff>
    </xdr:from>
    <xdr:ext cx="534377" cy="259045"/>
    <xdr:sp macro="" textlink="">
      <xdr:nvSpPr>
        <xdr:cNvPr id="245" name="テキスト ボックス 244"/>
        <xdr:cNvSpPr txBox="1"/>
      </xdr:nvSpPr>
      <xdr:spPr>
        <a:xfrm>
          <a:off x="863111" y="165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77629</xdr:rowOff>
    </xdr:from>
    <xdr:to>
      <xdr:col>6</xdr:col>
      <xdr:colOff>561975</xdr:colOff>
      <xdr:row>93</xdr:row>
      <xdr:rowOff>7779</xdr:rowOff>
    </xdr:to>
    <xdr:sp macro="" textlink="">
      <xdr:nvSpPr>
        <xdr:cNvPr id="251" name="円/楕円 250"/>
        <xdr:cNvSpPr/>
      </xdr:nvSpPr>
      <xdr:spPr>
        <a:xfrm>
          <a:off x="4584700" y="1585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100506</xdr:rowOff>
    </xdr:from>
    <xdr:ext cx="599010" cy="259045"/>
    <xdr:sp macro="" textlink="">
      <xdr:nvSpPr>
        <xdr:cNvPr id="252" name="扶助費該当値テキスト"/>
        <xdr:cNvSpPr txBox="1"/>
      </xdr:nvSpPr>
      <xdr:spPr>
        <a:xfrm>
          <a:off x="4686300" y="1570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105,493</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77927</xdr:rowOff>
    </xdr:from>
    <xdr:to>
      <xdr:col>5</xdr:col>
      <xdr:colOff>409575</xdr:colOff>
      <xdr:row>93</xdr:row>
      <xdr:rowOff>8077</xdr:rowOff>
    </xdr:to>
    <xdr:sp macro="" textlink="">
      <xdr:nvSpPr>
        <xdr:cNvPr id="253" name="円/楕円 252"/>
        <xdr:cNvSpPr/>
      </xdr:nvSpPr>
      <xdr:spPr>
        <a:xfrm>
          <a:off x="3746500" y="1585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24604</xdr:rowOff>
    </xdr:from>
    <xdr:ext cx="599010" cy="259045"/>
    <xdr:sp macro="" textlink="">
      <xdr:nvSpPr>
        <xdr:cNvPr id="254" name="テキスト ボックス 253"/>
        <xdr:cNvSpPr txBox="1"/>
      </xdr:nvSpPr>
      <xdr:spPr>
        <a:xfrm>
          <a:off x="3497794" y="156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105,480</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63388</xdr:rowOff>
    </xdr:from>
    <xdr:to>
      <xdr:col>4</xdr:col>
      <xdr:colOff>206375</xdr:colOff>
      <xdr:row>93</xdr:row>
      <xdr:rowOff>164988</xdr:rowOff>
    </xdr:to>
    <xdr:sp macro="" textlink="">
      <xdr:nvSpPr>
        <xdr:cNvPr id="255" name="円/楕円 254"/>
        <xdr:cNvSpPr/>
      </xdr:nvSpPr>
      <xdr:spPr>
        <a:xfrm>
          <a:off x="2857500" y="160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10065</xdr:rowOff>
    </xdr:from>
    <xdr:ext cx="534377" cy="259045"/>
    <xdr:sp macro="" textlink="">
      <xdr:nvSpPr>
        <xdr:cNvPr id="256" name="テキスト ボックス 255"/>
        <xdr:cNvSpPr txBox="1"/>
      </xdr:nvSpPr>
      <xdr:spPr>
        <a:xfrm>
          <a:off x="2641111" y="1578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98,616</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92100</xdr:rowOff>
    </xdr:from>
    <xdr:to>
      <xdr:col>3</xdr:col>
      <xdr:colOff>3175</xdr:colOff>
      <xdr:row>94</xdr:row>
      <xdr:rowOff>22250</xdr:rowOff>
    </xdr:to>
    <xdr:sp macro="" textlink="">
      <xdr:nvSpPr>
        <xdr:cNvPr id="257" name="円/楕円 256"/>
        <xdr:cNvSpPr/>
      </xdr:nvSpPr>
      <xdr:spPr>
        <a:xfrm>
          <a:off x="1968500" y="160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38777</xdr:rowOff>
    </xdr:from>
    <xdr:ext cx="534377" cy="259045"/>
    <xdr:sp macro="" textlink="">
      <xdr:nvSpPr>
        <xdr:cNvPr id="258" name="テキスト ボックス 257"/>
        <xdr:cNvSpPr txBox="1"/>
      </xdr:nvSpPr>
      <xdr:spPr>
        <a:xfrm>
          <a:off x="1752111" y="158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97,360</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129499</xdr:rowOff>
    </xdr:from>
    <xdr:to>
      <xdr:col>1</xdr:col>
      <xdr:colOff>485775</xdr:colOff>
      <xdr:row>94</xdr:row>
      <xdr:rowOff>59649</xdr:rowOff>
    </xdr:to>
    <xdr:sp macro="" textlink="">
      <xdr:nvSpPr>
        <xdr:cNvPr id="259" name="円/楕円 258"/>
        <xdr:cNvSpPr/>
      </xdr:nvSpPr>
      <xdr:spPr>
        <a:xfrm>
          <a:off x="1079500" y="1607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76176</xdr:rowOff>
    </xdr:from>
    <xdr:ext cx="534377" cy="259045"/>
    <xdr:sp macro="" textlink="">
      <xdr:nvSpPr>
        <xdr:cNvPr id="260" name="テキスト ボックス 259"/>
        <xdr:cNvSpPr txBox="1"/>
      </xdr:nvSpPr>
      <xdr:spPr>
        <a:xfrm>
          <a:off x="863111" y="1584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34487</xdr:rowOff>
    </xdr:from>
    <xdr:to>
      <xdr:col>15</xdr:col>
      <xdr:colOff>180340</xdr:colOff>
      <xdr:row>37</xdr:row>
      <xdr:rowOff>143186</xdr:rowOff>
    </xdr:to>
    <xdr:cxnSp macro="">
      <xdr:nvCxnSpPr>
        <xdr:cNvPr id="284" name="直線コネクタ 283"/>
        <xdr:cNvCxnSpPr/>
      </xdr:nvCxnSpPr>
      <xdr:spPr>
        <a:xfrm flipV="1">
          <a:off x="10475595" y="5349437"/>
          <a:ext cx="1270"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147013</xdr:rowOff>
    </xdr:from>
    <xdr:ext cx="534377" cy="259045"/>
    <xdr:sp macro="" textlink="">
      <xdr:nvSpPr>
        <xdr:cNvPr id="285" name="補助費等最小値テキスト"/>
        <xdr:cNvSpPr txBox="1"/>
      </xdr:nvSpPr>
      <xdr:spPr>
        <a:xfrm>
          <a:off x="10528300"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12,817</a:t>
          </a:r>
          <a:endParaRPr kumimoji="1" lang="ja-JP" altLang="en-US" sz="1000" b="1">
            <a:latin typeface="ＭＳ Ｐゴシック"/>
          </a:endParaRPr>
        </a:p>
      </xdr:txBody>
    </xdr:sp>
    <xdr:clientData/>
  </xdr:oneCellAnchor>
  <xdr:twoCellAnchor>
    <xdr:from>
      <xdr:col>15</xdr:col>
      <xdr:colOff>92075</xdr:colOff>
      <xdr:row>37</xdr:row>
      <xdr:rowOff>143186</xdr:rowOff>
    </xdr:from>
    <xdr:to>
      <xdr:col>15</xdr:col>
      <xdr:colOff>269875</xdr:colOff>
      <xdr:row>37</xdr:row>
      <xdr:rowOff>143186</xdr:rowOff>
    </xdr:to>
    <xdr:cxnSp macro="">
      <xdr:nvCxnSpPr>
        <xdr:cNvPr id="286" name="直線コネクタ 285"/>
        <xdr:cNvCxnSpPr/>
      </xdr:nvCxnSpPr>
      <xdr:spPr>
        <a:xfrm>
          <a:off x="10388600" y="648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152614</xdr:rowOff>
    </xdr:from>
    <xdr:ext cx="534377" cy="259045"/>
    <xdr:sp macro="" textlink="">
      <xdr:nvSpPr>
        <xdr:cNvPr id="287" name="補助費等最大値テキスト"/>
        <xdr:cNvSpPr txBox="1"/>
      </xdr:nvSpPr>
      <xdr:spPr>
        <a:xfrm>
          <a:off x="10528300" y="51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72,523</a:t>
          </a:r>
          <a:endParaRPr kumimoji="1" lang="ja-JP" altLang="en-US" sz="1000" b="1">
            <a:latin typeface="ＭＳ Ｐゴシック"/>
          </a:endParaRPr>
        </a:p>
      </xdr:txBody>
    </xdr:sp>
    <xdr:clientData/>
  </xdr:oneCellAnchor>
  <xdr:twoCellAnchor>
    <xdr:from>
      <xdr:col>15</xdr:col>
      <xdr:colOff>92075</xdr:colOff>
      <xdr:row>31</xdr:row>
      <xdr:rowOff>34487</xdr:rowOff>
    </xdr:from>
    <xdr:to>
      <xdr:col>15</xdr:col>
      <xdr:colOff>269875</xdr:colOff>
      <xdr:row>31</xdr:row>
      <xdr:rowOff>34487</xdr:rowOff>
    </xdr:to>
    <xdr:cxnSp macro="">
      <xdr:nvCxnSpPr>
        <xdr:cNvPr id="288" name="直線コネクタ 287"/>
        <xdr:cNvCxnSpPr/>
      </xdr:nvCxnSpPr>
      <xdr:spPr>
        <a:xfrm>
          <a:off x="10388600" y="534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171209</xdr:rowOff>
    </xdr:from>
    <xdr:to>
      <xdr:col>15</xdr:col>
      <xdr:colOff>180975</xdr:colOff>
      <xdr:row>34</xdr:row>
      <xdr:rowOff>63900</xdr:rowOff>
    </xdr:to>
    <xdr:cxnSp macro="">
      <xdr:nvCxnSpPr>
        <xdr:cNvPr id="289" name="直線コネクタ 288"/>
        <xdr:cNvCxnSpPr/>
      </xdr:nvCxnSpPr>
      <xdr:spPr>
        <a:xfrm flipV="1">
          <a:off x="9639300" y="5829059"/>
          <a:ext cx="838200" cy="6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69956</xdr:rowOff>
    </xdr:from>
    <xdr:ext cx="534377" cy="259045"/>
    <xdr:sp macro="" textlink="">
      <xdr:nvSpPr>
        <xdr:cNvPr id="290" name="補助費等平均値テキスト"/>
        <xdr:cNvSpPr txBox="1"/>
      </xdr:nvSpPr>
      <xdr:spPr>
        <a:xfrm>
          <a:off x="10528300" y="6070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91529</xdr:rowOff>
    </xdr:from>
    <xdr:to>
      <xdr:col>15</xdr:col>
      <xdr:colOff>231775</xdr:colOff>
      <xdr:row>36</xdr:row>
      <xdr:rowOff>21679</xdr:rowOff>
    </xdr:to>
    <xdr:sp macro="" textlink="">
      <xdr:nvSpPr>
        <xdr:cNvPr id="291" name="フローチャート : 判断 290"/>
        <xdr:cNvSpPr/>
      </xdr:nvSpPr>
      <xdr:spPr>
        <a:xfrm>
          <a:off x="104267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63900</xdr:rowOff>
    </xdr:from>
    <xdr:to>
      <xdr:col>14</xdr:col>
      <xdr:colOff>28575</xdr:colOff>
      <xdr:row>34</xdr:row>
      <xdr:rowOff>64948</xdr:rowOff>
    </xdr:to>
    <xdr:cxnSp macro="">
      <xdr:nvCxnSpPr>
        <xdr:cNvPr id="292" name="直線コネクタ 291"/>
        <xdr:cNvCxnSpPr/>
      </xdr:nvCxnSpPr>
      <xdr:spPr>
        <a:xfrm flipV="1">
          <a:off x="8750300" y="5893200"/>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140164</xdr:rowOff>
    </xdr:from>
    <xdr:to>
      <xdr:col>14</xdr:col>
      <xdr:colOff>79375</xdr:colOff>
      <xdr:row>36</xdr:row>
      <xdr:rowOff>70314</xdr:rowOff>
    </xdr:to>
    <xdr:sp macro="" textlink="">
      <xdr:nvSpPr>
        <xdr:cNvPr id="293" name="フローチャート : 判断 292"/>
        <xdr:cNvSpPr/>
      </xdr:nvSpPr>
      <xdr:spPr>
        <a:xfrm>
          <a:off x="9588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61441</xdr:rowOff>
    </xdr:from>
    <xdr:ext cx="534377" cy="259045"/>
    <xdr:sp macro="" textlink="">
      <xdr:nvSpPr>
        <xdr:cNvPr id="294" name="テキスト ボックス 293"/>
        <xdr:cNvSpPr txBox="1"/>
      </xdr:nvSpPr>
      <xdr:spPr>
        <a:xfrm>
          <a:off x="9372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64948</xdr:rowOff>
    </xdr:from>
    <xdr:to>
      <xdr:col>12</xdr:col>
      <xdr:colOff>511175</xdr:colOff>
      <xdr:row>34</xdr:row>
      <xdr:rowOff>68300</xdr:rowOff>
    </xdr:to>
    <xdr:cxnSp macro="">
      <xdr:nvCxnSpPr>
        <xdr:cNvPr id="295" name="直線コネクタ 294"/>
        <xdr:cNvCxnSpPr/>
      </xdr:nvCxnSpPr>
      <xdr:spPr>
        <a:xfrm flipV="1">
          <a:off x="7861300" y="5894248"/>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98292</xdr:rowOff>
    </xdr:from>
    <xdr:to>
      <xdr:col>12</xdr:col>
      <xdr:colOff>561975</xdr:colOff>
      <xdr:row>36</xdr:row>
      <xdr:rowOff>28442</xdr:rowOff>
    </xdr:to>
    <xdr:sp macro="" textlink="">
      <xdr:nvSpPr>
        <xdr:cNvPr id="296" name="フローチャート : 判断 295"/>
        <xdr:cNvSpPr/>
      </xdr:nvSpPr>
      <xdr:spPr>
        <a:xfrm>
          <a:off x="8699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19569</xdr:rowOff>
    </xdr:from>
    <xdr:ext cx="534377" cy="259045"/>
    <xdr:sp macro="" textlink="">
      <xdr:nvSpPr>
        <xdr:cNvPr id="297" name="テキスト ボックス 296"/>
        <xdr:cNvSpPr txBox="1"/>
      </xdr:nvSpPr>
      <xdr:spPr>
        <a:xfrm>
          <a:off x="8483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34487</xdr:rowOff>
    </xdr:from>
    <xdr:to>
      <xdr:col>11</xdr:col>
      <xdr:colOff>307975</xdr:colOff>
      <xdr:row>34</xdr:row>
      <xdr:rowOff>68300</xdr:rowOff>
    </xdr:to>
    <xdr:cxnSp macro="">
      <xdr:nvCxnSpPr>
        <xdr:cNvPr id="298" name="直線コネクタ 297"/>
        <xdr:cNvCxnSpPr/>
      </xdr:nvCxnSpPr>
      <xdr:spPr>
        <a:xfrm>
          <a:off x="6972300" y="5863787"/>
          <a:ext cx="889000" cy="3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158814</xdr:rowOff>
    </xdr:from>
    <xdr:to>
      <xdr:col>11</xdr:col>
      <xdr:colOff>358775</xdr:colOff>
      <xdr:row>36</xdr:row>
      <xdr:rowOff>88964</xdr:rowOff>
    </xdr:to>
    <xdr:sp macro="" textlink="">
      <xdr:nvSpPr>
        <xdr:cNvPr id="299" name="フローチャート : 判断 298"/>
        <xdr:cNvSpPr/>
      </xdr:nvSpPr>
      <xdr:spPr>
        <a:xfrm>
          <a:off x="7810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80091</xdr:rowOff>
    </xdr:from>
    <xdr:ext cx="534377" cy="259045"/>
    <xdr:sp macro="" textlink="">
      <xdr:nvSpPr>
        <xdr:cNvPr id="300" name="テキスト ボックス 299"/>
        <xdr:cNvSpPr txBox="1"/>
      </xdr:nvSpPr>
      <xdr:spPr>
        <a:xfrm>
          <a:off x="7594111" y="62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31921</xdr:rowOff>
    </xdr:from>
    <xdr:to>
      <xdr:col>10</xdr:col>
      <xdr:colOff>155575</xdr:colOff>
      <xdr:row>36</xdr:row>
      <xdr:rowOff>133521</xdr:rowOff>
    </xdr:to>
    <xdr:sp macro="" textlink="">
      <xdr:nvSpPr>
        <xdr:cNvPr id="301" name="フローチャート : 判断 300"/>
        <xdr:cNvSpPr/>
      </xdr:nvSpPr>
      <xdr:spPr>
        <a:xfrm>
          <a:off x="6921500" y="620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124648</xdr:rowOff>
    </xdr:from>
    <xdr:ext cx="534377" cy="259045"/>
    <xdr:sp macro="" textlink="">
      <xdr:nvSpPr>
        <xdr:cNvPr id="302" name="テキスト ボックス 301"/>
        <xdr:cNvSpPr txBox="1"/>
      </xdr:nvSpPr>
      <xdr:spPr>
        <a:xfrm>
          <a:off x="6705111" y="629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120409</xdr:rowOff>
    </xdr:from>
    <xdr:to>
      <xdr:col>15</xdr:col>
      <xdr:colOff>231775</xdr:colOff>
      <xdr:row>34</xdr:row>
      <xdr:rowOff>50559</xdr:rowOff>
    </xdr:to>
    <xdr:sp macro="" textlink="">
      <xdr:nvSpPr>
        <xdr:cNvPr id="308" name="円/楕円 307"/>
        <xdr:cNvSpPr/>
      </xdr:nvSpPr>
      <xdr:spPr>
        <a:xfrm>
          <a:off x="10426700" y="57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143286</xdr:rowOff>
    </xdr:from>
    <xdr:ext cx="534377" cy="259045"/>
    <xdr:sp macro="" textlink="">
      <xdr:nvSpPr>
        <xdr:cNvPr id="309" name="補助費等該当値テキスト"/>
        <xdr:cNvSpPr txBox="1"/>
      </xdr:nvSpPr>
      <xdr:spPr>
        <a:xfrm>
          <a:off x="10528300" y="5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47,346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13100</xdr:rowOff>
    </xdr:from>
    <xdr:to>
      <xdr:col>14</xdr:col>
      <xdr:colOff>79375</xdr:colOff>
      <xdr:row>34</xdr:row>
      <xdr:rowOff>114700</xdr:rowOff>
    </xdr:to>
    <xdr:sp macro="" textlink="">
      <xdr:nvSpPr>
        <xdr:cNvPr id="310" name="円/楕円 309"/>
        <xdr:cNvSpPr/>
      </xdr:nvSpPr>
      <xdr:spPr>
        <a:xfrm>
          <a:off x="9588500" y="58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131227</xdr:rowOff>
    </xdr:from>
    <xdr:ext cx="534377" cy="259045"/>
    <xdr:sp macro="" textlink="">
      <xdr:nvSpPr>
        <xdr:cNvPr id="311" name="テキスト ボックス 310"/>
        <xdr:cNvSpPr txBox="1"/>
      </xdr:nvSpPr>
      <xdr:spPr>
        <a:xfrm>
          <a:off x="9372111" y="561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14148</xdr:rowOff>
    </xdr:from>
    <xdr:to>
      <xdr:col>12</xdr:col>
      <xdr:colOff>561975</xdr:colOff>
      <xdr:row>34</xdr:row>
      <xdr:rowOff>115748</xdr:rowOff>
    </xdr:to>
    <xdr:sp macro="" textlink="">
      <xdr:nvSpPr>
        <xdr:cNvPr id="312" name="円/楕円 311"/>
        <xdr:cNvSpPr/>
      </xdr:nvSpPr>
      <xdr:spPr>
        <a:xfrm>
          <a:off x="8699500" y="58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132275</xdr:rowOff>
    </xdr:from>
    <xdr:ext cx="534377" cy="259045"/>
    <xdr:sp macro="" textlink="">
      <xdr:nvSpPr>
        <xdr:cNvPr id="313" name="テキスト ボックス 312"/>
        <xdr:cNvSpPr txBox="1"/>
      </xdr:nvSpPr>
      <xdr:spPr>
        <a:xfrm>
          <a:off x="8483111" y="561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17500</xdr:rowOff>
    </xdr:from>
    <xdr:to>
      <xdr:col>11</xdr:col>
      <xdr:colOff>358775</xdr:colOff>
      <xdr:row>34</xdr:row>
      <xdr:rowOff>119100</xdr:rowOff>
    </xdr:to>
    <xdr:sp macro="" textlink="">
      <xdr:nvSpPr>
        <xdr:cNvPr id="314" name="円/楕円 313"/>
        <xdr:cNvSpPr/>
      </xdr:nvSpPr>
      <xdr:spPr>
        <a:xfrm>
          <a:off x="7810500" y="58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135627</xdr:rowOff>
    </xdr:from>
    <xdr:ext cx="534377" cy="259045"/>
    <xdr:sp macro="" textlink="">
      <xdr:nvSpPr>
        <xdr:cNvPr id="315" name="テキスト ボックス 314"/>
        <xdr:cNvSpPr txBox="1"/>
      </xdr:nvSpPr>
      <xdr:spPr>
        <a:xfrm>
          <a:off x="7594111" y="56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43,748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155137</xdr:rowOff>
    </xdr:from>
    <xdr:to>
      <xdr:col>10</xdr:col>
      <xdr:colOff>155575</xdr:colOff>
      <xdr:row>34</xdr:row>
      <xdr:rowOff>85287</xdr:rowOff>
    </xdr:to>
    <xdr:sp macro="" textlink="">
      <xdr:nvSpPr>
        <xdr:cNvPr id="316" name="円/楕円 315"/>
        <xdr:cNvSpPr/>
      </xdr:nvSpPr>
      <xdr:spPr>
        <a:xfrm>
          <a:off x="6921500" y="581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101814</xdr:rowOff>
    </xdr:from>
    <xdr:ext cx="534377" cy="259045"/>
    <xdr:sp macro="" textlink="">
      <xdr:nvSpPr>
        <xdr:cNvPr id="317" name="テキスト ボックス 316"/>
        <xdr:cNvSpPr txBox="1"/>
      </xdr:nvSpPr>
      <xdr:spPr>
        <a:xfrm>
          <a:off x="6705111" y="558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0" name="テキスト ボックス 329"/>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99078</xdr:rowOff>
    </xdr:from>
    <xdr:to>
      <xdr:col>15</xdr:col>
      <xdr:colOff>180340</xdr:colOff>
      <xdr:row>58</xdr:row>
      <xdr:rowOff>168778</xdr:rowOff>
    </xdr:to>
    <xdr:cxnSp macro="">
      <xdr:nvCxnSpPr>
        <xdr:cNvPr id="340" name="直線コネクタ 339"/>
        <xdr:cNvCxnSpPr/>
      </xdr:nvCxnSpPr>
      <xdr:spPr>
        <a:xfrm flipV="1">
          <a:off x="10475595" y="8671578"/>
          <a:ext cx="1270" cy="144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1155</xdr:rowOff>
    </xdr:from>
    <xdr:ext cx="534377" cy="259045"/>
    <xdr:sp macro="" textlink="">
      <xdr:nvSpPr>
        <xdr:cNvPr id="341" name="普通建設事業費最小値テキスト"/>
        <xdr:cNvSpPr txBox="1"/>
      </xdr:nvSpPr>
      <xdr:spPr>
        <a:xfrm>
          <a:off x="10528300" y="101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18,728</a:t>
          </a:r>
          <a:endParaRPr kumimoji="1" lang="ja-JP" altLang="en-US" sz="1000" b="1">
            <a:latin typeface="ＭＳ Ｐゴシック"/>
          </a:endParaRPr>
        </a:p>
      </xdr:txBody>
    </xdr:sp>
    <xdr:clientData/>
  </xdr:oneCellAnchor>
  <xdr:twoCellAnchor>
    <xdr:from>
      <xdr:col>15</xdr:col>
      <xdr:colOff>92075</xdr:colOff>
      <xdr:row>58</xdr:row>
      <xdr:rowOff>168778</xdr:rowOff>
    </xdr:from>
    <xdr:to>
      <xdr:col>15</xdr:col>
      <xdr:colOff>269875</xdr:colOff>
      <xdr:row>58</xdr:row>
      <xdr:rowOff>168778</xdr:rowOff>
    </xdr:to>
    <xdr:cxnSp macro="">
      <xdr:nvCxnSpPr>
        <xdr:cNvPr id="342" name="直線コネクタ 341"/>
        <xdr:cNvCxnSpPr/>
      </xdr:nvCxnSpPr>
      <xdr:spPr>
        <a:xfrm>
          <a:off x="10388600" y="101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45755</xdr:rowOff>
    </xdr:from>
    <xdr:ext cx="534377" cy="259045"/>
    <xdr:sp macro="" textlink="">
      <xdr:nvSpPr>
        <xdr:cNvPr id="343" name="普通建設事業費最大値テキスト"/>
        <xdr:cNvSpPr txBox="1"/>
      </xdr:nvSpPr>
      <xdr:spPr>
        <a:xfrm>
          <a:off x="10528300" y="84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81,777</a:t>
          </a:r>
          <a:endParaRPr kumimoji="1" lang="ja-JP" altLang="en-US" sz="1000" b="1">
            <a:latin typeface="ＭＳ Ｐゴシック"/>
          </a:endParaRPr>
        </a:p>
      </xdr:txBody>
    </xdr:sp>
    <xdr:clientData/>
  </xdr:oneCellAnchor>
  <xdr:twoCellAnchor>
    <xdr:from>
      <xdr:col>15</xdr:col>
      <xdr:colOff>92075</xdr:colOff>
      <xdr:row>50</xdr:row>
      <xdr:rowOff>99078</xdr:rowOff>
    </xdr:from>
    <xdr:to>
      <xdr:col>15</xdr:col>
      <xdr:colOff>269875</xdr:colOff>
      <xdr:row>50</xdr:row>
      <xdr:rowOff>99078</xdr:rowOff>
    </xdr:to>
    <xdr:cxnSp macro="">
      <xdr:nvCxnSpPr>
        <xdr:cNvPr id="344" name="直線コネクタ 343"/>
        <xdr:cNvCxnSpPr/>
      </xdr:nvCxnSpPr>
      <xdr:spPr>
        <a:xfrm>
          <a:off x="10388600" y="867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148867</xdr:rowOff>
    </xdr:from>
    <xdr:to>
      <xdr:col>15</xdr:col>
      <xdr:colOff>180975</xdr:colOff>
      <xdr:row>55</xdr:row>
      <xdr:rowOff>87762</xdr:rowOff>
    </xdr:to>
    <xdr:cxnSp macro="">
      <xdr:nvCxnSpPr>
        <xdr:cNvPr id="345" name="直線コネクタ 344"/>
        <xdr:cNvCxnSpPr/>
      </xdr:nvCxnSpPr>
      <xdr:spPr>
        <a:xfrm flipV="1">
          <a:off x="9639300" y="9235717"/>
          <a:ext cx="838200" cy="28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43232</xdr:rowOff>
    </xdr:from>
    <xdr:ext cx="534377" cy="259045"/>
    <xdr:sp macro="" textlink="">
      <xdr:nvSpPr>
        <xdr:cNvPr id="346" name="普通建設事業費平均値テキスト"/>
        <xdr:cNvSpPr txBox="1"/>
      </xdr:nvSpPr>
      <xdr:spPr>
        <a:xfrm>
          <a:off x="10528300" y="9472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64805</xdr:rowOff>
    </xdr:from>
    <xdr:to>
      <xdr:col>15</xdr:col>
      <xdr:colOff>231775</xdr:colOff>
      <xdr:row>55</xdr:row>
      <xdr:rowOff>166405</xdr:rowOff>
    </xdr:to>
    <xdr:sp macro="" textlink="">
      <xdr:nvSpPr>
        <xdr:cNvPr id="347" name="フローチャート : 判断 346"/>
        <xdr:cNvSpPr/>
      </xdr:nvSpPr>
      <xdr:spPr>
        <a:xfrm>
          <a:off x="10426700" y="94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22840</xdr:rowOff>
    </xdr:from>
    <xdr:to>
      <xdr:col>14</xdr:col>
      <xdr:colOff>28575</xdr:colOff>
      <xdr:row>55</xdr:row>
      <xdr:rowOff>87762</xdr:rowOff>
    </xdr:to>
    <xdr:cxnSp macro="">
      <xdr:nvCxnSpPr>
        <xdr:cNvPr id="348" name="直線コネクタ 347"/>
        <xdr:cNvCxnSpPr/>
      </xdr:nvCxnSpPr>
      <xdr:spPr>
        <a:xfrm>
          <a:off x="8750300" y="9452590"/>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103484</xdr:rowOff>
    </xdr:from>
    <xdr:to>
      <xdr:col>14</xdr:col>
      <xdr:colOff>79375</xdr:colOff>
      <xdr:row>56</xdr:row>
      <xdr:rowOff>33634</xdr:rowOff>
    </xdr:to>
    <xdr:sp macro="" textlink="">
      <xdr:nvSpPr>
        <xdr:cNvPr id="349" name="フローチャート : 判断 348"/>
        <xdr:cNvSpPr/>
      </xdr:nvSpPr>
      <xdr:spPr>
        <a:xfrm>
          <a:off x="9588500" y="953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24761</xdr:rowOff>
    </xdr:from>
    <xdr:ext cx="534377" cy="259045"/>
    <xdr:sp macro="" textlink="">
      <xdr:nvSpPr>
        <xdr:cNvPr id="350" name="テキスト ボックス 349"/>
        <xdr:cNvSpPr txBox="1"/>
      </xdr:nvSpPr>
      <xdr:spPr>
        <a:xfrm>
          <a:off x="9372111" y="96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108885</xdr:rowOff>
    </xdr:from>
    <xdr:to>
      <xdr:col>12</xdr:col>
      <xdr:colOff>511175</xdr:colOff>
      <xdr:row>55</xdr:row>
      <xdr:rowOff>22840</xdr:rowOff>
    </xdr:to>
    <xdr:cxnSp macro="">
      <xdr:nvCxnSpPr>
        <xdr:cNvPr id="351" name="直線コネクタ 350"/>
        <xdr:cNvCxnSpPr/>
      </xdr:nvCxnSpPr>
      <xdr:spPr>
        <a:xfrm>
          <a:off x="7861300" y="9195735"/>
          <a:ext cx="889000" cy="25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117818</xdr:rowOff>
    </xdr:from>
    <xdr:to>
      <xdr:col>12</xdr:col>
      <xdr:colOff>561975</xdr:colOff>
      <xdr:row>56</xdr:row>
      <xdr:rowOff>47968</xdr:rowOff>
    </xdr:to>
    <xdr:sp macro="" textlink="">
      <xdr:nvSpPr>
        <xdr:cNvPr id="352" name="フローチャート : 判断 351"/>
        <xdr:cNvSpPr/>
      </xdr:nvSpPr>
      <xdr:spPr>
        <a:xfrm>
          <a:off x="8699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39095</xdr:rowOff>
    </xdr:from>
    <xdr:ext cx="534377" cy="259045"/>
    <xdr:sp macro="" textlink="">
      <xdr:nvSpPr>
        <xdr:cNvPr id="353" name="テキスト ボックス 352"/>
        <xdr:cNvSpPr txBox="1"/>
      </xdr:nvSpPr>
      <xdr:spPr>
        <a:xfrm>
          <a:off x="8483111" y="96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108885</xdr:rowOff>
    </xdr:from>
    <xdr:to>
      <xdr:col>11</xdr:col>
      <xdr:colOff>307975</xdr:colOff>
      <xdr:row>53</xdr:row>
      <xdr:rowOff>134420</xdr:rowOff>
    </xdr:to>
    <xdr:cxnSp macro="">
      <xdr:nvCxnSpPr>
        <xdr:cNvPr id="354" name="直線コネクタ 353"/>
        <xdr:cNvCxnSpPr/>
      </xdr:nvCxnSpPr>
      <xdr:spPr>
        <a:xfrm flipV="1">
          <a:off x="6972300" y="9195735"/>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167722</xdr:rowOff>
    </xdr:from>
    <xdr:to>
      <xdr:col>11</xdr:col>
      <xdr:colOff>358775</xdr:colOff>
      <xdr:row>56</xdr:row>
      <xdr:rowOff>97872</xdr:rowOff>
    </xdr:to>
    <xdr:sp macro="" textlink="">
      <xdr:nvSpPr>
        <xdr:cNvPr id="355" name="フローチャート : 判断 354"/>
        <xdr:cNvSpPr/>
      </xdr:nvSpPr>
      <xdr:spPr>
        <a:xfrm>
          <a:off x="7810500" y="95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88999</xdr:rowOff>
    </xdr:from>
    <xdr:ext cx="534377" cy="259045"/>
    <xdr:sp macro="" textlink="">
      <xdr:nvSpPr>
        <xdr:cNvPr id="356" name="テキスト ボックス 355"/>
        <xdr:cNvSpPr txBox="1"/>
      </xdr:nvSpPr>
      <xdr:spPr>
        <a:xfrm>
          <a:off x="7594111" y="96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48552</xdr:rowOff>
    </xdr:from>
    <xdr:to>
      <xdr:col>10</xdr:col>
      <xdr:colOff>155575</xdr:colOff>
      <xdr:row>56</xdr:row>
      <xdr:rowOff>150152</xdr:rowOff>
    </xdr:to>
    <xdr:sp macro="" textlink="">
      <xdr:nvSpPr>
        <xdr:cNvPr id="357" name="フローチャート : 判断 356"/>
        <xdr:cNvSpPr/>
      </xdr:nvSpPr>
      <xdr:spPr>
        <a:xfrm>
          <a:off x="6921500" y="964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141279</xdr:rowOff>
    </xdr:from>
    <xdr:ext cx="534377" cy="259045"/>
    <xdr:sp macro="" textlink="">
      <xdr:nvSpPr>
        <xdr:cNvPr id="358" name="テキスト ボックス 357"/>
        <xdr:cNvSpPr txBox="1"/>
      </xdr:nvSpPr>
      <xdr:spPr>
        <a:xfrm>
          <a:off x="6705111" y="97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98067</xdr:rowOff>
    </xdr:from>
    <xdr:to>
      <xdr:col>15</xdr:col>
      <xdr:colOff>231775</xdr:colOff>
      <xdr:row>54</xdr:row>
      <xdr:rowOff>28217</xdr:rowOff>
    </xdr:to>
    <xdr:sp macro="" textlink="">
      <xdr:nvSpPr>
        <xdr:cNvPr id="364" name="円/楕円 363"/>
        <xdr:cNvSpPr/>
      </xdr:nvSpPr>
      <xdr:spPr>
        <a:xfrm>
          <a:off x="10426700" y="918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120944</xdr:rowOff>
    </xdr:from>
    <xdr:ext cx="534377" cy="259045"/>
    <xdr:sp macro="" textlink="">
      <xdr:nvSpPr>
        <xdr:cNvPr id="365" name="普通建設事業費該当値テキスト"/>
        <xdr:cNvSpPr txBox="1"/>
      </xdr:nvSpPr>
      <xdr:spPr>
        <a:xfrm>
          <a:off x="10528300" y="903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57,099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36962</xdr:rowOff>
    </xdr:from>
    <xdr:to>
      <xdr:col>14</xdr:col>
      <xdr:colOff>79375</xdr:colOff>
      <xdr:row>55</xdr:row>
      <xdr:rowOff>138562</xdr:rowOff>
    </xdr:to>
    <xdr:sp macro="" textlink="">
      <xdr:nvSpPr>
        <xdr:cNvPr id="366" name="円/楕円 365"/>
        <xdr:cNvSpPr/>
      </xdr:nvSpPr>
      <xdr:spPr>
        <a:xfrm>
          <a:off x="9588500" y="946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155089</xdr:rowOff>
    </xdr:from>
    <xdr:ext cx="534377" cy="259045"/>
    <xdr:sp macro="" textlink="">
      <xdr:nvSpPr>
        <xdr:cNvPr id="367" name="テキスト ボックス 366"/>
        <xdr:cNvSpPr txBox="1"/>
      </xdr:nvSpPr>
      <xdr:spPr>
        <a:xfrm>
          <a:off x="9372111" y="924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44,772</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143490</xdr:rowOff>
    </xdr:from>
    <xdr:to>
      <xdr:col>12</xdr:col>
      <xdr:colOff>561975</xdr:colOff>
      <xdr:row>55</xdr:row>
      <xdr:rowOff>73640</xdr:rowOff>
    </xdr:to>
    <xdr:sp macro="" textlink="">
      <xdr:nvSpPr>
        <xdr:cNvPr id="368" name="円/楕円 367"/>
        <xdr:cNvSpPr/>
      </xdr:nvSpPr>
      <xdr:spPr>
        <a:xfrm>
          <a:off x="8699500" y="94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90167</xdr:rowOff>
    </xdr:from>
    <xdr:ext cx="534377" cy="259045"/>
    <xdr:sp macro="" textlink="">
      <xdr:nvSpPr>
        <xdr:cNvPr id="369" name="テキスト ボックス 368"/>
        <xdr:cNvSpPr txBox="1"/>
      </xdr:nvSpPr>
      <xdr:spPr>
        <a:xfrm>
          <a:off x="8483111" y="91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47,612</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58085</xdr:rowOff>
    </xdr:from>
    <xdr:to>
      <xdr:col>11</xdr:col>
      <xdr:colOff>358775</xdr:colOff>
      <xdr:row>53</xdr:row>
      <xdr:rowOff>159685</xdr:rowOff>
    </xdr:to>
    <xdr:sp macro="" textlink="">
      <xdr:nvSpPr>
        <xdr:cNvPr id="370" name="円/楕円 369"/>
        <xdr:cNvSpPr/>
      </xdr:nvSpPr>
      <xdr:spPr>
        <a:xfrm>
          <a:off x="7810500" y="914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4762</xdr:rowOff>
    </xdr:from>
    <xdr:ext cx="534377" cy="259045"/>
    <xdr:sp macro="" textlink="">
      <xdr:nvSpPr>
        <xdr:cNvPr id="371" name="テキスト ボックス 370"/>
        <xdr:cNvSpPr txBox="1"/>
      </xdr:nvSpPr>
      <xdr:spPr>
        <a:xfrm>
          <a:off x="7594111" y="892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58,848</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83620</xdr:rowOff>
    </xdr:from>
    <xdr:to>
      <xdr:col>10</xdr:col>
      <xdr:colOff>155575</xdr:colOff>
      <xdr:row>54</xdr:row>
      <xdr:rowOff>13770</xdr:rowOff>
    </xdr:to>
    <xdr:sp macro="" textlink="">
      <xdr:nvSpPr>
        <xdr:cNvPr id="372" name="円/楕円 371"/>
        <xdr:cNvSpPr/>
      </xdr:nvSpPr>
      <xdr:spPr>
        <a:xfrm>
          <a:off x="6921500" y="917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30297</xdr:rowOff>
    </xdr:from>
    <xdr:ext cx="534377" cy="259045"/>
    <xdr:sp macro="" textlink="">
      <xdr:nvSpPr>
        <xdr:cNvPr id="373" name="テキスト ボックス 372"/>
        <xdr:cNvSpPr txBox="1"/>
      </xdr:nvSpPr>
      <xdr:spPr>
        <a:xfrm>
          <a:off x="6705111" y="894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117435</xdr:rowOff>
    </xdr:from>
    <xdr:to>
      <xdr:col>15</xdr:col>
      <xdr:colOff>180340</xdr:colOff>
      <xdr:row>78</xdr:row>
      <xdr:rowOff>129436</xdr:rowOff>
    </xdr:to>
    <xdr:cxnSp macro="">
      <xdr:nvCxnSpPr>
        <xdr:cNvPr id="395" name="直線コネクタ 394"/>
        <xdr:cNvCxnSpPr/>
      </xdr:nvCxnSpPr>
      <xdr:spPr>
        <a:xfrm flipV="1">
          <a:off x="10475595" y="12290385"/>
          <a:ext cx="1270"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133263</xdr:rowOff>
    </xdr:from>
    <xdr:ext cx="378565" cy="259045"/>
    <xdr:sp macro="" textlink="">
      <xdr:nvSpPr>
        <xdr:cNvPr id="396" name="普通建設事業費 （ うち新規整備　）最小値テキスト"/>
        <xdr:cNvSpPr txBox="1"/>
      </xdr:nvSpPr>
      <xdr:spPr>
        <a:xfrm>
          <a:off x="10528300" y="1350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15</xdr:col>
      <xdr:colOff>92075</xdr:colOff>
      <xdr:row>78</xdr:row>
      <xdr:rowOff>129436</xdr:rowOff>
    </xdr:from>
    <xdr:to>
      <xdr:col>15</xdr:col>
      <xdr:colOff>269875</xdr:colOff>
      <xdr:row>78</xdr:row>
      <xdr:rowOff>129436</xdr:rowOff>
    </xdr:to>
    <xdr:cxnSp macro="">
      <xdr:nvCxnSpPr>
        <xdr:cNvPr id="397" name="直線コネクタ 396"/>
        <xdr:cNvCxnSpPr/>
      </xdr:nvCxnSpPr>
      <xdr:spPr>
        <a:xfrm>
          <a:off x="10388600" y="135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64112</xdr:rowOff>
    </xdr:from>
    <xdr:ext cx="534377" cy="259045"/>
    <xdr:sp macro="" textlink="">
      <xdr:nvSpPr>
        <xdr:cNvPr id="398" name="普通建設事業費 （ うち新規整備　）最大値テキスト"/>
        <xdr:cNvSpPr txBox="1"/>
      </xdr:nvSpPr>
      <xdr:spPr>
        <a:xfrm>
          <a:off x="10528300" y="12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53,474</a:t>
          </a:r>
          <a:endParaRPr kumimoji="1" lang="ja-JP" altLang="en-US" sz="1000" b="1">
            <a:latin typeface="ＭＳ Ｐゴシック"/>
          </a:endParaRPr>
        </a:p>
      </xdr:txBody>
    </xdr:sp>
    <xdr:clientData/>
  </xdr:oneCellAnchor>
  <xdr:twoCellAnchor>
    <xdr:from>
      <xdr:col>15</xdr:col>
      <xdr:colOff>92075</xdr:colOff>
      <xdr:row>71</xdr:row>
      <xdr:rowOff>117435</xdr:rowOff>
    </xdr:from>
    <xdr:to>
      <xdr:col>15</xdr:col>
      <xdr:colOff>269875</xdr:colOff>
      <xdr:row>71</xdr:row>
      <xdr:rowOff>117435</xdr:rowOff>
    </xdr:to>
    <xdr:cxnSp macro="">
      <xdr:nvCxnSpPr>
        <xdr:cNvPr id="399" name="直線コネクタ 398"/>
        <xdr:cNvCxnSpPr/>
      </xdr:nvCxnSpPr>
      <xdr:spPr>
        <a:xfrm>
          <a:off x="10388600" y="122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92197</xdr:rowOff>
    </xdr:from>
    <xdr:to>
      <xdr:col>15</xdr:col>
      <xdr:colOff>180975</xdr:colOff>
      <xdr:row>77</xdr:row>
      <xdr:rowOff>53267</xdr:rowOff>
    </xdr:to>
    <xdr:cxnSp macro="">
      <xdr:nvCxnSpPr>
        <xdr:cNvPr id="400" name="直線コネクタ 399"/>
        <xdr:cNvCxnSpPr/>
      </xdr:nvCxnSpPr>
      <xdr:spPr>
        <a:xfrm flipV="1">
          <a:off x="9639300" y="12779497"/>
          <a:ext cx="838200" cy="47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32625</xdr:rowOff>
    </xdr:from>
    <xdr:ext cx="534377" cy="259045"/>
    <xdr:sp macro="" textlink="">
      <xdr:nvSpPr>
        <xdr:cNvPr id="401" name="普通建設事業費 （ うち新規整備　）平均値テキスト"/>
        <xdr:cNvSpPr txBox="1"/>
      </xdr:nvSpPr>
      <xdr:spPr>
        <a:xfrm>
          <a:off x="10528300" y="130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54198</xdr:rowOff>
    </xdr:from>
    <xdr:to>
      <xdr:col>15</xdr:col>
      <xdr:colOff>231775</xdr:colOff>
      <xdr:row>76</xdr:row>
      <xdr:rowOff>155798</xdr:rowOff>
    </xdr:to>
    <xdr:sp macro="" textlink="">
      <xdr:nvSpPr>
        <xdr:cNvPr id="402" name="フローチャート : 判断 401"/>
        <xdr:cNvSpPr/>
      </xdr:nvSpPr>
      <xdr:spPr>
        <a:xfrm>
          <a:off x="104267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112629</xdr:rowOff>
    </xdr:from>
    <xdr:to>
      <xdr:col>14</xdr:col>
      <xdr:colOff>79375</xdr:colOff>
      <xdr:row>77</xdr:row>
      <xdr:rowOff>42779</xdr:rowOff>
    </xdr:to>
    <xdr:sp macro="" textlink="">
      <xdr:nvSpPr>
        <xdr:cNvPr id="403" name="フローチャート : 判断 402"/>
        <xdr:cNvSpPr/>
      </xdr:nvSpPr>
      <xdr:spPr>
        <a:xfrm>
          <a:off x="9588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59306</xdr:rowOff>
    </xdr:from>
    <xdr:ext cx="534377" cy="259045"/>
    <xdr:sp macro="" textlink="">
      <xdr:nvSpPr>
        <xdr:cNvPr id="404" name="テキスト ボックス 403"/>
        <xdr:cNvSpPr txBox="1"/>
      </xdr:nvSpPr>
      <xdr:spPr>
        <a:xfrm>
          <a:off x="9372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41397</xdr:rowOff>
    </xdr:from>
    <xdr:to>
      <xdr:col>15</xdr:col>
      <xdr:colOff>231775</xdr:colOff>
      <xdr:row>74</xdr:row>
      <xdr:rowOff>142997</xdr:rowOff>
    </xdr:to>
    <xdr:sp macro="" textlink="">
      <xdr:nvSpPr>
        <xdr:cNvPr id="410" name="円/楕円 409"/>
        <xdr:cNvSpPr/>
      </xdr:nvSpPr>
      <xdr:spPr>
        <a:xfrm>
          <a:off x="10426700" y="1272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64274</xdr:rowOff>
    </xdr:from>
    <xdr:ext cx="534377" cy="259045"/>
    <xdr:sp macro="" textlink="">
      <xdr:nvSpPr>
        <xdr:cNvPr id="411" name="普通建設事業費 （ うち新規整備　）該当値テキスト"/>
        <xdr:cNvSpPr txBox="1"/>
      </xdr:nvSpPr>
      <xdr:spPr>
        <a:xfrm>
          <a:off x="10528300" y="1258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32,078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2467</xdr:rowOff>
    </xdr:from>
    <xdr:to>
      <xdr:col>14</xdr:col>
      <xdr:colOff>79375</xdr:colOff>
      <xdr:row>77</xdr:row>
      <xdr:rowOff>104067</xdr:rowOff>
    </xdr:to>
    <xdr:sp macro="" textlink="">
      <xdr:nvSpPr>
        <xdr:cNvPr id="412" name="円/楕円 411"/>
        <xdr:cNvSpPr/>
      </xdr:nvSpPr>
      <xdr:spPr>
        <a:xfrm>
          <a:off x="9588500" y="1320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95194</xdr:rowOff>
    </xdr:from>
    <xdr:ext cx="534377" cy="259045"/>
    <xdr:sp macro="" textlink="">
      <xdr:nvSpPr>
        <xdr:cNvPr id="413" name="テキスト ボックス 412"/>
        <xdr:cNvSpPr txBox="1"/>
      </xdr:nvSpPr>
      <xdr:spPr>
        <a:xfrm>
          <a:off x="9372111" y="1329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9" name="テキスト ボックス 42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1" name="テキスト ボックス 43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3" name="テキスト ボックス 43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43848</xdr:rowOff>
    </xdr:from>
    <xdr:to>
      <xdr:col>15</xdr:col>
      <xdr:colOff>180340</xdr:colOff>
      <xdr:row>98</xdr:row>
      <xdr:rowOff>139700</xdr:rowOff>
    </xdr:to>
    <xdr:cxnSp macro="">
      <xdr:nvCxnSpPr>
        <xdr:cNvPr id="435" name="直線コネクタ 434"/>
        <xdr:cNvCxnSpPr/>
      </xdr:nvCxnSpPr>
      <xdr:spPr>
        <a:xfrm flipV="1">
          <a:off x="10475595" y="15474348"/>
          <a:ext cx="1270" cy="146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161975</xdr:rowOff>
    </xdr:from>
    <xdr:ext cx="534377" cy="259045"/>
    <xdr:sp macro="" textlink="">
      <xdr:nvSpPr>
        <xdr:cNvPr id="438" name="普通建設事業費 （ うち更新整備　）最大値テキスト"/>
        <xdr:cNvSpPr txBox="1"/>
      </xdr:nvSpPr>
      <xdr:spPr>
        <a:xfrm>
          <a:off x="10528300" y="152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64,193</a:t>
          </a:r>
          <a:endParaRPr kumimoji="1" lang="ja-JP" altLang="en-US" sz="1000" b="1">
            <a:latin typeface="ＭＳ Ｐゴシック"/>
          </a:endParaRPr>
        </a:p>
      </xdr:txBody>
    </xdr:sp>
    <xdr:clientData/>
  </xdr:oneCellAnchor>
  <xdr:twoCellAnchor>
    <xdr:from>
      <xdr:col>15</xdr:col>
      <xdr:colOff>92075</xdr:colOff>
      <xdr:row>90</xdr:row>
      <xdr:rowOff>43848</xdr:rowOff>
    </xdr:from>
    <xdr:to>
      <xdr:col>15</xdr:col>
      <xdr:colOff>269875</xdr:colOff>
      <xdr:row>90</xdr:row>
      <xdr:rowOff>43848</xdr:rowOff>
    </xdr:to>
    <xdr:cxnSp macro="">
      <xdr:nvCxnSpPr>
        <xdr:cNvPr id="439" name="直線コネクタ 438"/>
        <xdr:cNvCxnSpPr/>
      </xdr:nvCxnSpPr>
      <xdr:spPr>
        <a:xfrm>
          <a:off x="10388600" y="1547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86230</xdr:rowOff>
    </xdr:from>
    <xdr:to>
      <xdr:col>15</xdr:col>
      <xdr:colOff>180975</xdr:colOff>
      <xdr:row>96</xdr:row>
      <xdr:rowOff>76400</xdr:rowOff>
    </xdr:to>
    <xdr:cxnSp macro="">
      <xdr:nvCxnSpPr>
        <xdr:cNvPr id="440" name="直線コネクタ 439"/>
        <xdr:cNvCxnSpPr/>
      </xdr:nvCxnSpPr>
      <xdr:spPr>
        <a:xfrm>
          <a:off x="9639300" y="16373980"/>
          <a:ext cx="838200" cy="1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29779</xdr:rowOff>
    </xdr:from>
    <xdr:ext cx="534377" cy="259045"/>
    <xdr:sp macro="" textlink="">
      <xdr:nvSpPr>
        <xdr:cNvPr id="441" name="普通建設事業費 （ うち更新整備　）平均値テキスト"/>
        <xdr:cNvSpPr txBox="1"/>
      </xdr:nvSpPr>
      <xdr:spPr>
        <a:xfrm>
          <a:off x="10528300" y="1631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6902</xdr:rowOff>
    </xdr:from>
    <xdr:to>
      <xdr:col>15</xdr:col>
      <xdr:colOff>231775</xdr:colOff>
      <xdr:row>96</xdr:row>
      <xdr:rowOff>108502</xdr:rowOff>
    </xdr:to>
    <xdr:sp macro="" textlink="">
      <xdr:nvSpPr>
        <xdr:cNvPr id="442" name="フローチャート : 判断 441"/>
        <xdr:cNvSpPr/>
      </xdr:nvSpPr>
      <xdr:spPr>
        <a:xfrm>
          <a:off x="104267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37099</xdr:rowOff>
    </xdr:from>
    <xdr:to>
      <xdr:col>14</xdr:col>
      <xdr:colOff>79375</xdr:colOff>
      <xdr:row>96</xdr:row>
      <xdr:rowOff>138699</xdr:rowOff>
    </xdr:to>
    <xdr:sp macro="" textlink="">
      <xdr:nvSpPr>
        <xdr:cNvPr id="443" name="フローチャート : 判断 442"/>
        <xdr:cNvSpPr/>
      </xdr:nvSpPr>
      <xdr:spPr>
        <a:xfrm>
          <a:off x="9588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129826</xdr:rowOff>
    </xdr:from>
    <xdr:ext cx="534377" cy="259045"/>
    <xdr:sp macro="" textlink="">
      <xdr:nvSpPr>
        <xdr:cNvPr id="444" name="テキスト ボックス 443"/>
        <xdr:cNvSpPr txBox="1"/>
      </xdr:nvSpPr>
      <xdr:spPr>
        <a:xfrm>
          <a:off x="9372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25600</xdr:rowOff>
    </xdr:from>
    <xdr:to>
      <xdr:col>15</xdr:col>
      <xdr:colOff>231775</xdr:colOff>
      <xdr:row>96</xdr:row>
      <xdr:rowOff>127200</xdr:rowOff>
    </xdr:to>
    <xdr:sp macro="" textlink="">
      <xdr:nvSpPr>
        <xdr:cNvPr id="450" name="円/楕円 449"/>
        <xdr:cNvSpPr/>
      </xdr:nvSpPr>
      <xdr:spPr>
        <a:xfrm>
          <a:off x="10426700" y="164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4027</xdr:rowOff>
    </xdr:from>
    <xdr:ext cx="534377" cy="259045"/>
    <xdr:sp macro="" textlink="">
      <xdr:nvSpPr>
        <xdr:cNvPr id="451" name="普通建設事業費 （ うち更新整備　）該当値テキスト"/>
        <xdr:cNvSpPr txBox="1"/>
      </xdr:nvSpPr>
      <xdr:spPr>
        <a:xfrm>
          <a:off x="10528300" y="1646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17,769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35430</xdr:rowOff>
    </xdr:from>
    <xdr:to>
      <xdr:col>14</xdr:col>
      <xdr:colOff>79375</xdr:colOff>
      <xdr:row>95</xdr:row>
      <xdr:rowOff>137030</xdr:rowOff>
    </xdr:to>
    <xdr:sp macro="" textlink="">
      <xdr:nvSpPr>
        <xdr:cNvPr id="452" name="円/楕円 451"/>
        <xdr:cNvSpPr/>
      </xdr:nvSpPr>
      <xdr:spPr>
        <a:xfrm>
          <a:off x="9588500" y="1632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153557</xdr:rowOff>
    </xdr:from>
    <xdr:ext cx="534377" cy="259045"/>
    <xdr:sp macro="" textlink="">
      <xdr:nvSpPr>
        <xdr:cNvPr id="453" name="テキスト ボックス 452"/>
        <xdr:cNvSpPr txBox="1"/>
      </xdr:nvSpPr>
      <xdr:spPr>
        <a:xfrm>
          <a:off x="9372111" y="1609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67" name="テキスト ボックス 46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69" name="テキスト ボックス 46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1" name="テキスト ボックス 47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73" name="テキスト ボックス 47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5" name="テキスト ボックス 47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36</xdr:row>
      <xdr:rowOff>89027</xdr:rowOff>
    </xdr:from>
    <xdr:to>
      <xdr:col>23</xdr:col>
      <xdr:colOff>516889</xdr:colOff>
      <xdr:row>39</xdr:row>
      <xdr:rowOff>44450</xdr:rowOff>
    </xdr:to>
    <xdr:cxnSp macro="">
      <xdr:nvCxnSpPr>
        <xdr:cNvPr id="477" name="直線コネクタ 476"/>
        <xdr:cNvCxnSpPr/>
      </xdr:nvCxnSpPr>
      <xdr:spPr>
        <a:xfrm flipV="1">
          <a:off x="16317595" y="6261227"/>
          <a:ext cx="1269" cy="46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35704</xdr:rowOff>
    </xdr:from>
    <xdr:ext cx="469744" cy="259045"/>
    <xdr:sp macro="" textlink="">
      <xdr:nvSpPr>
        <xdr:cNvPr id="480" name="災害復旧事業費最大値テキスト"/>
        <xdr:cNvSpPr txBox="1"/>
      </xdr:nvSpPr>
      <xdr:spPr>
        <a:xfrm>
          <a:off x="16370300" y="603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36</xdr:row>
      <xdr:rowOff>89027</xdr:rowOff>
    </xdr:from>
    <xdr:to>
      <xdr:col>23</xdr:col>
      <xdr:colOff>606425</xdr:colOff>
      <xdr:row>36</xdr:row>
      <xdr:rowOff>89027</xdr:rowOff>
    </xdr:to>
    <xdr:cxnSp macro="">
      <xdr:nvCxnSpPr>
        <xdr:cNvPr id="481" name="直線コネクタ 480"/>
        <xdr:cNvCxnSpPr/>
      </xdr:nvCxnSpPr>
      <xdr:spPr>
        <a:xfrm>
          <a:off x="16230600" y="6261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90551</xdr:rowOff>
    </xdr:from>
    <xdr:to>
      <xdr:col>23</xdr:col>
      <xdr:colOff>517525</xdr:colOff>
      <xdr:row>39</xdr:row>
      <xdr:rowOff>22733</xdr:rowOff>
    </xdr:to>
    <xdr:cxnSp macro="">
      <xdr:nvCxnSpPr>
        <xdr:cNvPr id="482" name="直線コネクタ 481"/>
        <xdr:cNvCxnSpPr/>
      </xdr:nvCxnSpPr>
      <xdr:spPr>
        <a:xfrm flipV="1">
          <a:off x="15481300" y="6262751"/>
          <a:ext cx="838200" cy="44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85424</xdr:rowOff>
    </xdr:from>
    <xdr:ext cx="378565" cy="259045"/>
    <xdr:sp macro="" textlink="">
      <xdr:nvSpPr>
        <xdr:cNvPr id="483" name="災害復旧事業費平均値テキスト"/>
        <xdr:cNvSpPr txBox="1"/>
      </xdr:nvSpPr>
      <xdr:spPr>
        <a:xfrm>
          <a:off x="16370300" y="6600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106997</xdr:rowOff>
    </xdr:from>
    <xdr:to>
      <xdr:col>23</xdr:col>
      <xdr:colOff>568325</xdr:colOff>
      <xdr:row>39</xdr:row>
      <xdr:rowOff>37147</xdr:rowOff>
    </xdr:to>
    <xdr:sp macro="" textlink="">
      <xdr:nvSpPr>
        <xdr:cNvPr id="484" name="フローチャート : 判断 483"/>
        <xdr:cNvSpPr/>
      </xdr:nvSpPr>
      <xdr:spPr>
        <a:xfrm>
          <a:off x="16268700" y="662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22733</xdr:rowOff>
    </xdr:from>
    <xdr:to>
      <xdr:col>22</xdr:col>
      <xdr:colOff>365125</xdr:colOff>
      <xdr:row>39</xdr:row>
      <xdr:rowOff>43307</xdr:rowOff>
    </xdr:to>
    <xdr:cxnSp macro="">
      <xdr:nvCxnSpPr>
        <xdr:cNvPr id="485" name="直線コネクタ 484"/>
        <xdr:cNvCxnSpPr/>
      </xdr:nvCxnSpPr>
      <xdr:spPr>
        <a:xfrm flipV="1">
          <a:off x="14592300" y="670928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103378</xdr:rowOff>
    </xdr:from>
    <xdr:to>
      <xdr:col>22</xdr:col>
      <xdr:colOff>415925</xdr:colOff>
      <xdr:row>39</xdr:row>
      <xdr:rowOff>33528</xdr:rowOff>
    </xdr:to>
    <xdr:sp macro="" textlink="">
      <xdr:nvSpPr>
        <xdr:cNvPr id="486" name="フローチャート : 判断 485"/>
        <xdr:cNvSpPr/>
      </xdr:nvSpPr>
      <xdr:spPr>
        <a:xfrm>
          <a:off x="15430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50055</xdr:rowOff>
    </xdr:from>
    <xdr:ext cx="378565" cy="259045"/>
    <xdr:sp macro="" textlink="">
      <xdr:nvSpPr>
        <xdr:cNvPr id="487" name="テキスト ボックス 486"/>
        <xdr:cNvSpPr txBox="1"/>
      </xdr:nvSpPr>
      <xdr:spPr>
        <a:xfrm>
          <a:off x="15292017" y="6393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25209</xdr:rowOff>
    </xdr:from>
    <xdr:to>
      <xdr:col>21</xdr:col>
      <xdr:colOff>161925</xdr:colOff>
      <xdr:row>39</xdr:row>
      <xdr:rowOff>43307</xdr:rowOff>
    </xdr:to>
    <xdr:cxnSp macro="">
      <xdr:nvCxnSpPr>
        <xdr:cNvPr id="488" name="直線コネクタ 487"/>
        <xdr:cNvCxnSpPr/>
      </xdr:nvCxnSpPr>
      <xdr:spPr>
        <a:xfrm>
          <a:off x="13703300" y="5340159"/>
          <a:ext cx="889000" cy="138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82423</xdr:rowOff>
    </xdr:from>
    <xdr:to>
      <xdr:col>21</xdr:col>
      <xdr:colOff>212725</xdr:colOff>
      <xdr:row>39</xdr:row>
      <xdr:rowOff>12573</xdr:rowOff>
    </xdr:to>
    <xdr:sp macro="" textlink="">
      <xdr:nvSpPr>
        <xdr:cNvPr id="489" name="フローチャート : 判断 488"/>
        <xdr:cNvSpPr/>
      </xdr:nvSpPr>
      <xdr:spPr>
        <a:xfrm>
          <a:off x="14541500" y="659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29100</xdr:rowOff>
    </xdr:from>
    <xdr:ext cx="378565" cy="259045"/>
    <xdr:sp macro="" textlink="">
      <xdr:nvSpPr>
        <xdr:cNvPr id="490" name="テキスト ボックス 489"/>
        <xdr:cNvSpPr txBox="1"/>
      </xdr:nvSpPr>
      <xdr:spPr>
        <a:xfrm>
          <a:off x="14403017" y="6372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25209</xdr:rowOff>
    </xdr:from>
    <xdr:to>
      <xdr:col>19</xdr:col>
      <xdr:colOff>644525</xdr:colOff>
      <xdr:row>36</xdr:row>
      <xdr:rowOff>110172</xdr:rowOff>
    </xdr:to>
    <xdr:cxnSp macro="">
      <xdr:nvCxnSpPr>
        <xdr:cNvPr id="491" name="直線コネクタ 490"/>
        <xdr:cNvCxnSpPr/>
      </xdr:nvCxnSpPr>
      <xdr:spPr>
        <a:xfrm flipV="1">
          <a:off x="12814300" y="5340159"/>
          <a:ext cx="889000" cy="94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150813</xdr:rowOff>
    </xdr:from>
    <xdr:to>
      <xdr:col>20</xdr:col>
      <xdr:colOff>9525</xdr:colOff>
      <xdr:row>38</xdr:row>
      <xdr:rowOff>80963</xdr:rowOff>
    </xdr:to>
    <xdr:sp macro="" textlink="">
      <xdr:nvSpPr>
        <xdr:cNvPr id="492" name="フローチャート : 判断 491"/>
        <xdr:cNvSpPr/>
      </xdr:nvSpPr>
      <xdr:spPr>
        <a:xfrm>
          <a:off x="13652500" y="649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72090</xdr:rowOff>
    </xdr:from>
    <xdr:ext cx="378565" cy="259045"/>
    <xdr:sp macro="" textlink="">
      <xdr:nvSpPr>
        <xdr:cNvPr id="493" name="テキスト ボックス 492"/>
        <xdr:cNvSpPr txBox="1"/>
      </xdr:nvSpPr>
      <xdr:spPr>
        <a:xfrm>
          <a:off x="13514017" y="6587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144335</xdr:rowOff>
    </xdr:from>
    <xdr:to>
      <xdr:col>18</xdr:col>
      <xdr:colOff>492125</xdr:colOff>
      <xdr:row>38</xdr:row>
      <xdr:rowOff>74485</xdr:rowOff>
    </xdr:to>
    <xdr:sp macro="" textlink="">
      <xdr:nvSpPr>
        <xdr:cNvPr id="494" name="フローチャート : 判断 493"/>
        <xdr:cNvSpPr/>
      </xdr:nvSpPr>
      <xdr:spPr>
        <a:xfrm>
          <a:off x="12763500" y="64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65612</xdr:rowOff>
    </xdr:from>
    <xdr:ext cx="469744" cy="259045"/>
    <xdr:sp macro="" textlink="">
      <xdr:nvSpPr>
        <xdr:cNvPr id="495" name="テキスト ボックス 494"/>
        <xdr:cNvSpPr txBox="1"/>
      </xdr:nvSpPr>
      <xdr:spPr>
        <a:xfrm>
          <a:off x="12579427" y="658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39751</xdr:rowOff>
    </xdr:from>
    <xdr:to>
      <xdr:col>23</xdr:col>
      <xdr:colOff>568325</xdr:colOff>
      <xdr:row>36</xdr:row>
      <xdr:rowOff>141351</xdr:rowOff>
    </xdr:to>
    <xdr:sp macro="" textlink="">
      <xdr:nvSpPr>
        <xdr:cNvPr id="501" name="円/楕円 500"/>
        <xdr:cNvSpPr/>
      </xdr:nvSpPr>
      <xdr:spPr>
        <a:xfrm>
          <a:off x="16268700" y="621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162704</xdr:rowOff>
    </xdr:from>
    <xdr:ext cx="469744" cy="259045"/>
    <xdr:sp macro="" textlink="">
      <xdr:nvSpPr>
        <xdr:cNvPr id="502" name="災害復旧事業費該当値テキスト"/>
        <xdr:cNvSpPr txBox="1"/>
      </xdr:nvSpPr>
      <xdr:spPr>
        <a:xfrm>
          <a:off x="16370300" y="61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143383</xdr:rowOff>
    </xdr:from>
    <xdr:to>
      <xdr:col>22</xdr:col>
      <xdr:colOff>415925</xdr:colOff>
      <xdr:row>39</xdr:row>
      <xdr:rowOff>73533</xdr:rowOff>
    </xdr:to>
    <xdr:sp macro="" textlink="">
      <xdr:nvSpPr>
        <xdr:cNvPr id="503" name="円/楕円 502"/>
        <xdr:cNvSpPr/>
      </xdr:nvSpPr>
      <xdr:spPr>
        <a:xfrm>
          <a:off x="15430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64660</xdr:rowOff>
    </xdr:from>
    <xdr:ext cx="378565" cy="259045"/>
    <xdr:sp macro="" textlink="">
      <xdr:nvSpPr>
        <xdr:cNvPr id="504" name="テキスト ボックス 503"/>
        <xdr:cNvSpPr txBox="1"/>
      </xdr:nvSpPr>
      <xdr:spPr>
        <a:xfrm>
          <a:off x="15292017" y="675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163957</xdr:rowOff>
    </xdr:from>
    <xdr:to>
      <xdr:col>21</xdr:col>
      <xdr:colOff>212725</xdr:colOff>
      <xdr:row>39</xdr:row>
      <xdr:rowOff>94107</xdr:rowOff>
    </xdr:to>
    <xdr:sp macro="" textlink="">
      <xdr:nvSpPr>
        <xdr:cNvPr id="505" name="円/楕円 504"/>
        <xdr:cNvSpPr/>
      </xdr:nvSpPr>
      <xdr:spPr>
        <a:xfrm>
          <a:off x="14541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85234</xdr:rowOff>
    </xdr:from>
    <xdr:ext cx="249299" cy="259045"/>
    <xdr:sp macro="" textlink="">
      <xdr:nvSpPr>
        <xdr:cNvPr id="506" name="テキスト ボックス 505"/>
        <xdr:cNvSpPr txBox="1"/>
      </xdr:nvSpPr>
      <xdr:spPr>
        <a:xfrm>
          <a:off x="14467649"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145859</xdr:rowOff>
    </xdr:from>
    <xdr:to>
      <xdr:col>20</xdr:col>
      <xdr:colOff>9525</xdr:colOff>
      <xdr:row>31</xdr:row>
      <xdr:rowOff>76009</xdr:rowOff>
    </xdr:to>
    <xdr:sp macro="" textlink="">
      <xdr:nvSpPr>
        <xdr:cNvPr id="507" name="円/楕円 506"/>
        <xdr:cNvSpPr/>
      </xdr:nvSpPr>
      <xdr:spPr>
        <a:xfrm>
          <a:off x="13652500" y="528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29</xdr:row>
      <xdr:rowOff>92536</xdr:rowOff>
    </xdr:from>
    <xdr:ext cx="469744" cy="259045"/>
    <xdr:sp macro="" textlink="">
      <xdr:nvSpPr>
        <xdr:cNvPr id="508" name="テキスト ボックス 507"/>
        <xdr:cNvSpPr txBox="1"/>
      </xdr:nvSpPr>
      <xdr:spPr>
        <a:xfrm>
          <a:off x="13468427" y="506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59372</xdr:rowOff>
    </xdr:from>
    <xdr:to>
      <xdr:col>18</xdr:col>
      <xdr:colOff>492125</xdr:colOff>
      <xdr:row>36</xdr:row>
      <xdr:rowOff>160972</xdr:rowOff>
    </xdr:to>
    <xdr:sp macro="" textlink="">
      <xdr:nvSpPr>
        <xdr:cNvPr id="509" name="円/楕円 508"/>
        <xdr:cNvSpPr/>
      </xdr:nvSpPr>
      <xdr:spPr>
        <a:xfrm>
          <a:off x="12763500" y="623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6049</xdr:rowOff>
    </xdr:from>
    <xdr:ext cx="469744" cy="259045"/>
    <xdr:sp macro="" textlink="">
      <xdr:nvSpPr>
        <xdr:cNvPr id="510" name="テキスト ボックス 509"/>
        <xdr:cNvSpPr txBox="1"/>
      </xdr:nvSpPr>
      <xdr:spPr>
        <a:xfrm>
          <a:off x="12579427" y="600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0" name="直線コネクタ 56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1" name="テキスト ボックス 57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2" name="直線コネクタ 57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3" name="テキスト ボックス 57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4" name="直線コネクタ 57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5" name="テキスト ボックス 57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6" name="直線コネクタ 57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7" name="テキスト ボックス 57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8" name="直線コネクタ 57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9" name="テキスト ボックス 57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0" name="直線コネクタ 57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1" name="テキスト ボックス 58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43135</xdr:rowOff>
    </xdr:from>
    <xdr:to>
      <xdr:col>23</xdr:col>
      <xdr:colOff>516889</xdr:colOff>
      <xdr:row>77</xdr:row>
      <xdr:rowOff>104724</xdr:rowOff>
    </xdr:to>
    <xdr:cxnSp macro="">
      <xdr:nvCxnSpPr>
        <xdr:cNvPr id="583" name="直線コネクタ 582"/>
        <xdr:cNvCxnSpPr/>
      </xdr:nvCxnSpPr>
      <xdr:spPr>
        <a:xfrm flipV="1">
          <a:off x="16317595" y="12216085"/>
          <a:ext cx="1269" cy="109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108551</xdr:rowOff>
    </xdr:from>
    <xdr:ext cx="534377" cy="259045"/>
    <xdr:sp macro="" textlink="">
      <xdr:nvSpPr>
        <xdr:cNvPr id="584" name="公債費最小値テキスト"/>
        <xdr:cNvSpPr txBox="1"/>
      </xdr:nvSpPr>
      <xdr:spPr>
        <a:xfrm>
          <a:off x="16370300" y="133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77</xdr:row>
      <xdr:rowOff>104724</xdr:rowOff>
    </xdr:from>
    <xdr:to>
      <xdr:col>23</xdr:col>
      <xdr:colOff>606425</xdr:colOff>
      <xdr:row>77</xdr:row>
      <xdr:rowOff>104724</xdr:rowOff>
    </xdr:to>
    <xdr:cxnSp macro="">
      <xdr:nvCxnSpPr>
        <xdr:cNvPr id="585" name="直線コネクタ 584"/>
        <xdr:cNvCxnSpPr/>
      </xdr:nvCxnSpPr>
      <xdr:spPr>
        <a:xfrm>
          <a:off x="16230600" y="1330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161262</xdr:rowOff>
    </xdr:from>
    <xdr:ext cx="534377" cy="259045"/>
    <xdr:sp macro="" textlink="">
      <xdr:nvSpPr>
        <xdr:cNvPr id="586" name="公債費最大値テキスト"/>
        <xdr:cNvSpPr txBox="1"/>
      </xdr:nvSpPr>
      <xdr:spPr>
        <a:xfrm>
          <a:off x="16370300" y="119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72,069</a:t>
          </a:r>
          <a:endParaRPr kumimoji="1" lang="ja-JP" altLang="en-US" sz="1000" b="1">
            <a:latin typeface="ＭＳ Ｐゴシック"/>
          </a:endParaRPr>
        </a:p>
      </xdr:txBody>
    </xdr:sp>
    <xdr:clientData/>
  </xdr:oneCellAnchor>
  <xdr:twoCellAnchor>
    <xdr:from>
      <xdr:col>23</xdr:col>
      <xdr:colOff>428625</xdr:colOff>
      <xdr:row>71</xdr:row>
      <xdr:rowOff>43135</xdr:rowOff>
    </xdr:from>
    <xdr:to>
      <xdr:col>23</xdr:col>
      <xdr:colOff>606425</xdr:colOff>
      <xdr:row>71</xdr:row>
      <xdr:rowOff>43135</xdr:rowOff>
    </xdr:to>
    <xdr:cxnSp macro="">
      <xdr:nvCxnSpPr>
        <xdr:cNvPr id="587" name="直線コネクタ 586"/>
        <xdr:cNvCxnSpPr/>
      </xdr:nvCxnSpPr>
      <xdr:spPr>
        <a:xfrm>
          <a:off x="16230600" y="1221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123469</xdr:rowOff>
    </xdr:from>
    <xdr:to>
      <xdr:col>23</xdr:col>
      <xdr:colOff>517525</xdr:colOff>
      <xdr:row>74</xdr:row>
      <xdr:rowOff>171342</xdr:rowOff>
    </xdr:to>
    <xdr:cxnSp macro="">
      <xdr:nvCxnSpPr>
        <xdr:cNvPr id="588" name="直線コネクタ 587"/>
        <xdr:cNvCxnSpPr/>
      </xdr:nvCxnSpPr>
      <xdr:spPr>
        <a:xfrm>
          <a:off x="15481300" y="12810769"/>
          <a:ext cx="838200" cy="4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18997</xdr:rowOff>
    </xdr:from>
    <xdr:ext cx="534377" cy="259045"/>
    <xdr:sp macro="" textlink="">
      <xdr:nvSpPr>
        <xdr:cNvPr id="589" name="公債費平均値テキスト"/>
        <xdr:cNvSpPr txBox="1"/>
      </xdr:nvSpPr>
      <xdr:spPr>
        <a:xfrm>
          <a:off x="16370300" y="1287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40570</xdr:rowOff>
    </xdr:from>
    <xdr:to>
      <xdr:col>23</xdr:col>
      <xdr:colOff>568325</xdr:colOff>
      <xdr:row>75</xdr:row>
      <xdr:rowOff>142170</xdr:rowOff>
    </xdr:to>
    <xdr:sp macro="" textlink="">
      <xdr:nvSpPr>
        <xdr:cNvPr id="590" name="フローチャート : 判断 589"/>
        <xdr:cNvSpPr/>
      </xdr:nvSpPr>
      <xdr:spPr>
        <a:xfrm>
          <a:off x="162687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98247</xdr:rowOff>
    </xdr:from>
    <xdr:to>
      <xdr:col>22</xdr:col>
      <xdr:colOff>365125</xdr:colOff>
      <xdr:row>74</xdr:row>
      <xdr:rowOff>123469</xdr:rowOff>
    </xdr:to>
    <xdr:cxnSp macro="">
      <xdr:nvCxnSpPr>
        <xdr:cNvPr id="591" name="直線コネクタ 590"/>
        <xdr:cNvCxnSpPr/>
      </xdr:nvCxnSpPr>
      <xdr:spPr>
        <a:xfrm>
          <a:off x="14592300" y="12785547"/>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6299</xdr:rowOff>
    </xdr:from>
    <xdr:to>
      <xdr:col>22</xdr:col>
      <xdr:colOff>415925</xdr:colOff>
      <xdr:row>75</xdr:row>
      <xdr:rowOff>107899</xdr:rowOff>
    </xdr:to>
    <xdr:sp macro="" textlink="">
      <xdr:nvSpPr>
        <xdr:cNvPr id="592" name="フローチャート : 判断 591"/>
        <xdr:cNvSpPr/>
      </xdr:nvSpPr>
      <xdr:spPr>
        <a:xfrm>
          <a:off x="15430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99026</xdr:rowOff>
    </xdr:from>
    <xdr:ext cx="534377" cy="259045"/>
    <xdr:sp macro="" textlink="">
      <xdr:nvSpPr>
        <xdr:cNvPr id="593" name="テキスト ボックス 592"/>
        <xdr:cNvSpPr txBox="1"/>
      </xdr:nvSpPr>
      <xdr:spPr>
        <a:xfrm>
          <a:off x="15214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90704</xdr:rowOff>
    </xdr:from>
    <xdr:to>
      <xdr:col>21</xdr:col>
      <xdr:colOff>161925</xdr:colOff>
      <xdr:row>74</xdr:row>
      <xdr:rowOff>98247</xdr:rowOff>
    </xdr:to>
    <xdr:cxnSp macro="">
      <xdr:nvCxnSpPr>
        <xdr:cNvPr id="594" name="直線コネクタ 593"/>
        <xdr:cNvCxnSpPr/>
      </xdr:nvCxnSpPr>
      <xdr:spPr>
        <a:xfrm>
          <a:off x="13703300" y="12778004"/>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7328</xdr:rowOff>
    </xdr:from>
    <xdr:to>
      <xdr:col>21</xdr:col>
      <xdr:colOff>212725</xdr:colOff>
      <xdr:row>75</xdr:row>
      <xdr:rowOff>108928</xdr:rowOff>
    </xdr:to>
    <xdr:sp macro="" textlink="">
      <xdr:nvSpPr>
        <xdr:cNvPr id="595" name="フローチャート : 判断 594"/>
        <xdr:cNvSpPr/>
      </xdr:nvSpPr>
      <xdr:spPr>
        <a:xfrm>
          <a:off x="14541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100055</xdr:rowOff>
    </xdr:from>
    <xdr:ext cx="534377" cy="259045"/>
    <xdr:sp macro="" textlink="">
      <xdr:nvSpPr>
        <xdr:cNvPr id="596" name="テキスト ボックス 595"/>
        <xdr:cNvSpPr txBox="1"/>
      </xdr:nvSpPr>
      <xdr:spPr>
        <a:xfrm>
          <a:off x="14325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67081</xdr:rowOff>
    </xdr:from>
    <xdr:to>
      <xdr:col>19</xdr:col>
      <xdr:colOff>644525</xdr:colOff>
      <xdr:row>74</xdr:row>
      <xdr:rowOff>90704</xdr:rowOff>
    </xdr:to>
    <xdr:cxnSp macro="">
      <xdr:nvCxnSpPr>
        <xdr:cNvPr id="597" name="直線コネクタ 596"/>
        <xdr:cNvCxnSpPr/>
      </xdr:nvCxnSpPr>
      <xdr:spPr>
        <a:xfrm>
          <a:off x="12814300" y="12754381"/>
          <a:ext cx="8890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11900</xdr:rowOff>
    </xdr:from>
    <xdr:to>
      <xdr:col>20</xdr:col>
      <xdr:colOff>9525</xdr:colOff>
      <xdr:row>75</xdr:row>
      <xdr:rowOff>113500</xdr:rowOff>
    </xdr:to>
    <xdr:sp macro="" textlink="">
      <xdr:nvSpPr>
        <xdr:cNvPr id="598" name="フローチャート : 判断 597"/>
        <xdr:cNvSpPr/>
      </xdr:nvSpPr>
      <xdr:spPr>
        <a:xfrm>
          <a:off x="13652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104627</xdr:rowOff>
    </xdr:from>
    <xdr:ext cx="534377" cy="259045"/>
    <xdr:sp macro="" textlink="">
      <xdr:nvSpPr>
        <xdr:cNvPr id="599" name="テキスト ボックス 598"/>
        <xdr:cNvSpPr txBox="1"/>
      </xdr:nvSpPr>
      <xdr:spPr>
        <a:xfrm>
          <a:off x="13436111" y="129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12167</xdr:rowOff>
    </xdr:from>
    <xdr:to>
      <xdr:col>18</xdr:col>
      <xdr:colOff>492125</xdr:colOff>
      <xdr:row>75</xdr:row>
      <xdr:rowOff>113767</xdr:rowOff>
    </xdr:to>
    <xdr:sp macro="" textlink="">
      <xdr:nvSpPr>
        <xdr:cNvPr id="600" name="フローチャート : 判断 599"/>
        <xdr:cNvSpPr/>
      </xdr:nvSpPr>
      <xdr:spPr>
        <a:xfrm>
          <a:off x="12763500" y="128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104894</xdr:rowOff>
    </xdr:from>
    <xdr:ext cx="534377" cy="259045"/>
    <xdr:sp macro="" textlink="">
      <xdr:nvSpPr>
        <xdr:cNvPr id="601" name="テキスト ボックス 600"/>
        <xdr:cNvSpPr txBox="1"/>
      </xdr:nvSpPr>
      <xdr:spPr>
        <a:xfrm>
          <a:off x="12547111" y="1296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2" name="テキスト ボックス 60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3" name="テキスト ボックス 60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4" name="テキスト ボックス 60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5" name="テキスト ボックス 60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6" name="テキスト ボックス 60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120542</xdr:rowOff>
    </xdr:from>
    <xdr:to>
      <xdr:col>23</xdr:col>
      <xdr:colOff>568325</xdr:colOff>
      <xdr:row>75</xdr:row>
      <xdr:rowOff>50692</xdr:rowOff>
    </xdr:to>
    <xdr:sp macro="" textlink="">
      <xdr:nvSpPr>
        <xdr:cNvPr id="607" name="円/楕円 606"/>
        <xdr:cNvSpPr/>
      </xdr:nvSpPr>
      <xdr:spPr>
        <a:xfrm>
          <a:off x="16268700" y="128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143419</xdr:rowOff>
    </xdr:from>
    <xdr:ext cx="534377" cy="259045"/>
    <xdr:sp macro="" textlink="">
      <xdr:nvSpPr>
        <xdr:cNvPr id="608" name="公債費該当値テキスト"/>
        <xdr:cNvSpPr txBox="1"/>
      </xdr:nvSpPr>
      <xdr:spPr>
        <a:xfrm>
          <a:off x="16370300" y="1265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38,339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72669</xdr:rowOff>
    </xdr:from>
    <xdr:to>
      <xdr:col>22</xdr:col>
      <xdr:colOff>415925</xdr:colOff>
      <xdr:row>75</xdr:row>
      <xdr:rowOff>2819</xdr:rowOff>
    </xdr:to>
    <xdr:sp macro="" textlink="">
      <xdr:nvSpPr>
        <xdr:cNvPr id="609" name="円/楕円 608"/>
        <xdr:cNvSpPr/>
      </xdr:nvSpPr>
      <xdr:spPr>
        <a:xfrm>
          <a:off x="15430500" y="127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19346</xdr:rowOff>
    </xdr:from>
    <xdr:ext cx="534377" cy="259045"/>
    <xdr:sp macro="" textlink="">
      <xdr:nvSpPr>
        <xdr:cNvPr id="610" name="テキスト ボックス 609"/>
        <xdr:cNvSpPr txBox="1"/>
      </xdr:nvSpPr>
      <xdr:spPr>
        <a:xfrm>
          <a:off x="15214111" y="1253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40,852</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47447</xdr:rowOff>
    </xdr:from>
    <xdr:to>
      <xdr:col>21</xdr:col>
      <xdr:colOff>212725</xdr:colOff>
      <xdr:row>74</xdr:row>
      <xdr:rowOff>149047</xdr:rowOff>
    </xdr:to>
    <xdr:sp macro="" textlink="">
      <xdr:nvSpPr>
        <xdr:cNvPr id="611" name="円/楕円 610"/>
        <xdr:cNvSpPr/>
      </xdr:nvSpPr>
      <xdr:spPr>
        <a:xfrm>
          <a:off x="14541500" y="1273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165574</xdr:rowOff>
    </xdr:from>
    <xdr:ext cx="534377" cy="259045"/>
    <xdr:sp macro="" textlink="">
      <xdr:nvSpPr>
        <xdr:cNvPr id="612" name="テキスト ボックス 611"/>
        <xdr:cNvSpPr txBox="1"/>
      </xdr:nvSpPr>
      <xdr:spPr>
        <a:xfrm>
          <a:off x="14325111" y="1250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42,176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39904</xdr:rowOff>
    </xdr:from>
    <xdr:to>
      <xdr:col>20</xdr:col>
      <xdr:colOff>9525</xdr:colOff>
      <xdr:row>74</xdr:row>
      <xdr:rowOff>141504</xdr:rowOff>
    </xdr:to>
    <xdr:sp macro="" textlink="">
      <xdr:nvSpPr>
        <xdr:cNvPr id="613" name="円/楕円 612"/>
        <xdr:cNvSpPr/>
      </xdr:nvSpPr>
      <xdr:spPr>
        <a:xfrm>
          <a:off x="13652500" y="1272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158031</xdr:rowOff>
    </xdr:from>
    <xdr:ext cx="534377" cy="259045"/>
    <xdr:sp macro="" textlink="">
      <xdr:nvSpPr>
        <xdr:cNvPr id="614" name="テキスト ボックス 613"/>
        <xdr:cNvSpPr txBox="1"/>
      </xdr:nvSpPr>
      <xdr:spPr>
        <a:xfrm>
          <a:off x="13436111" y="1250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16281</xdr:rowOff>
    </xdr:from>
    <xdr:to>
      <xdr:col>18</xdr:col>
      <xdr:colOff>492125</xdr:colOff>
      <xdr:row>74</xdr:row>
      <xdr:rowOff>117881</xdr:rowOff>
    </xdr:to>
    <xdr:sp macro="" textlink="">
      <xdr:nvSpPr>
        <xdr:cNvPr id="615" name="円/楕円 614"/>
        <xdr:cNvSpPr/>
      </xdr:nvSpPr>
      <xdr:spPr>
        <a:xfrm>
          <a:off x="12763500" y="1270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134408</xdr:rowOff>
    </xdr:from>
    <xdr:ext cx="534377" cy="259045"/>
    <xdr:sp macro="" textlink="">
      <xdr:nvSpPr>
        <xdr:cNvPr id="616" name="テキスト ボックス 615"/>
        <xdr:cNvSpPr txBox="1"/>
      </xdr:nvSpPr>
      <xdr:spPr>
        <a:xfrm>
          <a:off x="12547111" y="1247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7" name="正方形/長方形 61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8" name="正方形/長方形 61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9" name="正方形/長方形 61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0" name="正方形/長方形 61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1" name="正方形/長方形 62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2" name="正方形/長方形 62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3" name="正方形/長方形 62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4" name="正方形/長方形 62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5" name="テキスト ボックス 62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6" name="直線コネクタ 62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7" name="直線コネクタ 62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8" name="テキスト ボックス 62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9" name="直線コネクタ 62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0" name="テキスト ボックス 62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1" name="直線コネクタ 63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2" name="テキスト ボックス 63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3" name="直線コネクタ 63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4" name="テキスト ボックス 63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5" name="直線コネクタ 63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6" name="テキスト ボックス 63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8" name="テキスト ボックス 63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123165</xdr:rowOff>
    </xdr:from>
    <xdr:to>
      <xdr:col>23</xdr:col>
      <xdr:colOff>516889</xdr:colOff>
      <xdr:row>99</xdr:row>
      <xdr:rowOff>43687</xdr:rowOff>
    </xdr:to>
    <xdr:cxnSp macro="">
      <xdr:nvCxnSpPr>
        <xdr:cNvPr id="640" name="直線コネクタ 639"/>
        <xdr:cNvCxnSpPr/>
      </xdr:nvCxnSpPr>
      <xdr:spPr>
        <a:xfrm flipV="1">
          <a:off x="16317595" y="15725115"/>
          <a:ext cx="1269" cy="129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47514</xdr:rowOff>
    </xdr:from>
    <xdr:ext cx="313932" cy="259045"/>
    <xdr:sp macro="" textlink="">
      <xdr:nvSpPr>
        <xdr:cNvPr id="641" name="積立金最小値テキスト"/>
        <xdr:cNvSpPr txBox="1"/>
      </xdr:nvSpPr>
      <xdr:spPr>
        <a:xfrm>
          <a:off x="16370300" y="170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99</xdr:row>
      <xdr:rowOff>43687</xdr:rowOff>
    </xdr:from>
    <xdr:to>
      <xdr:col>23</xdr:col>
      <xdr:colOff>606425</xdr:colOff>
      <xdr:row>99</xdr:row>
      <xdr:rowOff>43687</xdr:rowOff>
    </xdr:to>
    <xdr:cxnSp macro="">
      <xdr:nvCxnSpPr>
        <xdr:cNvPr id="642" name="直線コネクタ 641"/>
        <xdr:cNvCxnSpPr/>
      </xdr:nvCxnSpPr>
      <xdr:spPr>
        <a:xfrm>
          <a:off x="16230600" y="1701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69842</xdr:rowOff>
    </xdr:from>
    <xdr:ext cx="534377" cy="259045"/>
    <xdr:sp macro="" textlink="">
      <xdr:nvSpPr>
        <xdr:cNvPr id="643" name="積立金最大値テキスト"/>
        <xdr:cNvSpPr txBox="1"/>
      </xdr:nvSpPr>
      <xdr:spPr>
        <a:xfrm>
          <a:off x="16370300" y="155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33,934</a:t>
          </a:r>
          <a:endParaRPr kumimoji="1" lang="ja-JP" altLang="en-US" sz="1000" b="1">
            <a:latin typeface="ＭＳ Ｐゴシック"/>
          </a:endParaRPr>
        </a:p>
      </xdr:txBody>
    </xdr:sp>
    <xdr:clientData/>
  </xdr:oneCellAnchor>
  <xdr:twoCellAnchor>
    <xdr:from>
      <xdr:col>23</xdr:col>
      <xdr:colOff>428625</xdr:colOff>
      <xdr:row>91</xdr:row>
      <xdr:rowOff>123165</xdr:rowOff>
    </xdr:from>
    <xdr:to>
      <xdr:col>23</xdr:col>
      <xdr:colOff>606425</xdr:colOff>
      <xdr:row>91</xdr:row>
      <xdr:rowOff>123165</xdr:rowOff>
    </xdr:to>
    <xdr:cxnSp macro="">
      <xdr:nvCxnSpPr>
        <xdr:cNvPr id="644" name="直線コネクタ 643"/>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142139</xdr:rowOff>
    </xdr:from>
    <xdr:to>
      <xdr:col>23</xdr:col>
      <xdr:colOff>517525</xdr:colOff>
      <xdr:row>96</xdr:row>
      <xdr:rowOff>33706</xdr:rowOff>
    </xdr:to>
    <xdr:cxnSp macro="">
      <xdr:nvCxnSpPr>
        <xdr:cNvPr id="645" name="直線コネクタ 644"/>
        <xdr:cNvCxnSpPr/>
      </xdr:nvCxnSpPr>
      <xdr:spPr>
        <a:xfrm flipV="1">
          <a:off x="15481300" y="16258439"/>
          <a:ext cx="838200" cy="23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36085</xdr:rowOff>
    </xdr:from>
    <xdr:ext cx="469744" cy="259045"/>
    <xdr:sp macro="" textlink="">
      <xdr:nvSpPr>
        <xdr:cNvPr id="646" name="積立金平均値テキスト"/>
        <xdr:cNvSpPr txBox="1"/>
      </xdr:nvSpPr>
      <xdr:spPr>
        <a:xfrm>
          <a:off x="16370300" y="166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57658</xdr:rowOff>
    </xdr:from>
    <xdr:to>
      <xdr:col>23</xdr:col>
      <xdr:colOff>568325</xdr:colOff>
      <xdr:row>97</xdr:row>
      <xdr:rowOff>159258</xdr:rowOff>
    </xdr:to>
    <xdr:sp macro="" textlink="">
      <xdr:nvSpPr>
        <xdr:cNvPr id="647" name="フローチャート : 判断 646"/>
        <xdr:cNvSpPr/>
      </xdr:nvSpPr>
      <xdr:spPr>
        <a:xfrm>
          <a:off x="162687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14160</xdr:rowOff>
    </xdr:from>
    <xdr:to>
      <xdr:col>22</xdr:col>
      <xdr:colOff>365125</xdr:colOff>
      <xdr:row>96</xdr:row>
      <xdr:rowOff>33706</xdr:rowOff>
    </xdr:to>
    <xdr:cxnSp macro="">
      <xdr:nvCxnSpPr>
        <xdr:cNvPr id="648" name="直線コネクタ 647"/>
        <xdr:cNvCxnSpPr/>
      </xdr:nvCxnSpPr>
      <xdr:spPr>
        <a:xfrm>
          <a:off x="14592300" y="16301910"/>
          <a:ext cx="889000" cy="19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114464</xdr:rowOff>
    </xdr:from>
    <xdr:to>
      <xdr:col>22</xdr:col>
      <xdr:colOff>415925</xdr:colOff>
      <xdr:row>98</xdr:row>
      <xdr:rowOff>44614</xdr:rowOff>
    </xdr:to>
    <xdr:sp macro="" textlink="">
      <xdr:nvSpPr>
        <xdr:cNvPr id="649" name="フローチャート : 判断 648"/>
        <xdr:cNvSpPr/>
      </xdr:nvSpPr>
      <xdr:spPr>
        <a:xfrm>
          <a:off x="15430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35741</xdr:rowOff>
    </xdr:from>
    <xdr:ext cx="469744" cy="259045"/>
    <xdr:sp macro="" textlink="">
      <xdr:nvSpPr>
        <xdr:cNvPr id="650" name="テキスト ボックス 649"/>
        <xdr:cNvSpPr txBox="1"/>
      </xdr:nvSpPr>
      <xdr:spPr>
        <a:xfrm>
          <a:off x="15246427" y="168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14160</xdr:rowOff>
    </xdr:from>
    <xdr:to>
      <xdr:col>21</xdr:col>
      <xdr:colOff>161925</xdr:colOff>
      <xdr:row>95</xdr:row>
      <xdr:rowOff>103505</xdr:rowOff>
    </xdr:to>
    <xdr:cxnSp macro="">
      <xdr:nvCxnSpPr>
        <xdr:cNvPr id="651" name="直線コネクタ 650"/>
        <xdr:cNvCxnSpPr/>
      </xdr:nvCxnSpPr>
      <xdr:spPr>
        <a:xfrm flipV="1">
          <a:off x="13703300" y="16301910"/>
          <a:ext cx="889000" cy="8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52" name="フローチャート : 判断 651"/>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157396</xdr:rowOff>
    </xdr:from>
    <xdr:ext cx="469744" cy="259045"/>
    <xdr:sp macro="" textlink="">
      <xdr:nvSpPr>
        <xdr:cNvPr id="653" name="テキスト ボックス 652"/>
        <xdr:cNvSpPr txBox="1"/>
      </xdr:nvSpPr>
      <xdr:spPr>
        <a:xfrm>
          <a:off x="14357427" y="167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15418</xdr:rowOff>
    </xdr:from>
    <xdr:to>
      <xdr:col>19</xdr:col>
      <xdr:colOff>644525</xdr:colOff>
      <xdr:row>95</xdr:row>
      <xdr:rowOff>103505</xdr:rowOff>
    </xdr:to>
    <xdr:cxnSp macro="">
      <xdr:nvCxnSpPr>
        <xdr:cNvPr id="654" name="直線コネクタ 653"/>
        <xdr:cNvCxnSpPr/>
      </xdr:nvCxnSpPr>
      <xdr:spPr>
        <a:xfrm>
          <a:off x="12814300" y="15788818"/>
          <a:ext cx="889000" cy="60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55" name="フローチャート : 判断 654"/>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29303</xdr:rowOff>
    </xdr:from>
    <xdr:ext cx="469744" cy="259045"/>
    <xdr:sp macro="" textlink="">
      <xdr:nvSpPr>
        <xdr:cNvPr id="656" name="テキスト ボックス 655"/>
        <xdr:cNvSpPr txBox="1"/>
      </xdr:nvSpPr>
      <xdr:spPr>
        <a:xfrm>
          <a:off x="13468427" y="1683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57" name="フローチャート : 判断 656"/>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27322</xdr:rowOff>
    </xdr:from>
    <xdr:ext cx="469744" cy="259045"/>
    <xdr:sp macro="" textlink="">
      <xdr:nvSpPr>
        <xdr:cNvPr id="658" name="テキスト ボックス 657"/>
        <xdr:cNvSpPr txBox="1"/>
      </xdr:nvSpPr>
      <xdr:spPr>
        <a:xfrm>
          <a:off x="12579427" y="168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91339</xdr:rowOff>
    </xdr:from>
    <xdr:to>
      <xdr:col>23</xdr:col>
      <xdr:colOff>568325</xdr:colOff>
      <xdr:row>95</xdr:row>
      <xdr:rowOff>21489</xdr:rowOff>
    </xdr:to>
    <xdr:sp macro="" textlink="">
      <xdr:nvSpPr>
        <xdr:cNvPr id="664" name="円/楕円 663"/>
        <xdr:cNvSpPr/>
      </xdr:nvSpPr>
      <xdr:spPr>
        <a:xfrm>
          <a:off x="16268700" y="1620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114216</xdr:rowOff>
    </xdr:from>
    <xdr:ext cx="534377" cy="259045"/>
    <xdr:sp macro="" textlink="">
      <xdr:nvSpPr>
        <xdr:cNvPr id="665" name="積立金該当値テキスト"/>
        <xdr:cNvSpPr txBox="1"/>
      </xdr:nvSpPr>
      <xdr:spPr>
        <a:xfrm>
          <a:off x="16370300" y="1605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19,936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154356</xdr:rowOff>
    </xdr:from>
    <xdr:to>
      <xdr:col>22</xdr:col>
      <xdr:colOff>415925</xdr:colOff>
      <xdr:row>96</xdr:row>
      <xdr:rowOff>84506</xdr:rowOff>
    </xdr:to>
    <xdr:sp macro="" textlink="">
      <xdr:nvSpPr>
        <xdr:cNvPr id="666" name="円/楕円 665"/>
        <xdr:cNvSpPr/>
      </xdr:nvSpPr>
      <xdr:spPr>
        <a:xfrm>
          <a:off x="15430500" y="1644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101033</xdr:rowOff>
    </xdr:from>
    <xdr:ext cx="534377" cy="259045"/>
    <xdr:sp macro="" textlink="">
      <xdr:nvSpPr>
        <xdr:cNvPr id="667" name="テキスト ボックス 666"/>
        <xdr:cNvSpPr txBox="1"/>
      </xdr:nvSpPr>
      <xdr:spPr>
        <a:xfrm>
          <a:off x="15214111" y="1621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134810</xdr:rowOff>
    </xdr:from>
    <xdr:to>
      <xdr:col>21</xdr:col>
      <xdr:colOff>212725</xdr:colOff>
      <xdr:row>95</xdr:row>
      <xdr:rowOff>64960</xdr:rowOff>
    </xdr:to>
    <xdr:sp macro="" textlink="">
      <xdr:nvSpPr>
        <xdr:cNvPr id="668" name="円/楕円 667"/>
        <xdr:cNvSpPr/>
      </xdr:nvSpPr>
      <xdr:spPr>
        <a:xfrm>
          <a:off x="14541500" y="162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81487</xdr:rowOff>
    </xdr:from>
    <xdr:ext cx="534377" cy="259045"/>
    <xdr:sp macro="" textlink="">
      <xdr:nvSpPr>
        <xdr:cNvPr id="669" name="テキスト ボックス 668"/>
        <xdr:cNvSpPr txBox="1"/>
      </xdr:nvSpPr>
      <xdr:spPr>
        <a:xfrm>
          <a:off x="14325111" y="1602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52705</xdr:rowOff>
    </xdr:from>
    <xdr:to>
      <xdr:col>20</xdr:col>
      <xdr:colOff>9525</xdr:colOff>
      <xdr:row>95</xdr:row>
      <xdr:rowOff>154305</xdr:rowOff>
    </xdr:to>
    <xdr:sp macro="" textlink="">
      <xdr:nvSpPr>
        <xdr:cNvPr id="670" name="円/楕円 669"/>
        <xdr:cNvSpPr/>
      </xdr:nvSpPr>
      <xdr:spPr>
        <a:xfrm>
          <a:off x="13652500" y="1634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170832</xdr:rowOff>
    </xdr:from>
    <xdr:ext cx="534377" cy="259045"/>
    <xdr:sp macro="" textlink="">
      <xdr:nvSpPr>
        <xdr:cNvPr id="671" name="テキスト ボックス 670"/>
        <xdr:cNvSpPr txBox="1"/>
      </xdr:nvSpPr>
      <xdr:spPr>
        <a:xfrm>
          <a:off x="13436111" y="161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16,450</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136068</xdr:rowOff>
    </xdr:from>
    <xdr:to>
      <xdr:col>18</xdr:col>
      <xdr:colOff>492125</xdr:colOff>
      <xdr:row>92</xdr:row>
      <xdr:rowOff>66218</xdr:rowOff>
    </xdr:to>
    <xdr:sp macro="" textlink="">
      <xdr:nvSpPr>
        <xdr:cNvPr id="672" name="円/楕円 671"/>
        <xdr:cNvSpPr/>
      </xdr:nvSpPr>
      <xdr:spPr>
        <a:xfrm>
          <a:off x="12763500" y="1573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82745</xdr:rowOff>
    </xdr:from>
    <xdr:ext cx="534377" cy="259045"/>
    <xdr:sp macro="" textlink="">
      <xdr:nvSpPr>
        <xdr:cNvPr id="673" name="テキスト ボックス 672"/>
        <xdr:cNvSpPr txBox="1"/>
      </xdr:nvSpPr>
      <xdr:spPr>
        <a:xfrm>
          <a:off x="12547111" y="1551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7" name="テキスト ボックス 68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153188</xdr:rowOff>
    </xdr:from>
    <xdr:to>
      <xdr:col>32</xdr:col>
      <xdr:colOff>186689</xdr:colOff>
      <xdr:row>39</xdr:row>
      <xdr:rowOff>44450</xdr:rowOff>
    </xdr:to>
    <xdr:cxnSp macro="">
      <xdr:nvCxnSpPr>
        <xdr:cNvPr id="697" name="直線コネクタ 696"/>
        <xdr:cNvCxnSpPr/>
      </xdr:nvCxnSpPr>
      <xdr:spPr>
        <a:xfrm flipV="1">
          <a:off x="22159595" y="5468138"/>
          <a:ext cx="1269" cy="1262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99865</xdr:rowOff>
    </xdr:from>
    <xdr:ext cx="534377" cy="259045"/>
    <xdr:sp macro="" textlink="">
      <xdr:nvSpPr>
        <xdr:cNvPr id="700" name="投資及び出資金最大値テキスト"/>
        <xdr:cNvSpPr txBox="1"/>
      </xdr:nvSpPr>
      <xdr:spPr>
        <a:xfrm>
          <a:off x="22212300" y="52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16,573</a:t>
          </a:r>
          <a:endParaRPr kumimoji="1" lang="ja-JP" altLang="en-US" sz="1000" b="1">
            <a:latin typeface="ＭＳ Ｐゴシック"/>
          </a:endParaRPr>
        </a:p>
      </xdr:txBody>
    </xdr:sp>
    <xdr:clientData/>
  </xdr:oneCellAnchor>
  <xdr:twoCellAnchor>
    <xdr:from>
      <xdr:col>32</xdr:col>
      <xdr:colOff>98425</xdr:colOff>
      <xdr:row>31</xdr:row>
      <xdr:rowOff>153188</xdr:rowOff>
    </xdr:from>
    <xdr:to>
      <xdr:col>32</xdr:col>
      <xdr:colOff>276225</xdr:colOff>
      <xdr:row>31</xdr:row>
      <xdr:rowOff>153188</xdr:rowOff>
    </xdr:to>
    <xdr:cxnSp macro="">
      <xdr:nvCxnSpPr>
        <xdr:cNvPr id="701" name="直線コネクタ 700"/>
        <xdr:cNvCxnSpPr/>
      </xdr:nvCxnSpPr>
      <xdr:spPr>
        <a:xfrm>
          <a:off x="22072600" y="546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104267</xdr:rowOff>
    </xdr:from>
    <xdr:to>
      <xdr:col>32</xdr:col>
      <xdr:colOff>187325</xdr:colOff>
      <xdr:row>38</xdr:row>
      <xdr:rowOff>108382</xdr:rowOff>
    </xdr:to>
    <xdr:cxnSp macro="">
      <xdr:nvCxnSpPr>
        <xdr:cNvPr id="702" name="直線コネクタ 701"/>
        <xdr:cNvCxnSpPr/>
      </xdr:nvCxnSpPr>
      <xdr:spPr>
        <a:xfrm flipV="1">
          <a:off x="21323300" y="6619367"/>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38905</xdr:rowOff>
    </xdr:from>
    <xdr:ext cx="469744" cy="259045"/>
    <xdr:sp macro="" textlink="">
      <xdr:nvSpPr>
        <xdr:cNvPr id="703" name="投資及び出資金平均値テキスト"/>
        <xdr:cNvSpPr txBox="1"/>
      </xdr:nvSpPr>
      <xdr:spPr>
        <a:xfrm>
          <a:off x="22212300" y="6554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60478</xdr:rowOff>
    </xdr:from>
    <xdr:to>
      <xdr:col>32</xdr:col>
      <xdr:colOff>238125</xdr:colOff>
      <xdr:row>38</xdr:row>
      <xdr:rowOff>162078</xdr:rowOff>
    </xdr:to>
    <xdr:sp macro="" textlink="">
      <xdr:nvSpPr>
        <xdr:cNvPr id="704" name="フローチャート : 判断 703"/>
        <xdr:cNvSpPr/>
      </xdr:nvSpPr>
      <xdr:spPr>
        <a:xfrm>
          <a:off x="221107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60833</xdr:rowOff>
    </xdr:from>
    <xdr:to>
      <xdr:col>31</xdr:col>
      <xdr:colOff>34925</xdr:colOff>
      <xdr:row>38</xdr:row>
      <xdr:rowOff>108382</xdr:rowOff>
    </xdr:to>
    <xdr:cxnSp macro="">
      <xdr:nvCxnSpPr>
        <xdr:cNvPr id="705" name="直線コネクタ 704"/>
        <xdr:cNvCxnSpPr/>
      </xdr:nvCxnSpPr>
      <xdr:spPr>
        <a:xfrm>
          <a:off x="20434300" y="6575933"/>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94386</xdr:rowOff>
    </xdr:from>
    <xdr:to>
      <xdr:col>31</xdr:col>
      <xdr:colOff>85725</xdr:colOff>
      <xdr:row>39</xdr:row>
      <xdr:rowOff>24536</xdr:rowOff>
    </xdr:to>
    <xdr:sp macro="" textlink="">
      <xdr:nvSpPr>
        <xdr:cNvPr id="706" name="フローチャート : 判断 705"/>
        <xdr:cNvSpPr/>
      </xdr:nvSpPr>
      <xdr:spPr>
        <a:xfrm>
          <a:off x="21272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15663</xdr:rowOff>
    </xdr:from>
    <xdr:ext cx="378565" cy="259045"/>
    <xdr:sp macro="" textlink="">
      <xdr:nvSpPr>
        <xdr:cNvPr id="707" name="テキスト ボックス 706"/>
        <xdr:cNvSpPr txBox="1"/>
      </xdr:nvSpPr>
      <xdr:spPr>
        <a:xfrm>
          <a:off x="21134017" y="6702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56261</xdr:rowOff>
    </xdr:from>
    <xdr:to>
      <xdr:col>29</xdr:col>
      <xdr:colOff>517525</xdr:colOff>
      <xdr:row>38</xdr:row>
      <xdr:rowOff>60833</xdr:rowOff>
    </xdr:to>
    <xdr:cxnSp macro="">
      <xdr:nvCxnSpPr>
        <xdr:cNvPr id="708" name="直線コネクタ 707"/>
        <xdr:cNvCxnSpPr/>
      </xdr:nvCxnSpPr>
      <xdr:spPr>
        <a:xfrm>
          <a:off x="19545300" y="657136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91872</xdr:rowOff>
    </xdr:from>
    <xdr:to>
      <xdr:col>29</xdr:col>
      <xdr:colOff>568325</xdr:colOff>
      <xdr:row>39</xdr:row>
      <xdr:rowOff>22022</xdr:rowOff>
    </xdr:to>
    <xdr:sp macro="" textlink="">
      <xdr:nvSpPr>
        <xdr:cNvPr id="709" name="フローチャート : 判断 708"/>
        <xdr:cNvSpPr/>
      </xdr:nvSpPr>
      <xdr:spPr>
        <a:xfrm>
          <a:off x="20383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13149</xdr:rowOff>
    </xdr:from>
    <xdr:ext cx="378565" cy="259045"/>
    <xdr:sp macro="" textlink="">
      <xdr:nvSpPr>
        <xdr:cNvPr id="710" name="テキスト ボックス 709"/>
        <xdr:cNvSpPr txBox="1"/>
      </xdr:nvSpPr>
      <xdr:spPr>
        <a:xfrm>
          <a:off x="20245017" y="6699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56261</xdr:rowOff>
    </xdr:from>
    <xdr:to>
      <xdr:col>28</xdr:col>
      <xdr:colOff>314325</xdr:colOff>
      <xdr:row>38</xdr:row>
      <xdr:rowOff>88265</xdr:rowOff>
    </xdr:to>
    <xdr:cxnSp macro="">
      <xdr:nvCxnSpPr>
        <xdr:cNvPr id="711" name="直線コネクタ 710"/>
        <xdr:cNvCxnSpPr/>
      </xdr:nvCxnSpPr>
      <xdr:spPr>
        <a:xfrm flipV="1">
          <a:off x="18656300" y="6571361"/>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92253</xdr:rowOff>
    </xdr:from>
    <xdr:to>
      <xdr:col>28</xdr:col>
      <xdr:colOff>365125</xdr:colOff>
      <xdr:row>39</xdr:row>
      <xdr:rowOff>22403</xdr:rowOff>
    </xdr:to>
    <xdr:sp macro="" textlink="">
      <xdr:nvSpPr>
        <xdr:cNvPr id="712" name="フローチャート : 判断 711"/>
        <xdr:cNvSpPr/>
      </xdr:nvSpPr>
      <xdr:spPr>
        <a:xfrm>
          <a:off x="19494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13530</xdr:rowOff>
    </xdr:from>
    <xdr:ext cx="378565" cy="259045"/>
    <xdr:sp macro="" textlink="">
      <xdr:nvSpPr>
        <xdr:cNvPr id="713" name="テキスト ボックス 712"/>
        <xdr:cNvSpPr txBox="1"/>
      </xdr:nvSpPr>
      <xdr:spPr>
        <a:xfrm>
          <a:off x="19356017" y="6700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87757</xdr:rowOff>
    </xdr:from>
    <xdr:to>
      <xdr:col>27</xdr:col>
      <xdr:colOff>161925</xdr:colOff>
      <xdr:row>39</xdr:row>
      <xdr:rowOff>17907</xdr:rowOff>
    </xdr:to>
    <xdr:sp macro="" textlink="">
      <xdr:nvSpPr>
        <xdr:cNvPr id="714" name="フローチャート : 判断 713"/>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9034</xdr:rowOff>
    </xdr:from>
    <xdr:ext cx="469744" cy="259045"/>
    <xdr:sp macro="" textlink="">
      <xdr:nvSpPr>
        <xdr:cNvPr id="715" name="テキスト ボックス 714"/>
        <xdr:cNvSpPr txBox="1"/>
      </xdr:nvSpPr>
      <xdr:spPr>
        <a:xfrm>
          <a:off x="18421427" y="669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21" name="円/楕円 720"/>
        <xdr:cNvSpPr/>
      </xdr:nvSpPr>
      <xdr:spPr>
        <a:xfrm>
          <a:off x="22110700" y="65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12844</xdr:rowOff>
    </xdr:from>
    <xdr:ext cx="469744" cy="259045"/>
    <xdr:sp macro="" textlink="">
      <xdr:nvSpPr>
        <xdr:cNvPr id="722" name="投資及び出資金該当値テキスト"/>
        <xdr:cNvSpPr txBox="1"/>
      </xdr:nvSpPr>
      <xdr:spPr>
        <a:xfrm>
          <a:off x="22212300" y="635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57582</xdr:rowOff>
    </xdr:from>
    <xdr:to>
      <xdr:col>31</xdr:col>
      <xdr:colOff>85725</xdr:colOff>
      <xdr:row>38</xdr:row>
      <xdr:rowOff>159182</xdr:rowOff>
    </xdr:to>
    <xdr:sp macro="" textlink="">
      <xdr:nvSpPr>
        <xdr:cNvPr id="723" name="円/楕円 722"/>
        <xdr:cNvSpPr/>
      </xdr:nvSpPr>
      <xdr:spPr>
        <a:xfrm>
          <a:off x="21272500" y="65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4259</xdr:rowOff>
    </xdr:from>
    <xdr:ext cx="469744" cy="259045"/>
    <xdr:sp macro="" textlink="">
      <xdr:nvSpPr>
        <xdr:cNvPr id="724" name="テキスト ボックス 723"/>
        <xdr:cNvSpPr txBox="1"/>
      </xdr:nvSpPr>
      <xdr:spPr>
        <a:xfrm>
          <a:off x="21088427" y="634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10033</xdr:rowOff>
    </xdr:from>
    <xdr:to>
      <xdr:col>29</xdr:col>
      <xdr:colOff>568325</xdr:colOff>
      <xdr:row>38</xdr:row>
      <xdr:rowOff>111633</xdr:rowOff>
    </xdr:to>
    <xdr:sp macro="" textlink="">
      <xdr:nvSpPr>
        <xdr:cNvPr id="725" name="円/楕円 724"/>
        <xdr:cNvSpPr/>
      </xdr:nvSpPr>
      <xdr:spPr>
        <a:xfrm>
          <a:off x="20383500" y="65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128160</xdr:rowOff>
    </xdr:from>
    <xdr:ext cx="469744" cy="259045"/>
    <xdr:sp macro="" textlink="">
      <xdr:nvSpPr>
        <xdr:cNvPr id="726" name="テキスト ボックス 725"/>
        <xdr:cNvSpPr txBox="1"/>
      </xdr:nvSpPr>
      <xdr:spPr>
        <a:xfrm>
          <a:off x="20199427" y="63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5461</xdr:rowOff>
    </xdr:from>
    <xdr:to>
      <xdr:col>28</xdr:col>
      <xdr:colOff>365125</xdr:colOff>
      <xdr:row>38</xdr:row>
      <xdr:rowOff>107061</xdr:rowOff>
    </xdr:to>
    <xdr:sp macro="" textlink="">
      <xdr:nvSpPr>
        <xdr:cNvPr id="727" name="円/楕円 726"/>
        <xdr:cNvSpPr/>
      </xdr:nvSpPr>
      <xdr:spPr>
        <a:xfrm>
          <a:off x="19494500" y="65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123588</xdr:rowOff>
    </xdr:from>
    <xdr:ext cx="469744" cy="259045"/>
    <xdr:sp macro="" textlink="">
      <xdr:nvSpPr>
        <xdr:cNvPr id="728" name="テキスト ボックス 727"/>
        <xdr:cNvSpPr txBox="1"/>
      </xdr:nvSpPr>
      <xdr:spPr>
        <a:xfrm>
          <a:off x="19310427"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37465</xdr:rowOff>
    </xdr:from>
    <xdr:to>
      <xdr:col>27</xdr:col>
      <xdr:colOff>161925</xdr:colOff>
      <xdr:row>38</xdr:row>
      <xdr:rowOff>139065</xdr:rowOff>
    </xdr:to>
    <xdr:sp macro="" textlink="">
      <xdr:nvSpPr>
        <xdr:cNvPr id="729" name="円/楕円 728"/>
        <xdr:cNvSpPr/>
      </xdr:nvSpPr>
      <xdr:spPr>
        <a:xfrm>
          <a:off x="186055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155592</xdr:rowOff>
    </xdr:from>
    <xdr:ext cx="469744" cy="259045"/>
    <xdr:sp macro="" textlink="">
      <xdr:nvSpPr>
        <xdr:cNvPr id="730" name="テキスト ボックス 729"/>
        <xdr:cNvSpPr txBox="1"/>
      </xdr:nvSpPr>
      <xdr:spPr>
        <a:xfrm>
          <a:off x="18421427" y="63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1" name="直線コネクタ 74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2" name="テキスト ボックス 74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3" name="直線コネクタ 74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4" name="テキスト ボックス 74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5" name="直線コネクタ 74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6" name="テキスト ボックス 74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7" name="直線コネクタ 74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8" name="テキスト ボックス 74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9" name="直線コネクタ 74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0" name="テキスト ボックス 74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79281</xdr:rowOff>
    </xdr:from>
    <xdr:to>
      <xdr:col>32</xdr:col>
      <xdr:colOff>186689</xdr:colOff>
      <xdr:row>58</xdr:row>
      <xdr:rowOff>139700</xdr:rowOff>
    </xdr:to>
    <xdr:cxnSp macro="">
      <xdr:nvCxnSpPr>
        <xdr:cNvPr id="752" name="直線コネクタ 751"/>
        <xdr:cNvCxnSpPr/>
      </xdr:nvCxnSpPr>
      <xdr:spPr>
        <a:xfrm flipV="1">
          <a:off x="22159595" y="8823231"/>
          <a:ext cx="1269" cy="12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4" name="直線コネクタ 75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25958</xdr:rowOff>
    </xdr:from>
    <xdr:ext cx="534377" cy="259045"/>
    <xdr:sp macro="" textlink="">
      <xdr:nvSpPr>
        <xdr:cNvPr id="755" name="貸付金最大値テキスト"/>
        <xdr:cNvSpPr txBox="1"/>
      </xdr:nvSpPr>
      <xdr:spPr>
        <a:xfrm>
          <a:off x="22212300" y="85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55,143</a:t>
          </a:r>
          <a:endParaRPr kumimoji="1" lang="ja-JP" altLang="en-US" sz="1000" b="1">
            <a:latin typeface="ＭＳ Ｐゴシック"/>
          </a:endParaRPr>
        </a:p>
      </xdr:txBody>
    </xdr:sp>
    <xdr:clientData/>
  </xdr:oneCellAnchor>
  <xdr:twoCellAnchor>
    <xdr:from>
      <xdr:col>32</xdr:col>
      <xdr:colOff>98425</xdr:colOff>
      <xdr:row>51</xdr:row>
      <xdr:rowOff>79281</xdr:rowOff>
    </xdr:from>
    <xdr:to>
      <xdr:col>32</xdr:col>
      <xdr:colOff>276225</xdr:colOff>
      <xdr:row>51</xdr:row>
      <xdr:rowOff>79281</xdr:rowOff>
    </xdr:to>
    <xdr:cxnSp macro="">
      <xdr:nvCxnSpPr>
        <xdr:cNvPr id="756" name="直線コネクタ 755"/>
        <xdr:cNvCxnSpPr/>
      </xdr:nvCxnSpPr>
      <xdr:spPr>
        <a:xfrm>
          <a:off x="22072600" y="882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110417</xdr:rowOff>
    </xdr:from>
    <xdr:to>
      <xdr:col>32</xdr:col>
      <xdr:colOff>187325</xdr:colOff>
      <xdr:row>57</xdr:row>
      <xdr:rowOff>167177</xdr:rowOff>
    </xdr:to>
    <xdr:cxnSp macro="">
      <xdr:nvCxnSpPr>
        <xdr:cNvPr id="757" name="直線コネクタ 756"/>
        <xdr:cNvCxnSpPr/>
      </xdr:nvCxnSpPr>
      <xdr:spPr>
        <a:xfrm flipV="1">
          <a:off x="21323300" y="9883067"/>
          <a:ext cx="838200" cy="5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45130</xdr:rowOff>
    </xdr:from>
    <xdr:ext cx="469744" cy="259045"/>
    <xdr:sp macro="" textlink="">
      <xdr:nvSpPr>
        <xdr:cNvPr id="758" name="貸付金平均値テキスト"/>
        <xdr:cNvSpPr txBox="1"/>
      </xdr:nvSpPr>
      <xdr:spPr>
        <a:xfrm>
          <a:off x="22212300" y="9817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66703</xdr:rowOff>
    </xdr:from>
    <xdr:to>
      <xdr:col>32</xdr:col>
      <xdr:colOff>238125</xdr:colOff>
      <xdr:row>57</xdr:row>
      <xdr:rowOff>168303</xdr:rowOff>
    </xdr:to>
    <xdr:sp macro="" textlink="">
      <xdr:nvSpPr>
        <xdr:cNvPr id="759" name="フローチャート : 判断 758"/>
        <xdr:cNvSpPr/>
      </xdr:nvSpPr>
      <xdr:spPr>
        <a:xfrm>
          <a:off x="221107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110896</xdr:rowOff>
    </xdr:from>
    <xdr:to>
      <xdr:col>31</xdr:col>
      <xdr:colOff>34925</xdr:colOff>
      <xdr:row>57</xdr:row>
      <xdr:rowOff>167177</xdr:rowOff>
    </xdr:to>
    <xdr:cxnSp macro="">
      <xdr:nvCxnSpPr>
        <xdr:cNvPr id="760" name="直線コネクタ 759"/>
        <xdr:cNvCxnSpPr/>
      </xdr:nvCxnSpPr>
      <xdr:spPr>
        <a:xfrm>
          <a:off x="20434300" y="9883546"/>
          <a:ext cx="889000" cy="5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60965</xdr:rowOff>
    </xdr:from>
    <xdr:to>
      <xdr:col>31</xdr:col>
      <xdr:colOff>85725</xdr:colOff>
      <xdr:row>57</xdr:row>
      <xdr:rowOff>162565</xdr:rowOff>
    </xdr:to>
    <xdr:sp macro="" textlink="">
      <xdr:nvSpPr>
        <xdr:cNvPr id="761" name="フローチャート : 判断 760"/>
        <xdr:cNvSpPr/>
      </xdr:nvSpPr>
      <xdr:spPr>
        <a:xfrm>
          <a:off x="21272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7642</xdr:rowOff>
    </xdr:from>
    <xdr:ext cx="469744" cy="259045"/>
    <xdr:sp macro="" textlink="">
      <xdr:nvSpPr>
        <xdr:cNvPr id="762" name="テキスト ボックス 761"/>
        <xdr:cNvSpPr txBox="1"/>
      </xdr:nvSpPr>
      <xdr:spPr>
        <a:xfrm>
          <a:off x="21088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102141</xdr:rowOff>
    </xdr:from>
    <xdr:to>
      <xdr:col>29</xdr:col>
      <xdr:colOff>517525</xdr:colOff>
      <xdr:row>57</xdr:row>
      <xdr:rowOff>110896</xdr:rowOff>
    </xdr:to>
    <xdr:cxnSp macro="">
      <xdr:nvCxnSpPr>
        <xdr:cNvPr id="763" name="直線コネクタ 762"/>
        <xdr:cNvCxnSpPr/>
      </xdr:nvCxnSpPr>
      <xdr:spPr>
        <a:xfrm>
          <a:off x="19545300" y="9874791"/>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64" name="フローチャート : 判断 763"/>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441</xdr:rowOff>
    </xdr:from>
    <xdr:ext cx="469744" cy="259045"/>
    <xdr:sp macro="" textlink="">
      <xdr:nvSpPr>
        <xdr:cNvPr id="765" name="テキスト ボックス 764"/>
        <xdr:cNvSpPr txBox="1"/>
      </xdr:nvSpPr>
      <xdr:spPr>
        <a:xfrm>
          <a:off x="20199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51277</xdr:rowOff>
    </xdr:from>
    <xdr:to>
      <xdr:col>28</xdr:col>
      <xdr:colOff>314325</xdr:colOff>
      <xdr:row>57</xdr:row>
      <xdr:rowOff>102141</xdr:rowOff>
    </xdr:to>
    <xdr:cxnSp macro="">
      <xdr:nvCxnSpPr>
        <xdr:cNvPr id="766" name="直線コネクタ 765"/>
        <xdr:cNvCxnSpPr/>
      </xdr:nvCxnSpPr>
      <xdr:spPr>
        <a:xfrm>
          <a:off x="18656300" y="9823927"/>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67" name="フローチャート : 判断 766"/>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148620</xdr:rowOff>
    </xdr:from>
    <xdr:ext cx="534377" cy="259045"/>
    <xdr:sp macro="" textlink="">
      <xdr:nvSpPr>
        <xdr:cNvPr id="768" name="テキスト ボックス 767"/>
        <xdr:cNvSpPr txBox="1"/>
      </xdr:nvSpPr>
      <xdr:spPr>
        <a:xfrm>
          <a:off x="19278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69" name="フローチャート : 判断 768"/>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107652</xdr:rowOff>
    </xdr:from>
    <xdr:ext cx="534377" cy="259045"/>
    <xdr:sp macro="" textlink="">
      <xdr:nvSpPr>
        <xdr:cNvPr id="770" name="テキスト ボックス 769"/>
        <xdr:cNvSpPr txBox="1"/>
      </xdr:nvSpPr>
      <xdr:spPr>
        <a:xfrm>
          <a:off x="18389111" y="988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1" name="テキスト ボックス 77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2" name="テキスト ボックス 77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3" name="テキスト ボックス 77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4" name="テキスト ボックス 77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5" name="テキスト ボックス 77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59617</xdr:rowOff>
    </xdr:from>
    <xdr:to>
      <xdr:col>32</xdr:col>
      <xdr:colOff>238125</xdr:colOff>
      <xdr:row>57</xdr:row>
      <xdr:rowOff>161217</xdr:rowOff>
    </xdr:to>
    <xdr:sp macro="" textlink="">
      <xdr:nvSpPr>
        <xdr:cNvPr id="776" name="円/楕円 775"/>
        <xdr:cNvSpPr/>
      </xdr:nvSpPr>
      <xdr:spPr>
        <a:xfrm>
          <a:off x="22110700" y="983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82494</xdr:rowOff>
    </xdr:from>
    <xdr:ext cx="469744" cy="259045"/>
    <xdr:sp macro="" textlink="">
      <xdr:nvSpPr>
        <xdr:cNvPr id="777" name="貸付金該当値テキスト"/>
        <xdr:cNvSpPr txBox="1"/>
      </xdr:nvSpPr>
      <xdr:spPr>
        <a:xfrm>
          <a:off x="22212300" y="968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116377</xdr:rowOff>
    </xdr:from>
    <xdr:to>
      <xdr:col>31</xdr:col>
      <xdr:colOff>85725</xdr:colOff>
      <xdr:row>58</xdr:row>
      <xdr:rowOff>46527</xdr:rowOff>
    </xdr:to>
    <xdr:sp macro="" textlink="">
      <xdr:nvSpPr>
        <xdr:cNvPr id="778" name="円/楕円 777"/>
        <xdr:cNvSpPr/>
      </xdr:nvSpPr>
      <xdr:spPr>
        <a:xfrm>
          <a:off x="21272500" y="98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37654</xdr:rowOff>
    </xdr:from>
    <xdr:ext cx="469744" cy="259045"/>
    <xdr:sp macro="" textlink="">
      <xdr:nvSpPr>
        <xdr:cNvPr id="779" name="テキスト ボックス 778"/>
        <xdr:cNvSpPr txBox="1"/>
      </xdr:nvSpPr>
      <xdr:spPr>
        <a:xfrm>
          <a:off x="21088427" y="998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60096</xdr:rowOff>
    </xdr:from>
    <xdr:to>
      <xdr:col>29</xdr:col>
      <xdr:colOff>568325</xdr:colOff>
      <xdr:row>57</xdr:row>
      <xdr:rowOff>161696</xdr:rowOff>
    </xdr:to>
    <xdr:sp macro="" textlink="">
      <xdr:nvSpPr>
        <xdr:cNvPr id="780" name="円/楕円 779"/>
        <xdr:cNvSpPr/>
      </xdr:nvSpPr>
      <xdr:spPr>
        <a:xfrm>
          <a:off x="20383500" y="98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152823</xdr:rowOff>
    </xdr:from>
    <xdr:ext cx="469744" cy="259045"/>
    <xdr:sp macro="" textlink="">
      <xdr:nvSpPr>
        <xdr:cNvPr id="781" name="テキスト ボックス 780"/>
        <xdr:cNvSpPr txBox="1"/>
      </xdr:nvSpPr>
      <xdr:spPr>
        <a:xfrm>
          <a:off x="20199427" y="992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51341</xdr:rowOff>
    </xdr:from>
    <xdr:to>
      <xdr:col>28</xdr:col>
      <xdr:colOff>365125</xdr:colOff>
      <xdr:row>57</xdr:row>
      <xdr:rowOff>152941</xdr:rowOff>
    </xdr:to>
    <xdr:sp macro="" textlink="">
      <xdr:nvSpPr>
        <xdr:cNvPr id="782" name="円/楕円 781"/>
        <xdr:cNvSpPr/>
      </xdr:nvSpPr>
      <xdr:spPr>
        <a:xfrm>
          <a:off x="19494500" y="982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144068</xdr:rowOff>
    </xdr:from>
    <xdr:ext cx="469744" cy="259045"/>
    <xdr:sp macro="" textlink="">
      <xdr:nvSpPr>
        <xdr:cNvPr id="783" name="テキスト ボックス 782"/>
        <xdr:cNvSpPr txBox="1"/>
      </xdr:nvSpPr>
      <xdr:spPr>
        <a:xfrm>
          <a:off x="19310427" y="991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477</xdr:rowOff>
    </xdr:from>
    <xdr:to>
      <xdr:col>27</xdr:col>
      <xdr:colOff>161925</xdr:colOff>
      <xdr:row>57</xdr:row>
      <xdr:rowOff>102077</xdr:rowOff>
    </xdr:to>
    <xdr:sp macro="" textlink="">
      <xdr:nvSpPr>
        <xdr:cNvPr id="784" name="円/楕円 783"/>
        <xdr:cNvSpPr/>
      </xdr:nvSpPr>
      <xdr:spPr>
        <a:xfrm>
          <a:off x="18605500" y="97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118604</xdr:rowOff>
    </xdr:from>
    <xdr:ext cx="534377" cy="259045"/>
    <xdr:sp macro="" textlink="">
      <xdr:nvSpPr>
        <xdr:cNvPr id="785" name="テキスト ボックス 784"/>
        <xdr:cNvSpPr txBox="1"/>
      </xdr:nvSpPr>
      <xdr:spPr>
        <a:xfrm>
          <a:off x="18389111" y="95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6" name="正方形/長方形 78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7" name="正方形/長方形 78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8" name="正方形/長方形 78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9" name="正方形/長方形 78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0" name="正方形/長方形 78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1" name="正方形/長方形 79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2" name="正方形/長方形 79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3" name="正方形/長方形 79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4" name="テキスト ボックス 79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5" name="直線コネクタ 79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6" name="テキスト ボックス 79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7" name="直線コネクタ 79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8" name="テキスト ボックス 79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9" name="直線コネクタ 79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00" name="テキスト ボックス 79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01" name="直線コネクタ 80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2" name="テキスト ボックス 80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3" name="直線コネクタ 80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4" name="テキスト ボックス 80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5" name="直線コネクタ 80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6" name="テキスト ボックス 80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12736</xdr:rowOff>
    </xdr:from>
    <xdr:to>
      <xdr:col>32</xdr:col>
      <xdr:colOff>186689</xdr:colOff>
      <xdr:row>77</xdr:row>
      <xdr:rowOff>33858</xdr:rowOff>
    </xdr:to>
    <xdr:cxnSp macro="">
      <xdr:nvCxnSpPr>
        <xdr:cNvPr id="808" name="直線コネクタ 807"/>
        <xdr:cNvCxnSpPr/>
      </xdr:nvCxnSpPr>
      <xdr:spPr>
        <a:xfrm flipV="1">
          <a:off x="22159595" y="12014236"/>
          <a:ext cx="1269" cy="1221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37685</xdr:rowOff>
    </xdr:from>
    <xdr:ext cx="534377" cy="259045"/>
    <xdr:sp macro="" textlink="">
      <xdr:nvSpPr>
        <xdr:cNvPr id="809" name="繰出金最小値テキスト"/>
        <xdr:cNvSpPr txBox="1"/>
      </xdr:nvSpPr>
      <xdr:spPr>
        <a:xfrm>
          <a:off x="22212300" y="132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26,065</a:t>
          </a:r>
          <a:endParaRPr kumimoji="1" lang="ja-JP" altLang="en-US" sz="1000" b="1">
            <a:latin typeface="ＭＳ Ｐゴシック"/>
          </a:endParaRPr>
        </a:p>
      </xdr:txBody>
    </xdr:sp>
    <xdr:clientData/>
  </xdr:oneCellAnchor>
  <xdr:twoCellAnchor>
    <xdr:from>
      <xdr:col>32</xdr:col>
      <xdr:colOff>98425</xdr:colOff>
      <xdr:row>77</xdr:row>
      <xdr:rowOff>33858</xdr:rowOff>
    </xdr:from>
    <xdr:to>
      <xdr:col>32</xdr:col>
      <xdr:colOff>276225</xdr:colOff>
      <xdr:row>77</xdr:row>
      <xdr:rowOff>33858</xdr:rowOff>
    </xdr:to>
    <xdr:cxnSp macro="">
      <xdr:nvCxnSpPr>
        <xdr:cNvPr id="810" name="直線コネクタ 809"/>
        <xdr:cNvCxnSpPr/>
      </xdr:nvCxnSpPr>
      <xdr:spPr>
        <a:xfrm>
          <a:off x="22072600" y="13235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130863</xdr:rowOff>
    </xdr:from>
    <xdr:ext cx="534377" cy="259045"/>
    <xdr:sp macro="" textlink="">
      <xdr:nvSpPr>
        <xdr:cNvPr id="811" name="繰出金最大値テキスト"/>
        <xdr:cNvSpPr txBox="1"/>
      </xdr:nvSpPr>
      <xdr:spPr>
        <a:xfrm>
          <a:off x="22212300" y="11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52,777</a:t>
          </a:r>
          <a:endParaRPr kumimoji="1" lang="ja-JP" altLang="en-US" sz="1000" b="1">
            <a:latin typeface="ＭＳ Ｐゴシック"/>
          </a:endParaRPr>
        </a:p>
      </xdr:txBody>
    </xdr:sp>
    <xdr:clientData/>
  </xdr:oneCellAnchor>
  <xdr:twoCellAnchor>
    <xdr:from>
      <xdr:col>32</xdr:col>
      <xdr:colOff>98425</xdr:colOff>
      <xdr:row>70</xdr:row>
      <xdr:rowOff>12736</xdr:rowOff>
    </xdr:from>
    <xdr:to>
      <xdr:col>32</xdr:col>
      <xdr:colOff>276225</xdr:colOff>
      <xdr:row>70</xdr:row>
      <xdr:rowOff>12736</xdr:rowOff>
    </xdr:to>
    <xdr:cxnSp macro="">
      <xdr:nvCxnSpPr>
        <xdr:cNvPr id="812" name="直線コネクタ 811"/>
        <xdr:cNvCxnSpPr/>
      </xdr:nvCxnSpPr>
      <xdr:spPr>
        <a:xfrm>
          <a:off x="22072600" y="120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69383</xdr:rowOff>
    </xdr:from>
    <xdr:to>
      <xdr:col>32</xdr:col>
      <xdr:colOff>187325</xdr:colOff>
      <xdr:row>71</xdr:row>
      <xdr:rowOff>158537</xdr:rowOff>
    </xdr:to>
    <xdr:cxnSp macro="">
      <xdr:nvCxnSpPr>
        <xdr:cNvPr id="813" name="直線コネクタ 812"/>
        <xdr:cNvCxnSpPr/>
      </xdr:nvCxnSpPr>
      <xdr:spPr>
        <a:xfrm flipV="1">
          <a:off x="21323300" y="12242333"/>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54754</xdr:rowOff>
    </xdr:from>
    <xdr:ext cx="534377" cy="259045"/>
    <xdr:sp macro="" textlink="">
      <xdr:nvSpPr>
        <xdr:cNvPr id="814" name="繰出金平均値テキスト"/>
        <xdr:cNvSpPr txBox="1"/>
      </xdr:nvSpPr>
      <xdr:spPr>
        <a:xfrm>
          <a:off x="22212300" y="12742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76327</xdr:rowOff>
    </xdr:from>
    <xdr:to>
      <xdr:col>32</xdr:col>
      <xdr:colOff>238125</xdr:colOff>
      <xdr:row>75</xdr:row>
      <xdr:rowOff>6477</xdr:rowOff>
    </xdr:to>
    <xdr:sp macro="" textlink="">
      <xdr:nvSpPr>
        <xdr:cNvPr id="815" name="フローチャート : 判断 814"/>
        <xdr:cNvSpPr/>
      </xdr:nvSpPr>
      <xdr:spPr>
        <a:xfrm>
          <a:off x="221107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158537</xdr:rowOff>
    </xdr:from>
    <xdr:to>
      <xdr:col>31</xdr:col>
      <xdr:colOff>34925</xdr:colOff>
      <xdr:row>72</xdr:row>
      <xdr:rowOff>49220</xdr:rowOff>
    </xdr:to>
    <xdr:cxnSp macro="">
      <xdr:nvCxnSpPr>
        <xdr:cNvPr id="816" name="直線コネクタ 815"/>
        <xdr:cNvCxnSpPr/>
      </xdr:nvCxnSpPr>
      <xdr:spPr>
        <a:xfrm flipV="1">
          <a:off x="20434300" y="12331487"/>
          <a:ext cx="889000" cy="6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91506</xdr:rowOff>
    </xdr:from>
    <xdr:to>
      <xdr:col>31</xdr:col>
      <xdr:colOff>85725</xdr:colOff>
      <xdr:row>75</xdr:row>
      <xdr:rowOff>21656</xdr:rowOff>
    </xdr:to>
    <xdr:sp macro="" textlink="">
      <xdr:nvSpPr>
        <xdr:cNvPr id="817" name="フローチャート : 判断 816"/>
        <xdr:cNvSpPr/>
      </xdr:nvSpPr>
      <xdr:spPr>
        <a:xfrm>
          <a:off x="21272500" y="12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12783</xdr:rowOff>
    </xdr:from>
    <xdr:ext cx="534377" cy="259045"/>
    <xdr:sp macro="" textlink="">
      <xdr:nvSpPr>
        <xdr:cNvPr id="818" name="テキスト ボックス 817"/>
        <xdr:cNvSpPr txBox="1"/>
      </xdr:nvSpPr>
      <xdr:spPr>
        <a:xfrm>
          <a:off x="21056111" y="128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49220</xdr:rowOff>
    </xdr:from>
    <xdr:to>
      <xdr:col>29</xdr:col>
      <xdr:colOff>517525</xdr:colOff>
      <xdr:row>72</xdr:row>
      <xdr:rowOff>68376</xdr:rowOff>
    </xdr:to>
    <xdr:cxnSp macro="">
      <xdr:nvCxnSpPr>
        <xdr:cNvPr id="819" name="直線コネクタ 818"/>
        <xdr:cNvCxnSpPr/>
      </xdr:nvCxnSpPr>
      <xdr:spPr>
        <a:xfrm flipV="1">
          <a:off x="19545300" y="12393620"/>
          <a:ext cx="889000" cy="1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13919</xdr:rowOff>
    </xdr:from>
    <xdr:to>
      <xdr:col>29</xdr:col>
      <xdr:colOff>568325</xdr:colOff>
      <xdr:row>75</xdr:row>
      <xdr:rowOff>115519</xdr:rowOff>
    </xdr:to>
    <xdr:sp macro="" textlink="">
      <xdr:nvSpPr>
        <xdr:cNvPr id="820" name="フローチャート : 判断 819"/>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106646</xdr:rowOff>
    </xdr:from>
    <xdr:ext cx="534377" cy="259045"/>
    <xdr:sp macro="" textlink="">
      <xdr:nvSpPr>
        <xdr:cNvPr id="821" name="テキスト ボックス 820"/>
        <xdr:cNvSpPr txBox="1"/>
      </xdr:nvSpPr>
      <xdr:spPr>
        <a:xfrm>
          <a:off x="20167111" y="129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68376</xdr:rowOff>
    </xdr:from>
    <xdr:to>
      <xdr:col>28</xdr:col>
      <xdr:colOff>314325</xdr:colOff>
      <xdr:row>72</xdr:row>
      <xdr:rowOff>92014</xdr:rowOff>
    </xdr:to>
    <xdr:cxnSp macro="">
      <xdr:nvCxnSpPr>
        <xdr:cNvPr id="822" name="直線コネクタ 821"/>
        <xdr:cNvCxnSpPr/>
      </xdr:nvCxnSpPr>
      <xdr:spPr>
        <a:xfrm flipV="1">
          <a:off x="18656300" y="12412776"/>
          <a:ext cx="889000" cy="2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141570</xdr:rowOff>
    </xdr:from>
    <xdr:to>
      <xdr:col>28</xdr:col>
      <xdr:colOff>365125</xdr:colOff>
      <xdr:row>75</xdr:row>
      <xdr:rowOff>71720</xdr:rowOff>
    </xdr:to>
    <xdr:sp macro="" textlink="">
      <xdr:nvSpPr>
        <xdr:cNvPr id="823" name="フローチャート : 判断 822"/>
        <xdr:cNvSpPr/>
      </xdr:nvSpPr>
      <xdr:spPr>
        <a:xfrm>
          <a:off x="194945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62847</xdr:rowOff>
    </xdr:from>
    <xdr:ext cx="534377" cy="259045"/>
    <xdr:sp macro="" textlink="">
      <xdr:nvSpPr>
        <xdr:cNvPr id="824" name="テキスト ボックス 823"/>
        <xdr:cNvSpPr txBox="1"/>
      </xdr:nvSpPr>
      <xdr:spPr>
        <a:xfrm>
          <a:off x="19278111" y="1292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167539</xdr:rowOff>
    </xdr:from>
    <xdr:to>
      <xdr:col>27</xdr:col>
      <xdr:colOff>161925</xdr:colOff>
      <xdr:row>75</xdr:row>
      <xdr:rowOff>97689</xdr:rowOff>
    </xdr:to>
    <xdr:sp macro="" textlink="">
      <xdr:nvSpPr>
        <xdr:cNvPr id="825" name="フローチャート : 判断 824"/>
        <xdr:cNvSpPr/>
      </xdr:nvSpPr>
      <xdr:spPr>
        <a:xfrm>
          <a:off x="18605500" y="12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88816</xdr:rowOff>
    </xdr:from>
    <xdr:ext cx="534377" cy="259045"/>
    <xdr:sp macro="" textlink="">
      <xdr:nvSpPr>
        <xdr:cNvPr id="826" name="テキスト ボックス 825"/>
        <xdr:cNvSpPr txBox="1"/>
      </xdr:nvSpPr>
      <xdr:spPr>
        <a:xfrm>
          <a:off x="18389111" y="129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7" name="テキスト ボックス 82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8" name="テキスト ボックス 82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9" name="テキスト ボックス 82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0" name="テキスト ボックス 82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1" name="テキスト ボックス 83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18583</xdr:rowOff>
    </xdr:from>
    <xdr:to>
      <xdr:col>32</xdr:col>
      <xdr:colOff>238125</xdr:colOff>
      <xdr:row>71</xdr:row>
      <xdr:rowOff>120183</xdr:rowOff>
    </xdr:to>
    <xdr:sp macro="" textlink="">
      <xdr:nvSpPr>
        <xdr:cNvPr id="832" name="円/楕円 831"/>
        <xdr:cNvSpPr/>
      </xdr:nvSpPr>
      <xdr:spPr>
        <a:xfrm>
          <a:off x="22110700" y="1219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41460</xdr:rowOff>
    </xdr:from>
    <xdr:ext cx="534377" cy="259045"/>
    <xdr:sp macro="" textlink="">
      <xdr:nvSpPr>
        <xdr:cNvPr id="833" name="繰出金該当値テキスト"/>
        <xdr:cNvSpPr txBox="1"/>
      </xdr:nvSpPr>
      <xdr:spPr>
        <a:xfrm>
          <a:off x="22212300" y="1204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47,788</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107737</xdr:rowOff>
    </xdr:from>
    <xdr:to>
      <xdr:col>31</xdr:col>
      <xdr:colOff>85725</xdr:colOff>
      <xdr:row>72</xdr:row>
      <xdr:rowOff>37887</xdr:rowOff>
    </xdr:to>
    <xdr:sp macro="" textlink="">
      <xdr:nvSpPr>
        <xdr:cNvPr id="834" name="円/楕円 833"/>
        <xdr:cNvSpPr/>
      </xdr:nvSpPr>
      <xdr:spPr>
        <a:xfrm>
          <a:off x="21272500" y="122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54414</xdr:rowOff>
    </xdr:from>
    <xdr:ext cx="534377" cy="259045"/>
    <xdr:sp macro="" textlink="">
      <xdr:nvSpPr>
        <xdr:cNvPr id="835" name="テキスト ボックス 834"/>
        <xdr:cNvSpPr txBox="1"/>
      </xdr:nvSpPr>
      <xdr:spPr>
        <a:xfrm>
          <a:off x="21056111" y="120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45,838</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169870</xdr:rowOff>
    </xdr:from>
    <xdr:to>
      <xdr:col>29</xdr:col>
      <xdr:colOff>568325</xdr:colOff>
      <xdr:row>72</xdr:row>
      <xdr:rowOff>100020</xdr:rowOff>
    </xdr:to>
    <xdr:sp macro="" textlink="">
      <xdr:nvSpPr>
        <xdr:cNvPr id="836" name="円/楕円 835"/>
        <xdr:cNvSpPr/>
      </xdr:nvSpPr>
      <xdr:spPr>
        <a:xfrm>
          <a:off x="20383500" y="1234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116547</xdr:rowOff>
    </xdr:from>
    <xdr:ext cx="534377" cy="259045"/>
    <xdr:sp macro="" textlink="">
      <xdr:nvSpPr>
        <xdr:cNvPr id="837" name="テキスト ボックス 836"/>
        <xdr:cNvSpPr txBox="1"/>
      </xdr:nvSpPr>
      <xdr:spPr>
        <a:xfrm>
          <a:off x="20167111" y="1211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44,479</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17576</xdr:rowOff>
    </xdr:from>
    <xdr:to>
      <xdr:col>28</xdr:col>
      <xdr:colOff>365125</xdr:colOff>
      <xdr:row>72</xdr:row>
      <xdr:rowOff>119176</xdr:rowOff>
    </xdr:to>
    <xdr:sp macro="" textlink="">
      <xdr:nvSpPr>
        <xdr:cNvPr id="838" name="円/楕円 837"/>
        <xdr:cNvSpPr/>
      </xdr:nvSpPr>
      <xdr:spPr>
        <a:xfrm>
          <a:off x="19494500" y="1236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135703</xdr:rowOff>
    </xdr:from>
    <xdr:ext cx="534377" cy="259045"/>
    <xdr:sp macro="" textlink="">
      <xdr:nvSpPr>
        <xdr:cNvPr id="839" name="テキスト ボックス 838"/>
        <xdr:cNvSpPr txBox="1"/>
      </xdr:nvSpPr>
      <xdr:spPr>
        <a:xfrm>
          <a:off x="19278111" y="121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44,060</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41214</xdr:rowOff>
    </xdr:from>
    <xdr:to>
      <xdr:col>27</xdr:col>
      <xdr:colOff>161925</xdr:colOff>
      <xdr:row>72</xdr:row>
      <xdr:rowOff>142814</xdr:rowOff>
    </xdr:to>
    <xdr:sp macro="" textlink="">
      <xdr:nvSpPr>
        <xdr:cNvPr id="840" name="円/楕円 839"/>
        <xdr:cNvSpPr/>
      </xdr:nvSpPr>
      <xdr:spPr>
        <a:xfrm>
          <a:off x="18605500" y="1238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159341</xdr:rowOff>
    </xdr:from>
    <xdr:ext cx="534377" cy="259045"/>
    <xdr:sp macro="" textlink="">
      <xdr:nvSpPr>
        <xdr:cNvPr id="841" name="テキスト ボックス 840"/>
        <xdr:cNvSpPr txBox="1"/>
      </xdr:nvSpPr>
      <xdr:spPr>
        <a:xfrm>
          <a:off x="18389111" y="1216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43,543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2" name="正方形/長方形 84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3" name="正方形/長方形 84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4" name="正方形/長方形 84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5" name="正方形/長方形 84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6" name="正方形/長方形 84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7" name="正方形/長方形 84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8" name="正方形/長方形 84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9" name="正方形/長方形 84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0" name="テキスト ボックス 84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1" name="直線コネクタ 85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2" name="直線コネクタ 85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3" name="テキスト ボックス 85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4" name="直線コネクタ 85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5" name="テキスト ボックス 85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7" name="直線コネクタ 85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1" name="直線コネクタ 86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2" name="直線コネクタ 86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4" name="フローチャート : 判断 86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5" name="直線コネクタ 86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6" name="フローチャート : 判断 86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7" name="テキスト ボックス 86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8" name="直線コネクタ 86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9" name="フローチャート : 判断 86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0" name="テキスト ボックス 86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1" name="直線コネクタ 87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2" name="フローチャート : 判断 87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3" name="テキスト ボックス 87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4" name="フローチャート : 判断 87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5" name="テキスト ボックス 87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6" name="テキスト ボックス 87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7" name="テキスト ボックス 87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8" name="テキスト ボックス 87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9" name="テキスト ボックス 87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0" name="テキスト ボックス 87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円/楕円 88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3" name="円/楕円 88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4" name="テキスト ボックス 88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5" name="円/楕円 88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6" name="テキスト ボックス 88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7" name="円/楕円 88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8" name="テキスト ボックス 88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円/楕円 88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0" name="テキスト ボックス 88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1" name="正方形/長方形 89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2" name="正方形/長方形 89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3" name="テキスト ボックス 89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H27</a:t>
          </a:r>
          <a:r>
            <a:rPr kumimoji="1" lang="ja-JP" altLang="en-US" sz="1300">
              <a:latin typeface="ＭＳ Ｐゴシック"/>
            </a:rPr>
            <a:t>の歳出決算総額は、住民一人当たり</a:t>
          </a:r>
          <a:r>
            <a:rPr kumimoji="1" lang="en-US" altLang="ja-JP" sz="1300">
              <a:latin typeface="ＭＳ Ｐゴシック"/>
            </a:rPr>
            <a:t>424</a:t>
          </a:r>
          <a:r>
            <a:rPr kumimoji="1" lang="ja-JP" altLang="en-US" sz="1300">
              <a:latin typeface="ＭＳ Ｐゴシック"/>
            </a:rPr>
            <a:t>千円となっており、類似団体（</a:t>
          </a:r>
          <a:r>
            <a:rPr kumimoji="1" lang="en-US" altLang="ja-JP" sz="1300">
              <a:latin typeface="ＭＳ Ｐゴシック"/>
            </a:rPr>
            <a:t>357</a:t>
          </a:r>
          <a:r>
            <a:rPr kumimoji="1" lang="ja-JP" altLang="en-US" sz="1300">
              <a:latin typeface="ＭＳ Ｐゴシック"/>
            </a:rPr>
            <a:t>千円）と比較して、一人当たりコストが高い状況となっている。これは、普通建設事業（多目的運動場の整備、水産物流通機能高度化対策事業など）の増加が主な要因と考えられる。</a:t>
          </a:r>
          <a:endParaRPr kumimoji="1" lang="en-US" altLang="ja-JP" sz="1300">
            <a:latin typeface="ＭＳ Ｐゴシック"/>
          </a:endParaRPr>
        </a:p>
        <a:p>
          <a:r>
            <a:rPr kumimoji="1" lang="ja-JP" altLang="en-US" sz="1300">
              <a:latin typeface="ＭＳ Ｐゴシック"/>
            </a:rPr>
            <a:t>また、積立金について、地域振興基金の創設による積立</a:t>
          </a:r>
          <a:r>
            <a:rPr kumimoji="1" lang="en-US" altLang="ja-JP" sz="1300">
              <a:latin typeface="ＭＳ Ｐゴシック"/>
            </a:rPr>
            <a:t>2,864,880</a:t>
          </a:r>
          <a:r>
            <a:rPr kumimoji="1" lang="ja-JP" altLang="en-US" sz="1300">
              <a:latin typeface="ＭＳ Ｐゴシック"/>
            </a:rPr>
            <a:t>千円も増加要因の一つと言える。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青森県八戸市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235,878
234,988
305.54
103,702,645
99,979,207
1,514,746
51,040,998
98,403,375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117.7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149606</xdr:rowOff>
    </xdr:from>
    <xdr:to>
      <xdr:col>6</xdr:col>
      <xdr:colOff>510540</xdr:colOff>
      <xdr:row>39</xdr:row>
      <xdr:rowOff>254</xdr:rowOff>
    </xdr:to>
    <xdr:cxnSp macro="">
      <xdr:nvCxnSpPr>
        <xdr:cNvPr id="56" name="直線コネクタ 55"/>
        <xdr:cNvCxnSpPr/>
      </xdr:nvCxnSpPr>
      <xdr:spPr>
        <a:xfrm flipV="1">
          <a:off x="4633595" y="5636006"/>
          <a:ext cx="1270" cy="105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4081</xdr:rowOff>
    </xdr:from>
    <xdr:ext cx="469744" cy="259045"/>
    <xdr:sp macro="" textlink="">
      <xdr:nvSpPr>
        <xdr:cNvPr id="57" name="議会費最小値テキスト"/>
        <xdr:cNvSpPr txBox="1"/>
      </xdr:nvSpPr>
      <xdr:spPr>
        <a:xfrm>
          <a:off x="4686300"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a:t>
          </a:r>
          <a:endParaRPr kumimoji="1" lang="ja-JP" altLang="en-US" sz="1000" b="1">
            <a:latin typeface="ＭＳ Ｐゴシック"/>
          </a:endParaRPr>
        </a:p>
      </xdr:txBody>
    </xdr:sp>
    <xdr:clientData/>
  </xdr:oneCellAnchor>
  <xdr:twoCellAnchor>
    <xdr:from>
      <xdr:col>6</xdr:col>
      <xdr:colOff>422275</xdr:colOff>
      <xdr:row>39</xdr:row>
      <xdr:rowOff>254</xdr:rowOff>
    </xdr:from>
    <xdr:to>
      <xdr:col>6</xdr:col>
      <xdr:colOff>600075</xdr:colOff>
      <xdr:row>39</xdr:row>
      <xdr:rowOff>254</xdr:rowOff>
    </xdr:to>
    <xdr:cxnSp macro="">
      <xdr:nvCxnSpPr>
        <xdr:cNvPr id="58" name="直線コネクタ 57"/>
        <xdr:cNvCxnSpPr/>
      </xdr:nvCxnSpPr>
      <xdr:spPr>
        <a:xfrm>
          <a:off x="4546600" y="6686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96283</xdr:rowOff>
    </xdr:from>
    <xdr:ext cx="469744" cy="259045"/>
    <xdr:sp macro="" textlink="">
      <xdr:nvSpPr>
        <xdr:cNvPr id="59" name="議会費最大値テキスト"/>
        <xdr:cNvSpPr txBox="1"/>
      </xdr:nvSpPr>
      <xdr:spPr>
        <a:xfrm>
          <a:off x="4686300" y="541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a:t>
          </a:r>
          <a:endParaRPr kumimoji="1" lang="ja-JP" altLang="en-US" sz="1000" b="1">
            <a:latin typeface="ＭＳ Ｐゴシック"/>
          </a:endParaRPr>
        </a:p>
      </xdr:txBody>
    </xdr:sp>
    <xdr:clientData/>
  </xdr:oneCellAnchor>
  <xdr:twoCellAnchor>
    <xdr:from>
      <xdr:col>6</xdr:col>
      <xdr:colOff>422275</xdr:colOff>
      <xdr:row>32</xdr:row>
      <xdr:rowOff>149606</xdr:rowOff>
    </xdr:from>
    <xdr:to>
      <xdr:col>6</xdr:col>
      <xdr:colOff>600075</xdr:colOff>
      <xdr:row>32</xdr:row>
      <xdr:rowOff>149606</xdr:rowOff>
    </xdr:to>
    <xdr:cxnSp macro="">
      <xdr:nvCxnSpPr>
        <xdr:cNvPr id="60" name="直線コネクタ 59"/>
        <xdr:cNvCxnSpPr/>
      </xdr:nvCxnSpPr>
      <xdr:spPr>
        <a:xfrm>
          <a:off x="4546600" y="5636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87122</xdr:rowOff>
    </xdr:from>
    <xdr:to>
      <xdr:col>6</xdr:col>
      <xdr:colOff>511175</xdr:colOff>
      <xdr:row>34</xdr:row>
      <xdr:rowOff>8636</xdr:rowOff>
    </xdr:to>
    <xdr:cxnSp macro="">
      <xdr:nvCxnSpPr>
        <xdr:cNvPr id="61" name="直線コネクタ 60"/>
        <xdr:cNvCxnSpPr/>
      </xdr:nvCxnSpPr>
      <xdr:spPr>
        <a:xfrm>
          <a:off x="3797300" y="5744972"/>
          <a:ext cx="8382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161815</xdr:rowOff>
    </xdr:from>
    <xdr:ext cx="469744" cy="259045"/>
    <xdr:sp macro="" textlink="">
      <xdr:nvSpPr>
        <xdr:cNvPr id="62" name="議会費平均値テキスト"/>
        <xdr:cNvSpPr txBox="1"/>
      </xdr:nvSpPr>
      <xdr:spPr>
        <a:xfrm>
          <a:off x="4686300" y="61625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11938</xdr:rowOff>
    </xdr:from>
    <xdr:to>
      <xdr:col>6</xdr:col>
      <xdr:colOff>561975</xdr:colOff>
      <xdr:row>36</xdr:row>
      <xdr:rowOff>113538</xdr:rowOff>
    </xdr:to>
    <xdr:sp macro="" textlink="">
      <xdr:nvSpPr>
        <xdr:cNvPr id="63" name="フローチャート : 判断 62"/>
        <xdr:cNvSpPr/>
      </xdr:nvSpPr>
      <xdr:spPr>
        <a:xfrm>
          <a:off x="45847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87122</xdr:rowOff>
    </xdr:from>
    <xdr:to>
      <xdr:col>5</xdr:col>
      <xdr:colOff>358775</xdr:colOff>
      <xdr:row>34</xdr:row>
      <xdr:rowOff>7112</xdr:rowOff>
    </xdr:to>
    <xdr:cxnSp macro="">
      <xdr:nvCxnSpPr>
        <xdr:cNvPr id="64" name="直線コネクタ 63"/>
        <xdr:cNvCxnSpPr/>
      </xdr:nvCxnSpPr>
      <xdr:spPr>
        <a:xfrm flipV="1">
          <a:off x="2908300" y="57449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54610</xdr:rowOff>
    </xdr:from>
    <xdr:to>
      <xdr:col>5</xdr:col>
      <xdr:colOff>409575</xdr:colOff>
      <xdr:row>36</xdr:row>
      <xdr:rowOff>156210</xdr:rowOff>
    </xdr:to>
    <xdr:sp macro="" textlink="">
      <xdr:nvSpPr>
        <xdr:cNvPr id="65" name="フローチャート : 判断 64"/>
        <xdr:cNvSpPr/>
      </xdr:nvSpPr>
      <xdr:spPr>
        <a:xfrm>
          <a:off x="37465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147337</xdr:rowOff>
    </xdr:from>
    <xdr:ext cx="469744" cy="259045"/>
    <xdr:sp macro="" textlink="">
      <xdr:nvSpPr>
        <xdr:cNvPr id="66" name="テキスト ボックス 65"/>
        <xdr:cNvSpPr txBox="1"/>
      </xdr:nvSpPr>
      <xdr:spPr>
        <a:xfrm>
          <a:off x="35624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149606</xdr:rowOff>
    </xdr:from>
    <xdr:to>
      <xdr:col>4</xdr:col>
      <xdr:colOff>155575</xdr:colOff>
      <xdr:row>34</xdr:row>
      <xdr:rowOff>7112</xdr:rowOff>
    </xdr:to>
    <xdr:cxnSp macro="">
      <xdr:nvCxnSpPr>
        <xdr:cNvPr id="67" name="直線コネクタ 66"/>
        <xdr:cNvCxnSpPr/>
      </xdr:nvCxnSpPr>
      <xdr:spPr>
        <a:xfrm>
          <a:off x="2019300" y="58074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96520</xdr:rowOff>
    </xdr:from>
    <xdr:to>
      <xdr:col>4</xdr:col>
      <xdr:colOff>206375</xdr:colOff>
      <xdr:row>37</xdr:row>
      <xdr:rowOff>26670</xdr:rowOff>
    </xdr:to>
    <xdr:sp macro="" textlink="">
      <xdr:nvSpPr>
        <xdr:cNvPr id="68" name="フローチャート : 判断 67"/>
        <xdr:cNvSpPr/>
      </xdr:nvSpPr>
      <xdr:spPr>
        <a:xfrm>
          <a:off x="2857500" y="626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17797</xdr:rowOff>
    </xdr:from>
    <xdr:ext cx="469744" cy="259045"/>
    <xdr:sp macro="" textlink="">
      <xdr:nvSpPr>
        <xdr:cNvPr id="69" name="テキスト ボックス 68"/>
        <xdr:cNvSpPr txBox="1"/>
      </xdr:nvSpPr>
      <xdr:spPr>
        <a:xfrm>
          <a:off x="2673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156464</xdr:rowOff>
    </xdr:from>
    <xdr:to>
      <xdr:col>2</xdr:col>
      <xdr:colOff>638175</xdr:colOff>
      <xdr:row>33</xdr:row>
      <xdr:rowOff>149606</xdr:rowOff>
    </xdr:to>
    <xdr:cxnSp macro="">
      <xdr:nvCxnSpPr>
        <xdr:cNvPr id="70" name="直線コネクタ 69"/>
        <xdr:cNvCxnSpPr/>
      </xdr:nvCxnSpPr>
      <xdr:spPr>
        <a:xfrm>
          <a:off x="1130300" y="5471414"/>
          <a:ext cx="889000" cy="3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36322</xdr:rowOff>
    </xdr:from>
    <xdr:to>
      <xdr:col>3</xdr:col>
      <xdr:colOff>3175</xdr:colOff>
      <xdr:row>36</xdr:row>
      <xdr:rowOff>137922</xdr:rowOff>
    </xdr:to>
    <xdr:sp macro="" textlink="">
      <xdr:nvSpPr>
        <xdr:cNvPr id="71" name="フローチャート : 判断 70"/>
        <xdr:cNvSpPr/>
      </xdr:nvSpPr>
      <xdr:spPr>
        <a:xfrm>
          <a:off x="196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129049</xdr:rowOff>
    </xdr:from>
    <xdr:ext cx="469744" cy="259045"/>
    <xdr:sp macro="" textlink="">
      <xdr:nvSpPr>
        <xdr:cNvPr id="72" name="テキスト ボックス 71"/>
        <xdr:cNvSpPr txBox="1"/>
      </xdr:nvSpPr>
      <xdr:spPr>
        <a:xfrm>
          <a:off x="1784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162814</xdr:rowOff>
    </xdr:from>
    <xdr:to>
      <xdr:col>1</xdr:col>
      <xdr:colOff>485775</xdr:colOff>
      <xdr:row>35</xdr:row>
      <xdr:rowOff>92964</xdr:rowOff>
    </xdr:to>
    <xdr:sp macro="" textlink="">
      <xdr:nvSpPr>
        <xdr:cNvPr id="73" name="フローチャート : 判断 72"/>
        <xdr:cNvSpPr/>
      </xdr:nvSpPr>
      <xdr:spPr>
        <a:xfrm>
          <a:off x="1079500" y="599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84091</xdr:rowOff>
    </xdr:from>
    <xdr:ext cx="469744" cy="259045"/>
    <xdr:sp macro="" textlink="">
      <xdr:nvSpPr>
        <xdr:cNvPr id="74" name="テキスト ボックス 73"/>
        <xdr:cNvSpPr txBox="1"/>
      </xdr:nvSpPr>
      <xdr:spPr>
        <a:xfrm>
          <a:off x="895427" y="608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129286</xdr:rowOff>
    </xdr:from>
    <xdr:to>
      <xdr:col>6</xdr:col>
      <xdr:colOff>561975</xdr:colOff>
      <xdr:row>34</xdr:row>
      <xdr:rowOff>59436</xdr:rowOff>
    </xdr:to>
    <xdr:sp macro="" textlink="">
      <xdr:nvSpPr>
        <xdr:cNvPr id="80" name="円/楕円 79"/>
        <xdr:cNvSpPr/>
      </xdr:nvSpPr>
      <xdr:spPr>
        <a:xfrm>
          <a:off x="4584700" y="578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152163</xdr:rowOff>
    </xdr:from>
    <xdr:ext cx="469744" cy="259045"/>
    <xdr:sp macro="" textlink="">
      <xdr:nvSpPr>
        <xdr:cNvPr id="81" name="議会費該当値テキスト"/>
        <xdr:cNvSpPr txBox="1"/>
      </xdr:nvSpPr>
      <xdr:spPr>
        <a:xfrm>
          <a:off x="4686300" y="56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36322</xdr:rowOff>
    </xdr:from>
    <xdr:to>
      <xdr:col>5</xdr:col>
      <xdr:colOff>409575</xdr:colOff>
      <xdr:row>33</xdr:row>
      <xdr:rowOff>137922</xdr:rowOff>
    </xdr:to>
    <xdr:sp macro="" textlink="">
      <xdr:nvSpPr>
        <xdr:cNvPr id="82" name="円/楕円 81"/>
        <xdr:cNvSpPr/>
      </xdr:nvSpPr>
      <xdr:spPr>
        <a:xfrm>
          <a:off x="3746500" y="56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154449</xdr:rowOff>
    </xdr:from>
    <xdr:ext cx="469744" cy="259045"/>
    <xdr:sp macro="" textlink="">
      <xdr:nvSpPr>
        <xdr:cNvPr id="83" name="テキスト ボックス 82"/>
        <xdr:cNvSpPr txBox="1"/>
      </xdr:nvSpPr>
      <xdr:spPr>
        <a:xfrm>
          <a:off x="3562427" y="54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127762</xdr:rowOff>
    </xdr:from>
    <xdr:to>
      <xdr:col>4</xdr:col>
      <xdr:colOff>206375</xdr:colOff>
      <xdr:row>34</xdr:row>
      <xdr:rowOff>57912</xdr:rowOff>
    </xdr:to>
    <xdr:sp macro="" textlink="">
      <xdr:nvSpPr>
        <xdr:cNvPr id="84" name="円/楕円 83"/>
        <xdr:cNvSpPr/>
      </xdr:nvSpPr>
      <xdr:spPr>
        <a:xfrm>
          <a:off x="2857500" y="578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74439</xdr:rowOff>
    </xdr:from>
    <xdr:ext cx="469744" cy="259045"/>
    <xdr:sp macro="" textlink="">
      <xdr:nvSpPr>
        <xdr:cNvPr id="85" name="テキスト ボックス 84"/>
        <xdr:cNvSpPr txBox="1"/>
      </xdr:nvSpPr>
      <xdr:spPr>
        <a:xfrm>
          <a:off x="2673427" y="556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98806</xdr:rowOff>
    </xdr:from>
    <xdr:to>
      <xdr:col>3</xdr:col>
      <xdr:colOff>3175</xdr:colOff>
      <xdr:row>34</xdr:row>
      <xdr:rowOff>28956</xdr:rowOff>
    </xdr:to>
    <xdr:sp macro="" textlink="">
      <xdr:nvSpPr>
        <xdr:cNvPr id="86" name="円/楕円 85"/>
        <xdr:cNvSpPr/>
      </xdr:nvSpPr>
      <xdr:spPr>
        <a:xfrm>
          <a:off x="1968500" y="57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45483</xdr:rowOff>
    </xdr:from>
    <xdr:ext cx="469744" cy="259045"/>
    <xdr:sp macro="" textlink="">
      <xdr:nvSpPr>
        <xdr:cNvPr id="87" name="テキスト ボックス 86"/>
        <xdr:cNvSpPr txBox="1"/>
      </xdr:nvSpPr>
      <xdr:spPr>
        <a:xfrm>
          <a:off x="1784427" y="553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105664</xdr:rowOff>
    </xdr:from>
    <xdr:to>
      <xdr:col>1</xdr:col>
      <xdr:colOff>485775</xdr:colOff>
      <xdr:row>32</xdr:row>
      <xdr:rowOff>35814</xdr:rowOff>
    </xdr:to>
    <xdr:sp macro="" textlink="">
      <xdr:nvSpPr>
        <xdr:cNvPr id="88" name="円/楕円 87"/>
        <xdr:cNvSpPr/>
      </xdr:nvSpPr>
      <xdr:spPr>
        <a:xfrm>
          <a:off x="1079500" y="542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52341</xdr:rowOff>
    </xdr:from>
    <xdr:ext cx="469744" cy="259045"/>
    <xdr:sp macro="" textlink="">
      <xdr:nvSpPr>
        <xdr:cNvPr id="89" name="テキスト ボックス 88"/>
        <xdr:cNvSpPr txBox="1"/>
      </xdr:nvSpPr>
      <xdr:spPr>
        <a:xfrm>
          <a:off x="895427" y="519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113849</xdr:rowOff>
    </xdr:from>
    <xdr:to>
      <xdr:col>6</xdr:col>
      <xdr:colOff>510540</xdr:colOff>
      <xdr:row>58</xdr:row>
      <xdr:rowOff>107467</xdr:rowOff>
    </xdr:to>
    <xdr:cxnSp macro="">
      <xdr:nvCxnSpPr>
        <xdr:cNvPr id="114" name="直線コネクタ 113"/>
        <xdr:cNvCxnSpPr/>
      </xdr:nvCxnSpPr>
      <xdr:spPr>
        <a:xfrm flipV="1">
          <a:off x="4633595" y="8857799"/>
          <a:ext cx="1270"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111294</xdr:rowOff>
    </xdr:from>
    <xdr:ext cx="534377" cy="259045"/>
    <xdr:sp macro="" textlink="">
      <xdr:nvSpPr>
        <xdr:cNvPr id="115" name="総務費最小値テキスト"/>
        <xdr:cNvSpPr txBox="1"/>
      </xdr:nvSpPr>
      <xdr:spPr>
        <a:xfrm>
          <a:off x="4686300"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25,692</a:t>
          </a:r>
          <a:endParaRPr kumimoji="1" lang="ja-JP" altLang="en-US" sz="1000" b="1">
            <a:latin typeface="ＭＳ Ｐゴシック"/>
          </a:endParaRPr>
        </a:p>
      </xdr:txBody>
    </xdr:sp>
    <xdr:clientData/>
  </xdr:oneCellAnchor>
  <xdr:twoCellAnchor>
    <xdr:from>
      <xdr:col>6</xdr:col>
      <xdr:colOff>422275</xdr:colOff>
      <xdr:row>58</xdr:row>
      <xdr:rowOff>107467</xdr:rowOff>
    </xdr:from>
    <xdr:to>
      <xdr:col>6</xdr:col>
      <xdr:colOff>600075</xdr:colOff>
      <xdr:row>58</xdr:row>
      <xdr:rowOff>107467</xdr:rowOff>
    </xdr:to>
    <xdr:cxnSp macro="">
      <xdr:nvCxnSpPr>
        <xdr:cNvPr id="116" name="直線コネクタ 115"/>
        <xdr:cNvCxnSpPr/>
      </xdr:nvCxnSpPr>
      <xdr:spPr>
        <a:xfrm>
          <a:off x="4546600" y="1005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60526</xdr:rowOff>
    </xdr:from>
    <xdr:ext cx="534377" cy="259045"/>
    <xdr:sp macro="" textlink="">
      <xdr:nvSpPr>
        <xdr:cNvPr id="117" name="総務費最大値テキスト"/>
        <xdr:cNvSpPr txBox="1"/>
      </xdr:nvSpPr>
      <xdr:spPr>
        <a:xfrm>
          <a:off x="4686300" y="86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88,357</a:t>
          </a:r>
          <a:endParaRPr kumimoji="1" lang="ja-JP" altLang="en-US" sz="1000" b="1">
            <a:latin typeface="ＭＳ Ｐゴシック"/>
          </a:endParaRPr>
        </a:p>
      </xdr:txBody>
    </xdr:sp>
    <xdr:clientData/>
  </xdr:oneCellAnchor>
  <xdr:twoCellAnchor>
    <xdr:from>
      <xdr:col>6</xdr:col>
      <xdr:colOff>422275</xdr:colOff>
      <xdr:row>51</xdr:row>
      <xdr:rowOff>113849</xdr:rowOff>
    </xdr:from>
    <xdr:to>
      <xdr:col>6</xdr:col>
      <xdr:colOff>600075</xdr:colOff>
      <xdr:row>51</xdr:row>
      <xdr:rowOff>113849</xdr:rowOff>
    </xdr:to>
    <xdr:cxnSp macro="">
      <xdr:nvCxnSpPr>
        <xdr:cNvPr id="118" name="直線コネクタ 117"/>
        <xdr:cNvCxnSpPr/>
      </xdr:nvCxnSpPr>
      <xdr:spPr>
        <a:xfrm>
          <a:off x="4546600" y="885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152482</xdr:rowOff>
    </xdr:from>
    <xdr:to>
      <xdr:col>6</xdr:col>
      <xdr:colOff>511175</xdr:colOff>
      <xdr:row>57</xdr:row>
      <xdr:rowOff>29991</xdr:rowOff>
    </xdr:to>
    <xdr:cxnSp macro="">
      <xdr:nvCxnSpPr>
        <xdr:cNvPr id="119" name="直線コネクタ 118"/>
        <xdr:cNvCxnSpPr/>
      </xdr:nvCxnSpPr>
      <xdr:spPr>
        <a:xfrm flipV="1">
          <a:off x="3797300" y="9582232"/>
          <a:ext cx="838200" cy="2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95445</xdr:rowOff>
    </xdr:from>
    <xdr:ext cx="534377" cy="259045"/>
    <xdr:sp macro="" textlink="">
      <xdr:nvSpPr>
        <xdr:cNvPr id="120" name="総務費平均値テキスト"/>
        <xdr:cNvSpPr txBox="1"/>
      </xdr:nvSpPr>
      <xdr:spPr>
        <a:xfrm>
          <a:off x="4686300" y="9696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117018</xdr:rowOff>
    </xdr:from>
    <xdr:to>
      <xdr:col>6</xdr:col>
      <xdr:colOff>561975</xdr:colOff>
      <xdr:row>57</xdr:row>
      <xdr:rowOff>47168</xdr:rowOff>
    </xdr:to>
    <xdr:sp macro="" textlink="">
      <xdr:nvSpPr>
        <xdr:cNvPr id="121" name="フローチャート : 判断 120"/>
        <xdr:cNvSpPr/>
      </xdr:nvSpPr>
      <xdr:spPr>
        <a:xfrm>
          <a:off x="45847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102648</xdr:rowOff>
    </xdr:from>
    <xdr:to>
      <xdr:col>5</xdr:col>
      <xdr:colOff>358775</xdr:colOff>
      <xdr:row>57</xdr:row>
      <xdr:rowOff>29991</xdr:rowOff>
    </xdr:to>
    <xdr:cxnSp macro="">
      <xdr:nvCxnSpPr>
        <xdr:cNvPr id="122" name="直線コネクタ 121"/>
        <xdr:cNvCxnSpPr/>
      </xdr:nvCxnSpPr>
      <xdr:spPr>
        <a:xfrm>
          <a:off x="2908300" y="9703848"/>
          <a:ext cx="889000" cy="9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22282</xdr:rowOff>
    </xdr:from>
    <xdr:to>
      <xdr:col>5</xdr:col>
      <xdr:colOff>409575</xdr:colOff>
      <xdr:row>57</xdr:row>
      <xdr:rowOff>123882</xdr:rowOff>
    </xdr:to>
    <xdr:sp macro="" textlink="">
      <xdr:nvSpPr>
        <xdr:cNvPr id="123" name="フローチャート : 判断 122"/>
        <xdr:cNvSpPr/>
      </xdr:nvSpPr>
      <xdr:spPr>
        <a:xfrm>
          <a:off x="3746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115009</xdr:rowOff>
    </xdr:from>
    <xdr:ext cx="534377" cy="259045"/>
    <xdr:sp macro="" textlink="">
      <xdr:nvSpPr>
        <xdr:cNvPr id="124" name="テキスト ボックス 123"/>
        <xdr:cNvSpPr txBox="1"/>
      </xdr:nvSpPr>
      <xdr:spPr>
        <a:xfrm>
          <a:off x="3530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102648</xdr:rowOff>
    </xdr:from>
    <xdr:to>
      <xdr:col>4</xdr:col>
      <xdr:colOff>155575</xdr:colOff>
      <xdr:row>56</xdr:row>
      <xdr:rowOff>115754</xdr:rowOff>
    </xdr:to>
    <xdr:cxnSp macro="">
      <xdr:nvCxnSpPr>
        <xdr:cNvPr id="125" name="直線コネクタ 124"/>
        <xdr:cNvCxnSpPr/>
      </xdr:nvCxnSpPr>
      <xdr:spPr>
        <a:xfrm flipV="1">
          <a:off x="2019300" y="9703848"/>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156775</xdr:rowOff>
    </xdr:from>
    <xdr:to>
      <xdr:col>4</xdr:col>
      <xdr:colOff>206375</xdr:colOff>
      <xdr:row>57</xdr:row>
      <xdr:rowOff>86925</xdr:rowOff>
    </xdr:to>
    <xdr:sp macro="" textlink="">
      <xdr:nvSpPr>
        <xdr:cNvPr id="126" name="フローチャート : 判断 125"/>
        <xdr:cNvSpPr/>
      </xdr:nvSpPr>
      <xdr:spPr>
        <a:xfrm>
          <a:off x="2857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78052</xdr:rowOff>
    </xdr:from>
    <xdr:ext cx="534377" cy="259045"/>
    <xdr:sp macro="" textlink="">
      <xdr:nvSpPr>
        <xdr:cNvPr id="127" name="テキスト ボックス 126"/>
        <xdr:cNvSpPr txBox="1"/>
      </xdr:nvSpPr>
      <xdr:spPr>
        <a:xfrm>
          <a:off x="2641111" y="98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59461</xdr:rowOff>
    </xdr:from>
    <xdr:to>
      <xdr:col>2</xdr:col>
      <xdr:colOff>638175</xdr:colOff>
      <xdr:row>56</xdr:row>
      <xdr:rowOff>115754</xdr:rowOff>
    </xdr:to>
    <xdr:cxnSp macro="">
      <xdr:nvCxnSpPr>
        <xdr:cNvPr id="128" name="直線コネクタ 127"/>
        <xdr:cNvCxnSpPr/>
      </xdr:nvCxnSpPr>
      <xdr:spPr>
        <a:xfrm>
          <a:off x="1130300" y="9317761"/>
          <a:ext cx="889000" cy="39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167100</xdr:rowOff>
    </xdr:from>
    <xdr:to>
      <xdr:col>3</xdr:col>
      <xdr:colOff>3175</xdr:colOff>
      <xdr:row>57</xdr:row>
      <xdr:rowOff>97250</xdr:rowOff>
    </xdr:to>
    <xdr:sp macro="" textlink="">
      <xdr:nvSpPr>
        <xdr:cNvPr id="129" name="フローチャート : 判断 128"/>
        <xdr:cNvSpPr/>
      </xdr:nvSpPr>
      <xdr:spPr>
        <a:xfrm>
          <a:off x="1968500" y="97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88377</xdr:rowOff>
    </xdr:from>
    <xdr:ext cx="534377" cy="259045"/>
    <xdr:sp macro="" textlink="">
      <xdr:nvSpPr>
        <xdr:cNvPr id="130" name="テキスト ボックス 129"/>
        <xdr:cNvSpPr txBox="1"/>
      </xdr:nvSpPr>
      <xdr:spPr>
        <a:xfrm>
          <a:off x="1752111" y="98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7766</xdr:rowOff>
    </xdr:from>
    <xdr:to>
      <xdr:col>1</xdr:col>
      <xdr:colOff>485775</xdr:colOff>
      <xdr:row>57</xdr:row>
      <xdr:rowOff>109366</xdr:rowOff>
    </xdr:to>
    <xdr:sp macro="" textlink="">
      <xdr:nvSpPr>
        <xdr:cNvPr id="131" name="フローチャート : 判断 130"/>
        <xdr:cNvSpPr/>
      </xdr:nvSpPr>
      <xdr:spPr>
        <a:xfrm>
          <a:off x="1079500" y="97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100493</xdr:rowOff>
    </xdr:from>
    <xdr:ext cx="534377" cy="259045"/>
    <xdr:sp macro="" textlink="">
      <xdr:nvSpPr>
        <xdr:cNvPr id="132" name="テキスト ボックス 131"/>
        <xdr:cNvSpPr txBox="1"/>
      </xdr:nvSpPr>
      <xdr:spPr>
        <a:xfrm>
          <a:off x="863111" y="98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101682</xdr:rowOff>
    </xdr:from>
    <xdr:to>
      <xdr:col>6</xdr:col>
      <xdr:colOff>561975</xdr:colOff>
      <xdr:row>56</xdr:row>
      <xdr:rowOff>31832</xdr:rowOff>
    </xdr:to>
    <xdr:sp macro="" textlink="">
      <xdr:nvSpPr>
        <xdr:cNvPr id="138" name="円/楕円 137"/>
        <xdr:cNvSpPr/>
      </xdr:nvSpPr>
      <xdr:spPr>
        <a:xfrm>
          <a:off x="4584700" y="95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124559</xdr:rowOff>
    </xdr:from>
    <xdr:ext cx="534377" cy="259045"/>
    <xdr:sp macro="" textlink="">
      <xdr:nvSpPr>
        <xdr:cNvPr id="139" name="総務費該当値テキスト"/>
        <xdr:cNvSpPr txBox="1"/>
      </xdr:nvSpPr>
      <xdr:spPr>
        <a:xfrm>
          <a:off x="4686300" y="938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50,329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150641</xdr:rowOff>
    </xdr:from>
    <xdr:to>
      <xdr:col>5</xdr:col>
      <xdr:colOff>409575</xdr:colOff>
      <xdr:row>57</xdr:row>
      <xdr:rowOff>80791</xdr:rowOff>
    </xdr:to>
    <xdr:sp macro="" textlink="">
      <xdr:nvSpPr>
        <xdr:cNvPr id="140" name="円/楕円 139"/>
        <xdr:cNvSpPr/>
      </xdr:nvSpPr>
      <xdr:spPr>
        <a:xfrm>
          <a:off x="3746500" y="97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97318</xdr:rowOff>
    </xdr:from>
    <xdr:ext cx="534377" cy="259045"/>
    <xdr:sp macro="" textlink="">
      <xdr:nvSpPr>
        <xdr:cNvPr id="141" name="テキスト ボックス 140"/>
        <xdr:cNvSpPr txBox="1"/>
      </xdr:nvSpPr>
      <xdr:spPr>
        <a:xfrm>
          <a:off x="3530111" y="952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51848</xdr:rowOff>
    </xdr:from>
    <xdr:to>
      <xdr:col>4</xdr:col>
      <xdr:colOff>206375</xdr:colOff>
      <xdr:row>56</xdr:row>
      <xdr:rowOff>153448</xdr:rowOff>
    </xdr:to>
    <xdr:sp macro="" textlink="">
      <xdr:nvSpPr>
        <xdr:cNvPr id="142" name="円/楕円 141"/>
        <xdr:cNvSpPr/>
      </xdr:nvSpPr>
      <xdr:spPr>
        <a:xfrm>
          <a:off x="2857500" y="96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169975</xdr:rowOff>
    </xdr:from>
    <xdr:ext cx="534377" cy="259045"/>
    <xdr:sp macro="" textlink="">
      <xdr:nvSpPr>
        <xdr:cNvPr id="143" name="テキスト ボックス 142"/>
        <xdr:cNvSpPr txBox="1"/>
      </xdr:nvSpPr>
      <xdr:spPr>
        <a:xfrm>
          <a:off x="2641111" y="942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64954</xdr:rowOff>
    </xdr:from>
    <xdr:to>
      <xdr:col>3</xdr:col>
      <xdr:colOff>3175</xdr:colOff>
      <xdr:row>56</xdr:row>
      <xdr:rowOff>166554</xdr:rowOff>
    </xdr:to>
    <xdr:sp macro="" textlink="">
      <xdr:nvSpPr>
        <xdr:cNvPr id="144" name="円/楕円 143"/>
        <xdr:cNvSpPr/>
      </xdr:nvSpPr>
      <xdr:spPr>
        <a:xfrm>
          <a:off x="1968500" y="96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11631</xdr:rowOff>
    </xdr:from>
    <xdr:ext cx="534377" cy="259045"/>
    <xdr:sp macro="" textlink="">
      <xdr:nvSpPr>
        <xdr:cNvPr id="145" name="テキスト ボックス 144"/>
        <xdr:cNvSpPr txBox="1"/>
      </xdr:nvSpPr>
      <xdr:spPr>
        <a:xfrm>
          <a:off x="1752111" y="944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8661</xdr:rowOff>
    </xdr:from>
    <xdr:to>
      <xdr:col>1</xdr:col>
      <xdr:colOff>485775</xdr:colOff>
      <xdr:row>54</xdr:row>
      <xdr:rowOff>110261</xdr:rowOff>
    </xdr:to>
    <xdr:sp macro="" textlink="">
      <xdr:nvSpPr>
        <xdr:cNvPr id="146" name="円/楕円 145"/>
        <xdr:cNvSpPr/>
      </xdr:nvSpPr>
      <xdr:spPr>
        <a:xfrm>
          <a:off x="1079500" y="92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126788</xdr:rowOff>
    </xdr:from>
    <xdr:ext cx="534377" cy="259045"/>
    <xdr:sp macro="" textlink="">
      <xdr:nvSpPr>
        <xdr:cNvPr id="147" name="テキスト ボックス 146"/>
        <xdr:cNvSpPr txBox="1"/>
      </xdr:nvSpPr>
      <xdr:spPr>
        <a:xfrm>
          <a:off x="863111" y="904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8522</xdr:rowOff>
    </xdr:from>
    <xdr:to>
      <xdr:col>6</xdr:col>
      <xdr:colOff>510540</xdr:colOff>
      <xdr:row>77</xdr:row>
      <xdr:rowOff>166808</xdr:rowOff>
    </xdr:to>
    <xdr:cxnSp macro="">
      <xdr:nvCxnSpPr>
        <xdr:cNvPr id="172" name="直線コネクタ 171"/>
        <xdr:cNvCxnSpPr/>
      </xdr:nvCxnSpPr>
      <xdr:spPr>
        <a:xfrm flipV="1">
          <a:off x="4633595" y="12010022"/>
          <a:ext cx="1270" cy="135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170635</xdr:rowOff>
    </xdr:from>
    <xdr:ext cx="599010" cy="259045"/>
    <xdr:sp macro="" textlink="">
      <xdr:nvSpPr>
        <xdr:cNvPr id="173" name="民生費最小値テキスト"/>
        <xdr:cNvSpPr txBox="1"/>
      </xdr:nvSpPr>
      <xdr:spPr>
        <a:xfrm>
          <a:off x="4686300" y="133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111,577</a:t>
          </a:r>
          <a:endParaRPr kumimoji="1" lang="ja-JP" altLang="en-US" sz="1000" b="1">
            <a:latin typeface="ＭＳ Ｐゴシック"/>
          </a:endParaRPr>
        </a:p>
      </xdr:txBody>
    </xdr:sp>
    <xdr:clientData/>
  </xdr:oneCellAnchor>
  <xdr:twoCellAnchor>
    <xdr:from>
      <xdr:col>6</xdr:col>
      <xdr:colOff>422275</xdr:colOff>
      <xdr:row>77</xdr:row>
      <xdr:rowOff>166808</xdr:rowOff>
    </xdr:from>
    <xdr:to>
      <xdr:col>6</xdr:col>
      <xdr:colOff>600075</xdr:colOff>
      <xdr:row>77</xdr:row>
      <xdr:rowOff>166808</xdr:rowOff>
    </xdr:to>
    <xdr:cxnSp macro="">
      <xdr:nvCxnSpPr>
        <xdr:cNvPr id="174" name="直線コネクタ 173"/>
        <xdr:cNvCxnSpPr/>
      </xdr:nvCxnSpPr>
      <xdr:spPr>
        <a:xfrm>
          <a:off x="4546600" y="1336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126649</xdr:rowOff>
    </xdr:from>
    <xdr:ext cx="599010" cy="259045"/>
    <xdr:sp macro="" textlink="">
      <xdr:nvSpPr>
        <xdr:cNvPr id="175" name="民生費最大値テキスト"/>
        <xdr:cNvSpPr txBox="1"/>
      </xdr:nvSpPr>
      <xdr:spPr>
        <a:xfrm>
          <a:off x="4686300" y="1178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182,886</a:t>
          </a:r>
          <a:endParaRPr kumimoji="1" lang="ja-JP" altLang="en-US" sz="1000" b="1">
            <a:latin typeface="ＭＳ Ｐゴシック"/>
          </a:endParaRPr>
        </a:p>
      </xdr:txBody>
    </xdr:sp>
    <xdr:clientData/>
  </xdr:oneCellAnchor>
  <xdr:twoCellAnchor>
    <xdr:from>
      <xdr:col>6</xdr:col>
      <xdr:colOff>422275</xdr:colOff>
      <xdr:row>70</xdr:row>
      <xdr:rowOff>8522</xdr:rowOff>
    </xdr:from>
    <xdr:to>
      <xdr:col>6</xdr:col>
      <xdr:colOff>600075</xdr:colOff>
      <xdr:row>70</xdr:row>
      <xdr:rowOff>8522</xdr:rowOff>
    </xdr:to>
    <xdr:cxnSp macro="">
      <xdr:nvCxnSpPr>
        <xdr:cNvPr id="176" name="直線コネクタ 175"/>
        <xdr:cNvCxnSpPr/>
      </xdr:nvCxnSpPr>
      <xdr:spPr>
        <a:xfrm>
          <a:off x="4546600" y="120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122898</xdr:rowOff>
    </xdr:from>
    <xdr:to>
      <xdr:col>6</xdr:col>
      <xdr:colOff>511175</xdr:colOff>
      <xdr:row>73</xdr:row>
      <xdr:rowOff>146882</xdr:rowOff>
    </xdr:to>
    <xdr:cxnSp macro="">
      <xdr:nvCxnSpPr>
        <xdr:cNvPr id="177" name="直線コネクタ 176"/>
        <xdr:cNvCxnSpPr/>
      </xdr:nvCxnSpPr>
      <xdr:spPr>
        <a:xfrm flipV="1">
          <a:off x="3797300" y="12638748"/>
          <a:ext cx="8382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78929</xdr:rowOff>
    </xdr:from>
    <xdr:ext cx="599010" cy="259045"/>
    <xdr:sp macro="" textlink="">
      <xdr:nvSpPr>
        <xdr:cNvPr id="178" name="民生費平均値テキスト"/>
        <xdr:cNvSpPr txBox="1"/>
      </xdr:nvSpPr>
      <xdr:spPr>
        <a:xfrm>
          <a:off x="4686300" y="12766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100502</xdr:rowOff>
    </xdr:from>
    <xdr:to>
      <xdr:col>6</xdr:col>
      <xdr:colOff>561975</xdr:colOff>
      <xdr:row>75</xdr:row>
      <xdr:rowOff>30652</xdr:rowOff>
    </xdr:to>
    <xdr:sp macro="" textlink="">
      <xdr:nvSpPr>
        <xdr:cNvPr id="179" name="フローチャート : 判断 178"/>
        <xdr:cNvSpPr/>
      </xdr:nvSpPr>
      <xdr:spPr>
        <a:xfrm>
          <a:off x="4584700" y="127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146882</xdr:rowOff>
    </xdr:from>
    <xdr:to>
      <xdr:col>5</xdr:col>
      <xdr:colOff>358775</xdr:colOff>
      <xdr:row>74</xdr:row>
      <xdr:rowOff>113792</xdr:rowOff>
    </xdr:to>
    <xdr:cxnSp macro="">
      <xdr:nvCxnSpPr>
        <xdr:cNvPr id="180" name="直線コネクタ 179"/>
        <xdr:cNvCxnSpPr/>
      </xdr:nvCxnSpPr>
      <xdr:spPr>
        <a:xfrm flipV="1">
          <a:off x="2908300" y="12662732"/>
          <a:ext cx="889000" cy="13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19824</xdr:rowOff>
    </xdr:from>
    <xdr:to>
      <xdr:col>5</xdr:col>
      <xdr:colOff>409575</xdr:colOff>
      <xdr:row>75</xdr:row>
      <xdr:rowOff>121424</xdr:rowOff>
    </xdr:to>
    <xdr:sp macro="" textlink="">
      <xdr:nvSpPr>
        <xdr:cNvPr id="181" name="フローチャート : 判断 180"/>
        <xdr:cNvSpPr/>
      </xdr:nvSpPr>
      <xdr:spPr>
        <a:xfrm>
          <a:off x="3746500" y="128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112552</xdr:rowOff>
    </xdr:from>
    <xdr:ext cx="599010" cy="259045"/>
    <xdr:sp macro="" textlink="">
      <xdr:nvSpPr>
        <xdr:cNvPr id="182" name="テキスト ボックス 181"/>
        <xdr:cNvSpPr txBox="1"/>
      </xdr:nvSpPr>
      <xdr:spPr>
        <a:xfrm>
          <a:off x="3497794" y="1297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14408</xdr:rowOff>
    </xdr:from>
    <xdr:to>
      <xdr:col>4</xdr:col>
      <xdr:colOff>155575</xdr:colOff>
      <xdr:row>74</xdr:row>
      <xdr:rowOff>113792</xdr:rowOff>
    </xdr:to>
    <xdr:cxnSp macro="">
      <xdr:nvCxnSpPr>
        <xdr:cNvPr id="183" name="直線コネクタ 182"/>
        <xdr:cNvCxnSpPr/>
      </xdr:nvCxnSpPr>
      <xdr:spPr>
        <a:xfrm>
          <a:off x="2019300" y="12701708"/>
          <a:ext cx="889000" cy="9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19901</xdr:rowOff>
    </xdr:from>
    <xdr:to>
      <xdr:col>4</xdr:col>
      <xdr:colOff>206375</xdr:colOff>
      <xdr:row>76</xdr:row>
      <xdr:rowOff>121501</xdr:rowOff>
    </xdr:to>
    <xdr:sp macro="" textlink="">
      <xdr:nvSpPr>
        <xdr:cNvPr id="184" name="フローチャート : 判断 183"/>
        <xdr:cNvSpPr/>
      </xdr:nvSpPr>
      <xdr:spPr>
        <a:xfrm>
          <a:off x="2857500" y="1305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112628</xdr:rowOff>
    </xdr:from>
    <xdr:ext cx="599010" cy="259045"/>
    <xdr:sp macro="" textlink="">
      <xdr:nvSpPr>
        <xdr:cNvPr id="185" name="テキスト ボックス 184"/>
        <xdr:cNvSpPr txBox="1"/>
      </xdr:nvSpPr>
      <xdr:spPr>
        <a:xfrm>
          <a:off x="2608794" y="1314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14408</xdr:rowOff>
    </xdr:from>
    <xdr:to>
      <xdr:col>2</xdr:col>
      <xdr:colOff>638175</xdr:colOff>
      <xdr:row>74</xdr:row>
      <xdr:rowOff>14808</xdr:rowOff>
    </xdr:to>
    <xdr:cxnSp macro="">
      <xdr:nvCxnSpPr>
        <xdr:cNvPr id="186" name="直線コネクタ 185"/>
        <xdr:cNvCxnSpPr/>
      </xdr:nvCxnSpPr>
      <xdr:spPr>
        <a:xfrm flipV="1">
          <a:off x="1130300" y="12701708"/>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78766</xdr:rowOff>
    </xdr:from>
    <xdr:to>
      <xdr:col>3</xdr:col>
      <xdr:colOff>3175</xdr:colOff>
      <xdr:row>77</xdr:row>
      <xdr:rowOff>8916</xdr:rowOff>
    </xdr:to>
    <xdr:sp macro="" textlink="">
      <xdr:nvSpPr>
        <xdr:cNvPr id="187" name="フローチャート : 判断 186"/>
        <xdr:cNvSpPr/>
      </xdr:nvSpPr>
      <xdr:spPr>
        <a:xfrm>
          <a:off x="1968500" y="1310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43</xdr:rowOff>
    </xdr:from>
    <xdr:ext cx="599010" cy="259045"/>
    <xdr:sp macro="" textlink="">
      <xdr:nvSpPr>
        <xdr:cNvPr id="188" name="テキスト ボックス 187"/>
        <xdr:cNvSpPr txBox="1"/>
      </xdr:nvSpPr>
      <xdr:spPr>
        <a:xfrm>
          <a:off x="1719794" y="1320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68859</xdr:rowOff>
    </xdr:from>
    <xdr:to>
      <xdr:col>1</xdr:col>
      <xdr:colOff>485775</xdr:colOff>
      <xdr:row>76</xdr:row>
      <xdr:rowOff>170459</xdr:rowOff>
    </xdr:to>
    <xdr:sp macro="" textlink="">
      <xdr:nvSpPr>
        <xdr:cNvPr id="189" name="フローチャート : 判断 188"/>
        <xdr:cNvSpPr/>
      </xdr:nvSpPr>
      <xdr:spPr>
        <a:xfrm>
          <a:off x="1079500" y="1309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161586</xdr:rowOff>
    </xdr:from>
    <xdr:ext cx="599010" cy="259045"/>
    <xdr:sp macro="" textlink="">
      <xdr:nvSpPr>
        <xdr:cNvPr id="190" name="テキスト ボックス 189"/>
        <xdr:cNvSpPr txBox="1"/>
      </xdr:nvSpPr>
      <xdr:spPr>
        <a:xfrm>
          <a:off x="830794" y="1319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72098</xdr:rowOff>
    </xdr:from>
    <xdr:to>
      <xdr:col>6</xdr:col>
      <xdr:colOff>561975</xdr:colOff>
      <xdr:row>74</xdr:row>
      <xdr:rowOff>2248</xdr:rowOff>
    </xdr:to>
    <xdr:sp macro="" textlink="">
      <xdr:nvSpPr>
        <xdr:cNvPr id="196" name="円/楕円 195"/>
        <xdr:cNvSpPr/>
      </xdr:nvSpPr>
      <xdr:spPr>
        <a:xfrm>
          <a:off x="4584700" y="125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94975</xdr:rowOff>
    </xdr:from>
    <xdr:ext cx="599010" cy="259045"/>
    <xdr:sp macro="" textlink="">
      <xdr:nvSpPr>
        <xdr:cNvPr id="197" name="民生費該当値テキスト"/>
        <xdr:cNvSpPr txBox="1"/>
      </xdr:nvSpPr>
      <xdr:spPr>
        <a:xfrm>
          <a:off x="4686300" y="1243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149,882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96082</xdr:rowOff>
    </xdr:from>
    <xdr:to>
      <xdr:col>5</xdr:col>
      <xdr:colOff>409575</xdr:colOff>
      <xdr:row>74</xdr:row>
      <xdr:rowOff>26232</xdr:rowOff>
    </xdr:to>
    <xdr:sp macro="" textlink="">
      <xdr:nvSpPr>
        <xdr:cNvPr id="198" name="円/楕円 197"/>
        <xdr:cNvSpPr/>
      </xdr:nvSpPr>
      <xdr:spPr>
        <a:xfrm>
          <a:off x="3746500" y="1261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42759</xdr:rowOff>
    </xdr:from>
    <xdr:ext cx="599010" cy="259045"/>
    <xdr:sp macro="" textlink="">
      <xdr:nvSpPr>
        <xdr:cNvPr id="199" name="テキスト ボックス 198"/>
        <xdr:cNvSpPr txBox="1"/>
      </xdr:nvSpPr>
      <xdr:spPr>
        <a:xfrm>
          <a:off x="3497794" y="123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148,623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62992</xdr:rowOff>
    </xdr:from>
    <xdr:to>
      <xdr:col>4</xdr:col>
      <xdr:colOff>206375</xdr:colOff>
      <xdr:row>74</xdr:row>
      <xdr:rowOff>164592</xdr:rowOff>
    </xdr:to>
    <xdr:sp macro="" textlink="">
      <xdr:nvSpPr>
        <xdr:cNvPr id="200" name="円/楕円 199"/>
        <xdr:cNvSpPr/>
      </xdr:nvSpPr>
      <xdr:spPr>
        <a:xfrm>
          <a:off x="2857500" y="127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9669</xdr:rowOff>
    </xdr:from>
    <xdr:ext cx="599010" cy="259045"/>
    <xdr:sp macro="" textlink="">
      <xdr:nvSpPr>
        <xdr:cNvPr id="201" name="テキスト ボックス 200"/>
        <xdr:cNvSpPr txBox="1"/>
      </xdr:nvSpPr>
      <xdr:spPr>
        <a:xfrm>
          <a:off x="2608794" y="125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141,360</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135058</xdr:rowOff>
    </xdr:from>
    <xdr:to>
      <xdr:col>3</xdr:col>
      <xdr:colOff>3175</xdr:colOff>
      <xdr:row>74</xdr:row>
      <xdr:rowOff>65208</xdr:rowOff>
    </xdr:to>
    <xdr:sp macro="" textlink="">
      <xdr:nvSpPr>
        <xdr:cNvPr id="202" name="円/楕円 201"/>
        <xdr:cNvSpPr/>
      </xdr:nvSpPr>
      <xdr:spPr>
        <a:xfrm>
          <a:off x="1968500" y="126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81735</xdr:rowOff>
    </xdr:from>
    <xdr:ext cx="599010" cy="259045"/>
    <xdr:sp macro="" textlink="">
      <xdr:nvSpPr>
        <xdr:cNvPr id="203" name="テキスト ボックス 202"/>
        <xdr:cNvSpPr txBox="1"/>
      </xdr:nvSpPr>
      <xdr:spPr>
        <a:xfrm>
          <a:off x="1719794" y="1242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146,577</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135458</xdr:rowOff>
    </xdr:from>
    <xdr:to>
      <xdr:col>1</xdr:col>
      <xdr:colOff>485775</xdr:colOff>
      <xdr:row>74</xdr:row>
      <xdr:rowOff>65608</xdr:rowOff>
    </xdr:to>
    <xdr:sp macro="" textlink="">
      <xdr:nvSpPr>
        <xdr:cNvPr id="204" name="円/楕円 203"/>
        <xdr:cNvSpPr/>
      </xdr:nvSpPr>
      <xdr:spPr>
        <a:xfrm>
          <a:off x="1079500" y="126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82135</xdr:rowOff>
    </xdr:from>
    <xdr:ext cx="599010" cy="259045"/>
    <xdr:sp macro="" textlink="">
      <xdr:nvSpPr>
        <xdr:cNvPr id="205" name="テキスト ボックス 204"/>
        <xdr:cNvSpPr txBox="1"/>
      </xdr:nvSpPr>
      <xdr:spPr>
        <a:xfrm>
          <a:off x="830794" y="1242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77881</xdr:rowOff>
    </xdr:from>
    <xdr:to>
      <xdr:col>6</xdr:col>
      <xdr:colOff>510540</xdr:colOff>
      <xdr:row>99</xdr:row>
      <xdr:rowOff>106749</xdr:rowOff>
    </xdr:to>
    <xdr:cxnSp macro="">
      <xdr:nvCxnSpPr>
        <xdr:cNvPr id="232" name="直線コネクタ 231"/>
        <xdr:cNvCxnSpPr/>
      </xdr:nvCxnSpPr>
      <xdr:spPr>
        <a:xfrm flipV="1">
          <a:off x="4633595" y="15508381"/>
          <a:ext cx="1270" cy="157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110576</xdr:rowOff>
    </xdr:from>
    <xdr:ext cx="534377" cy="259045"/>
    <xdr:sp macro="" textlink="">
      <xdr:nvSpPr>
        <xdr:cNvPr id="233" name="衛生費最小値テキスト"/>
        <xdr:cNvSpPr txBox="1"/>
      </xdr:nvSpPr>
      <xdr:spPr>
        <a:xfrm>
          <a:off x="4686300" y="1708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19,759</a:t>
          </a:r>
          <a:endParaRPr kumimoji="1" lang="ja-JP" altLang="en-US" sz="1000" b="1">
            <a:latin typeface="ＭＳ Ｐゴシック"/>
          </a:endParaRPr>
        </a:p>
      </xdr:txBody>
    </xdr:sp>
    <xdr:clientData/>
  </xdr:oneCellAnchor>
  <xdr:twoCellAnchor>
    <xdr:from>
      <xdr:col>6</xdr:col>
      <xdr:colOff>422275</xdr:colOff>
      <xdr:row>99</xdr:row>
      <xdr:rowOff>106749</xdr:rowOff>
    </xdr:from>
    <xdr:to>
      <xdr:col>6</xdr:col>
      <xdr:colOff>600075</xdr:colOff>
      <xdr:row>99</xdr:row>
      <xdr:rowOff>106749</xdr:rowOff>
    </xdr:to>
    <xdr:cxnSp macro="">
      <xdr:nvCxnSpPr>
        <xdr:cNvPr id="234" name="直線コネクタ 233"/>
        <xdr:cNvCxnSpPr/>
      </xdr:nvCxnSpPr>
      <xdr:spPr>
        <a:xfrm>
          <a:off x="4546600" y="1708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24558</xdr:rowOff>
    </xdr:from>
    <xdr:ext cx="534377" cy="259045"/>
    <xdr:sp macro="" textlink="">
      <xdr:nvSpPr>
        <xdr:cNvPr id="235" name="衛生費最大値テキスト"/>
        <xdr:cNvSpPr txBox="1"/>
      </xdr:nvSpPr>
      <xdr:spPr>
        <a:xfrm>
          <a:off x="4686300" y="152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67,893</a:t>
          </a:r>
          <a:endParaRPr kumimoji="1" lang="ja-JP" altLang="en-US" sz="1000" b="1">
            <a:latin typeface="ＭＳ Ｐゴシック"/>
          </a:endParaRPr>
        </a:p>
      </xdr:txBody>
    </xdr:sp>
    <xdr:clientData/>
  </xdr:oneCellAnchor>
  <xdr:twoCellAnchor>
    <xdr:from>
      <xdr:col>6</xdr:col>
      <xdr:colOff>422275</xdr:colOff>
      <xdr:row>90</xdr:row>
      <xdr:rowOff>77881</xdr:rowOff>
    </xdr:from>
    <xdr:to>
      <xdr:col>6</xdr:col>
      <xdr:colOff>600075</xdr:colOff>
      <xdr:row>90</xdr:row>
      <xdr:rowOff>77881</xdr:rowOff>
    </xdr:to>
    <xdr:cxnSp macro="">
      <xdr:nvCxnSpPr>
        <xdr:cNvPr id="236" name="直線コネクタ 235"/>
        <xdr:cNvCxnSpPr/>
      </xdr:nvCxnSpPr>
      <xdr:spPr>
        <a:xfrm>
          <a:off x="4546600" y="155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126964</xdr:rowOff>
    </xdr:from>
    <xdr:to>
      <xdr:col>6</xdr:col>
      <xdr:colOff>511175</xdr:colOff>
      <xdr:row>96</xdr:row>
      <xdr:rowOff>160796</xdr:rowOff>
    </xdr:to>
    <xdr:cxnSp macro="">
      <xdr:nvCxnSpPr>
        <xdr:cNvPr id="237" name="直線コネクタ 236"/>
        <xdr:cNvCxnSpPr/>
      </xdr:nvCxnSpPr>
      <xdr:spPr>
        <a:xfrm flipV="1">
          <a:off x="3797300" y="16586164"/>
          <a:ext cx="8382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14879</xdr:rowOff>
    </xdr:from>
    <xdr:ext cx="534377" cy="259045"/>
    <xdr:sp macro="" textlink="">
      <xdr:nvSpPr>
        <xdr:cNvPr id="238" name="衛生費平均値テキスト"/>
        <xdr:cNvSpPr txBox="1"/>
      </xdr:nvSpPr>
      <xdr:spPr>
        <a:xfrm>
          <a:off x="4686300" y="16645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36452</xdr:rowOff>
    </xdr:from>
    <xdr:to>
      <xdr:col>6</xdr:col>
      <xdr:colOff>561975</xdr:colOff>
      <xdr:row>97</xdr:row>
      <xdr:rowOff>138052</xdr:rowOff>
    </xdr:to>
    <xdr:sp macro="" textlink="">
      <xdr:nvSpPr>
        <xdr:cNvPr id="239" name="フローチャート : 判断 238"/>
        <xdr:cNvSpPr/>
      </xdr:nvSpPr>
      <xdr:spPr>
        <a:xfrm>
          <a:off x="45847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76346</xdr:rowOff>
    </xdr:from>
    <xdr:to>
      <xdr:col>5</xdr:col>
      <xdr:colOff>358775</xdr:colOff>
      <xdr:row>96</xdr:row>
      <xdr:rowOff>160796</xdr:rowOff>
    </xdr:to>
    <xdr:cxnSp macro="">
      <xdr:nvCxnSpPr>
        <xdr:cNvPr id="240" name="直線コネクタ 239"/>
        <xdr:cNvCxnSpPr/>
      </xdr:nvCxnSpPr>
      <xdr:spPr>
        <a:xfrm>
          <a:off x="2908300" y="16535546"/>
          <a:ext cx="889000" cy="8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84198</xdr:rowOff>
    </xdr:from>
    <xdr:to>
      <xdr:col>5</xdr:col>
      <xdr:colOff>409575</xdr:colOff>
      <xdr:row>98</xdr:row>
      <xdr:rowOff>14348</xdr:rowOff>
    </xdr:to>
    <xdr:sp macro="" textlink="">
      <xdr:nvSpPr>
        <xdr:cNvPr id="241" name="フローチャート : 判断 240"/>
        <xdr:cNvSpPr/>
      </xdr:nvSpPr>
      <xdr:spPr>
        <a:xfrm>
          <a:off x="3746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5475</xdr:rowOff>
    </xdr:from>
    <xdr:ext cx="534377" cy="259045"/>
    <xdr:sp macro="" textlink="">
      <xdr:nvSpPr>
        <xdr:cNvPr id="242" name="テキスト ボックス 241"/>
        <xdr:cNvSpPr txBox="1"/>
      </xdr:nvSpPr>
      <xdr:spPr>
        <a:xfrm>
          <a:off x="3530111" y="168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11292</xdr:rowOff>
    </xdr:from>
    <xdr:to>
      <xdr:col>4</xdr:col>
      <xdr:colOff>155575</xdr:colOff>
      <xdr:row>96</xdr:row>
      <xdr:rowOff>76346</xdr:rowOff>
    </xdr:to>
    <xdr:cxnSp macro="">
      <xdr:nvCxnSpPr>
        <xdr:cNvPr id="243" name="直線コネクタ 242"/>
        <xdr:cNvCxnSpPr/>
      </xdr:nvCxnSpPr>
      <xdr:spPr>
        <a:xfrm>
          <a:off x="2019300" y="16299042"/>
          <a:ext cx="889000" cy="23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116593</xdr:rowOff>
    </xdr:from>
    <xdr:to>
      <xdr:col>4</xdr:col>
      <xdr:colOff>206375</xdr:colOff>
      <xdr:row>98</xdr:row>
      <xdr:rowOff>46743</xdr:rowOff>
    </xdr:to>
    <xdr:sp macro="" textlink="">
      <xdr:nvSpPr>
        <xdr:cNvPr id="244" name="フローチャート : 判断 243"/>
        <xdr:cNvSpPr/>
      </xdr:nvSpPr>
      <xdr:spPr>
        <a:xfrm>
          <a:off x="2857500" y="167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37870</xdr:rowOff>
    </xdr:from>
    <xdr:ext cx="534377" cy="259045"/>
    <xdr:sp macro="" textlink="">
      <xdr:nvSpPr>
        <xdr:cNvPr id="245" name="テキスト ボックス 244"/>
        <xdr:cNvSpPr txBox="1"/>
      </xdr:nvSpPr>
      <xdr:spPr>
        <a:xfrm>
          <a:off x="2641111" y="168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132451</xdr:rowOff>
    </xdr:from>
    <xdr:to>
      <xdr:col>2</xdr:col>
      <xdr:colOff>638175</xdr:colOff>
      <xdr:row>95</xdr:row>
      <xdr:rowOff>11292</xdr:rowOff>
    </xdr:to>
    <xdr:cxnSp macro="">
      <xdr:nvCxnSpPr>
        <xdr:cNvPr id="246" name="直線コネクタ 245"/>
        <xdr:cNvCxnSpPr/>
      </xdr:nvCxnSpPr>
      <xdr:spPr>
        <a:xfrm>
          <a:off x="1130300" y="1624875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67314</xdr:rowOff>
    </xdr:from>
    <xdr:to>
      <xdr:col>3</xdr:col>
      <xdr:colOff>3175</xdr:colOff>
      <xdr:row>97</xdr:row>
      <xdr:rowOff>168914</xdr:rowOff>
    </xdr:to>
    <xdr:sp macro="" textlink="">
      <xdr:nvSpPr>
        <xdr:cNvPr id="247" name="フローチャート : 判断 246"/>
        <xdr:cNvSpPr/>
      </xdr:nvSpPr>
      <xdr:spPr>
        <a:xfrm>
          <a:off x="1968500" y="1669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160041</xdr:rowOff>
    </xdr:from>
    <xdr:ext cx="534377" cy="259045"/>
    <xdr:sp macro="" textlink="">
      <xdr:nvSpPr>
        <xdr:cNvPr id="248" name="テキスト ボックス 247"/>
        <xdr:cNvSpPr txBox="1"/>
      </xdr:nvSpPr>
      <xdr:spPr>
        <a:xfrm>
          <a:off x="1752111" y="167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73127</xdr:rowOff>
    </xdr:from>
    <xdr:to>
      <xdr:col>1</xdr:col>
      <xdr:colOff>485775</xdr:colOff>
      <xdr:row>98</xdr:row>
      <xdr:rowOff>3277</xdr:rowOff>
    </xdr:to>
    <xdr:sp macro="" textlink="">
      <xdr:nvSpPr>
        <xdr:cNvPr id="249" name="フローチャート : 判断 248"/>
        <xdr:cNvSpPr/>
      </xdr:nvSpPr>
      <xdr:spPr>
        <a:xfrm>
          <a:off x="1079500" y="167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165854</xdr:rowOff>
    </xdr:from>
    <xdr:ext cx="534377" cy="259045"/>
    <xdr:sp macro="" textlink="">
      <xdr:nvSpPr>
        <xdr:cNvPr id="250" name="テキスト ボックス 249"/>
        <xdr:cNvSpPr txBox="1"/>
      </xdr:nvSpPr>
      <xdr:spPr>
        <a:xfrm>
          <a:off x="863111" y="167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76164</xdr:rowOff>
    </xdr:from>
    <xdr:to>
      <xdr:col>6</xdr:col>
      <xdr:colOff>561975</xdr:colOff>
      <xdr:row>97</xdr:row>
      <xdr:rowOff>6314</xdr:rowOff>
    </xdr:to>
    <xdr:sp macro="" textlink="">
      <xdr:nvSpPr>
        <xdr:cNvPr id="256" name="円/楕円 255"/>
        <xdr:cNvSpPr/>
      </xdr:nvSpPr>
      <xdr:spPr>
        <a:xfrm>
          <a:off x="4584700" y="1653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99041</xdr:rowOff>
    </xdr:from>
    <xdr:ext cx="534377" cy="259045"/>
    <xdr:sp macro="" textlink="">
      <xdr:nvSpPr>
        <xdr:cNvPr id="257" name="衛生費該当値テキスト"/>
        <xdr:cNvSpPr txBox="1"/>
      </xdr:nvSpPr>
      <xdr:spPr>
        <a:xfrm>
          <a:off x="4686300" y="1638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34,890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109996</xdr:rowOff>
    </xdr:from>
    <xdr:to>
      <xdr:col>5</xdr:col>
      <xdr:colOff>409575</xdr:colOff>
      <xdr:row>97</xdr:row>
      <xdr:rowOff>40146</xdr:rowOff>
    </xdr:to>
    <xdr:sp macro="" textlink="">
      <xdr:nvSpPr>
        <xdr:cNvPr id="258" name="円/楕円 257"/>
        <xdr:cNvSpPr/>
      </xdr:nvSpPr>
      <xdr:spPr>
        <a:xfrm>
          <a:off x="3746500" y="1656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56673</xdr:rowOff>
    </xdr:from>
    <xdr:ext cx="534377" cy="259045"/>
    <xdr:sp macro="" textlink="">
      <xdr:nvSpPr>
        <xdr:cNvPr id="259" name="テキスト ボックス 258"/>
        <xdr:cNvSpPr txBox="1"/>
      </xdr:nvSpPr>
      <xdr:spPr>
        <a:xfrm>
          <a:off x="3530111" y="1634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25546</xdr:rowOff>
    </xdr:from>
    <xdr:to>
      <xdr:col>4</xdr:col>
      <xdr:colOff>206375</xdr:colOff>
      <xdr:row>96</xdr:row>
      <xdr:rowOff>127146</xdr:rowOff>
    </xdr:to>
    <xdr:sp macro="" textlink="">
      <xdr:nvSpPr>
        <xdr:cNvPr id="260" name="円/楕円 259"/>
        <xdr:cNvSpPr/>
      </xdr:nvSpPr>
      <xdr:spPr>
        <a:xfrm>
          <a:off x="2857500" y="164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143673</xdr:rowOff>
    </xdr:from>
    <xdr:ext cx="534377" cy="259045"/>
    <xdr:sp macro="" textlink="">
      <xdr:nvSpPr>
        <xdr:cNvPr id="261" name="テキスト ボックス 260"/>
        <xdr:cNvSpPr txBox="1"/>
      </xdr:nvSpPr>
      <xdr:spPr>
        <a:xfrm>
          <a:off x="2641111" y="1625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131942</xdr:rowOff>
    </xdr:from>
    <xdr:to>
      <xdr:col>3</xdr:col>
      <xdr:colOff>3175</xdr:colOff>
      <xdr:row>95</xdr:row>
      <xdr:rowOff>62092</xdr:rowOff>
    </xdr:to>
    <xdr:sp macro="" textlink="">
      <xdr:nvSpPr>
        <xdr:cNvPr id="262" name="円/楕円 261"/>
        <xdr:cNvSpPr/>
      </xdr:nvSpPr>
      <xdr:spPr>
        <a:xfrm>
          <a:off x="1968500" y="1624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78619</xdr:rowOff>
    </xdr:from>
    <xdr:ext cx="534377" cy="259045"/>
    <xdr:sp macro="" textlink="">
      <xdr:nvSpPr>
        <xdr:cNvPr id="263" name="テキスト ボックス 262"/>
        <xdr:cNvSpPr txBox="1"/>
      </xdr:nvSpPr>
      <xdr:spPr>
        <a:xfrm>
          <a:off x="1752111" y="1602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43,682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81651</xdr:rowOff>
    </xdr:from>
    <xdr:to>
      <xdr:col>1</xdr:col>
      <xdr:colOff>485775</xdr:colOff>
      <xdr:row>95</xdr:row>
      <xdr:rowOff>11801</xdr:rowOff>
    </xdr:to>
    <xdr:sp macro="" textlink="">
      <xdr:nvSpPr>
        <xdr:cNvPr id="264" name="円/楕円 263"/>
        <xdr:cNvSpPr/>
      </xdr:nvSpPr>
      <xdr:spPr>
        <a:xfrm>
          <a:off x="1079500" y="161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28328</xdr:rowOff>
    </xdr:from>
    <xdr:ext cx="534377" cy="259045"/>
    <xdr:sp macro="" textlink="">
      <xdr:nvSpPr>
        <xdr:cNvPr id="265" name="テキスト ボックス 264"/>
        <xdr:cNvSpPr txBox="1"/>
      </xdr:nvSpPr>
      <xdr:spPr>
        <a:xfrm>
          <a:off x="863111" y="1597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122682</xdr:rowOff>
    </xdr:from>
    <xdr:to>
      <xdr:col>15</xdr:col>
      <xdr:colOff>180340</xdr:colOff>
      <xdr:row>39</xdr:row>
      <xdr:rowOff>35052</xdr:rowOff>
    </xdr:to>
    <xdr:cxnSp macro="">
      <xdr:nvCxnSpPr>
        <xdr:cNvPr id="289" name="直線コネクタ 288"/>
        <xdr:cNvCxnSpPr/>
      </xdr:nvCxnSpPr>
      <xdr:spPr>
        <a:xfrm flipV="1">
          <a:off x="10475595" y="5437632"/>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38879</xdr:rowOff>
    </xdr:from>
    <xdr:ext cx="313932" cy="259045"/>
    <xdr:sp macro="" textlink="">
      <xdr:nvSpPr>
        <xdr:cNvPr id="290" name="労働費最小値テキスト"/>
        <xdr:cNvSpPr txBox="1"/>
      </xdr:nvSpPr>
      <xdr:spPr>
        <a:xfrm>
          <a:off x="10528300" y="6725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15</xdr:col>
      <xdr:colOff>92075</xdr:colOff>
      <xdr:row>39</xdr:row>
      <xdr:rowOff>35052</xdr:rowOff>
    </xdr:from>
    <xdr:to>
      <xdr:col>15</xdr:col>
      <xdr:colOff>269875</xdr:colOff>
      <xdr:row>39</xdr:row>
      <xdr:rowOff>35052</xdr:rowOff>
    </xdr:to>
    <xdr:cxnSp macro="">
      <xdr:nvCxnSpPr>
        <xdr:cNvPr id="291" name="直線コネクタ 290"/>
        <xdr:cNvCxnSpPr/>
      </xdr:nvCxnSpPr>
      <xdr:spPr>
        <a:xfrm>
          <a:off x="10388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69359</xdr:rowOff>
    </xdr:from>
    <xdr:ext cx="534377" cy="259045"/>
    <xdr:sp macro="" textlink="">
      <xdr:nvSpPr>
        <xdr:cNvPr id="292" name="労働費最大値テキスト"/>
        <xdr:cNvSpPr txBox="1"/>
      </xdr:nvSpPr>
      <xdr:spPr>
        <a:xfrm>
          <a:off x="10528300" y="52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10,184</a:t>
          </a:r>
          <a:endParaRPr kumimoji="1" lang="ja-JP" altLang="en-US" sz="1000" b="1">
            <a:latin typeface="ＭＳ Ｐゴシック"/>
          </a:endParaRPr>
        </a:p>
      </xdr:txBody>
    </xdr:sp>
    <xdr:clientData/>
  </xdr:oneCellAnchor>
  <xdr:twoCellAnchor>
    <xdr:from>
      <xdr:col>15</xdr:col>
      <xdr:colOff>92075</xdr:colOff>
      <xdr:row>31</xdr:row>
      <xdr:rowOff>122682</xdr:rowOff>
    </xdr:from>
    <xdr:to>
      <xdr:col>15</xdr:col>
      <xdr:colOff>269875</xdr:colOff>
      <xdr:row>31</xdr:row>
      <xdr:rowOff>122682</xdr:rowOff>
    </xdr:to>
    <xdr:cxnSp macro="">
      <xdr:nvCxnSpPr>
        <xdr:cNvPr id="293" name="直線コネクタ 292"/>
        <xdr:cNvCxnSpPr/>
      </xdr:nvCxnSpPr>
      <xdr:spPr>
        <a:xfrm>
          <a:off x="10388600" y="543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51943</xdr:rowOff>
    </xdr:from>
    <xdr:to>
      <xdr:col>15</xdr:col>
      <xdr:colOff>180975</xdr:colOff>
      <xdr:row>37</xdr:row>
      <xdr:rowOff>53213</xdr:rowOff>
    </xdr:to>
    <xdr:cxnSp macro="">
      <xdr:nvCxnSpPr>
        <xdr:cNvPr id="294" name="直線コネクタ 293"/>
        <xdr:cNvCxnSpPr/>
      </xdr:nvCxnSpPr>
      <xdr:spPr>
        <a:xfrm flipV="1">
          <a:off x="9639300" y="6395593"/>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141241</xdr:rowOff>
    </xdr:from>
    <xdr:ext cx="469744" cy="259045"/>
    <xdr:sp macro="" textlink="">
      <xdr:nvSpPr>
        <xdr:cNvPr id="295" name="労働費平均値テキスト"/>
        <xdr:cNvSpPr txBox="1"/>
      </xdr:nvSpPr>
      <xdr:spPr>
        <a:xfrm>
          <a:off x="10528300" y="6484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296" name="フローチャート : 判断 295"/>
        <xdr:cNvSpPr/>
      </xdr:nvSpPr>
      <xdr:spPr>
        <a:xfrm>
          <a:off x="104267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88138</xdr:rowOff>
    </xdr:from>
    <xdr:to>
      <xdr:col>14</xdr:col>
      <xdr:colOff>28575</xdr:colOff>
      <xdr:row>37</xdr:row>
      <xdr:rowOff>53213</xdr:rowOff>
    </xdr:to>
    <xdr:cxnSp macro="">
      <xdr:nvCxnSpPr>
        <xdr:cNvPr id="297" name="直線コネクタ 296"/>
        <xdr:cNvCxnSpPr/>
      </xdr:nvCxnSpPr>
      <xdr:spPr>
        <a:xfrm>
          <a:off x="8750300" y="6260338"/>
          <a:ext cx="889000" cy="1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146431</xdr:rowOff>
    </xdr:from>
    <xdr:to>
      <xdr:col>14</xdr:col>
      <xdr:colOff>79375</xdr:colOff>
      <xdr:row>38</xdr:row>
      <xdr:rowOff>76581</xdr:rowOff>
    </xdr:to>
    <xdr:sp macro="" textlink="">
      <xdr:nvSpPr>
        <xdr:cNvPr id="298" name="フローチャート : 判断 297"/>
        <xdr:cNvSpPr/>
      </xdr:nvSpPr>
      <xdr:spPr>
        <a:xfrm>
          <a:off x="9588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67708</xdr:rowOff>
    </xdr:from>
    <xdr:ext cx="469744" cy="259045"/>
    <xdr:sp macro="" textlink="">
      <xdr:nvSpPr>
        <xdr:cNvPr id="299" name="テキスト ボックス 298"/>
        <xdr:cNvSpPr txBox="1"/>
      </xdr:nvSpPr>
      <xdr:spPr>
        <a:xfrm>
          <a:off x="9404427" y="65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88138</xdr:rowOff>
    </xdr:from>
    <xdr:to>
      <xdr:col>12</xdr:col>
      <xdr:colOff>511175</xdr:colOff>
      <xdr:row>36</xdr:row>
      <xdr:rowOff>134493</xdr:rowOff>
    </xdr:to>
    <xdr:cxnSp macro="">
      <xdr:nvCxnSpPr>
        <xdr:cNvPr id="300" name="直線コネクタ 299"/>
        <xdr:cNvCxnSpPr/>
      </xdr:nvCxnSpPr>
      <xdr:spPr>
        <a:xfrm flipV="1">
          <a:off x="7861300" y="6260338"/>
          <a:ext cx="88900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123063</xdr:rowOff>
    </xdr:from>
    <xdr:to>
      <xdr:col>12</xdr:col>
      <xdr:colOff>561975</xdr:colOff>
      <xdr:row>38</xdr:row>
      <xdr:rowOff>53213</xdr:rowOff>
    </xdr:to>
    <xdr:sp macro="" textlink="">
      <xdr:nvSpPr>
        <xdr:cNvPr id="301" name="フローチャート : 判断 300"/>
        <xdr:cNvSpPr/>
      </xdr:nvSpPr>
      <xdr:spPr>
        <a:xfrm>
          <a:off x="8699500" y="64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44340</xdr:rowOff>
    </xdr:from>
    <xdr:ext cx="469744" cy="259045"/>
    <xdr:sp macro="" textlink="">
      <xdr:nvSpPr>
        <xdr:cNvPr id="302" name="テキスト ボックス 301"/>
        <xdr:cNvSpPr txBox="1"/>
      </xdr:nvSpPr>
      <xdr:spPr>
        <a:xfrm>
          <a:off x="8515427" y="655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134493</xdr:rowOff>
    </xdr:from>
    <xdr:to>
      <xdr:col>11</xdr:col>
      <xdr:colOff>307975</xdr:colOff>
      <xdr:row>36</xdr:row>
      <xdr:rowOff>149733</xdr:rowOff>
    </xdr:to>
    <xdr:cxnSp macro="">
      <xdr:nvCxnSpPr>
        <xdr:cNvPr id="303" name="直線コネクタ 302"/>
        <xdr:cNvCxnSpPr/>
      </xdr:nvCxnSpPr>
      <xdr:spPr>
        <a:xfrm flipV="1">
          <a:off x="6972300" y="6306693"/>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358775</xdr:colOff>
      <xdr:row>38</xdr:row>
      <xdr:rowOff>6350</xdr:rowOff>
    </xdr:to>
    <xdr:sp macro="" textlink="">
      <xdr:nvSpPr>
        <xdr:cNvPr id="304" name="フローチャート : 判断 303"/>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168927</xdr:rowOff>
    </xdr:from>
    <xdr:ext cx="469744" cy="259045"/>
    <xdr:sp macro="" textlink="">
      <xdr:nvSpPr>
        <xdr:cNvPr id="305" name="テキスト ボックス 304"/>
        <xdr:cNvSpPr txBox="1"/>
      </xdr:nvSpPr>
      <xdr:spPr>
        <a:xfrm>
          <a:off x="7626427" y="65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168402</xdr:rowOff>
    </xdr:from>
    <xdr:to>
      <xdr:col>10</xdr:col>
      <xdr:colOff>155575</xdr:colOff>
      <xdr:row>37</xdr:row>
      <xdr:rowOff>98552</xdr:rowOff>
    </xdr:to>
    <xdr:sp macro="" textlink="">
      <xdr:nvSpPr>
        <xdr:cNvPr id="306" name="フローチャート : 判断 305"/>
        <xdr:cNvSpPr/>
      </xdr:nvSpPr>
      <xdr:spPr>
        <a:xfrm>
          <a:off x="6921500" y="634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89679</xdr:rowOff>
    </xdr:from>
    <xdr:ext cx="469744" cy="259045"/>
    <xdr:sp macro="" textlink="">
      <xdr:nvSpPr>
        <xdr:cNvPr id="307" name="テキスト ボックス 306"/>
        <xdr:cNvSpPr txBox="1"/>
      </xdr:nvSpPr>
      <xdr:spPr>
        <a:xfrm>
          <a:off x="6737427" y="643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1143</xdr:rowOff>
    </xdr:from>
    <xdr:to>
      <xdr:col>15</xdr:col>
      <xdr:colOff>231775</xdr:colOff>
      <xdr:row>37</xdr:row>
      <xdr:rowOff>102743</xdr:rowOff>
    </xdr:to>
    <xdr:sp macro="" textlink="">
      <xdr:nvSpPr>
        <xdr:cNvPr id="313" name="円/楕円 312"/>
        <xdr:cNvSpPr/>
      </xdr:nvSpPr>
      <xdr:spPr>
        <a:xfrm>
          <a:off x="10426700" y="63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24020</xdr:rowOff>
    </xdr:from>
    <xdr:ext cx="469744" cy="259045"/>
    <xdr:sp macro="" textlink="">
      <xdr:nvSpPr>
        <xdr:cNvPr id="314" name="労働費該当値テキスト"/>
        <xdr:cNvSpPr txBox="1"/>
      </xdr:nvSpPr>
      <xdr:spPr>
        <a:xfrm>
          <a:off x="10528300" y="61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2413</xdr:rowOff>
    </xdr:from>
    <xdr:to>
      <xdr:col>14</xdr:col>
      <xdr:colOff>79375</xdr:colOff>
      <xdr:row>37</xdr:row>
      <xdr:rowOff>104013</xdr:rowOff>
    </xdr:to>
    <xdr:sp macro="" textlink="">
      <xdr:nvSpPr>
        <xdr:cNvPr id="315" name="円/楕円 314"/>
        <xdr:cNvSpPr/>
      </xdr:nvSpPr>
      <xdr:spPr>
        <a:xfrm>
          <a:off x="9588500" y="63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120540</xdr:rowOff>
    </xdr:from>
    <xdr:ext cx="469744" cy="259045"/>
    <xdr:sp macro="" textlink="">
      <xdr:nvSpPr>
        <xdr:cNvPr id="316" name="テキスト ボックス 315"/>
        <xdr:cNvSpPr txBox="1"/>
      </xdr:nvSpPr>
      <xdr:spPr>
        <a:xfrm>
          <a:off x="9404427" y="612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37338</xdr:rowOff>
    </xdr:from>
    <xdr:to>
      <xdr:col>12</xdr:col>
      <xdr:colOff>561975</xdr:colOff>
      <xdr:row>36</xdr:row>
      <xdr:rowOff>138938</xdr:rowOff>
    </xdr:to>
    <xdr:sp macro="" textlink="">
      <xdr:nvSpPr>
        <xdr:cNvPr id="317" name="円/楕円 316"/>
        <xdr:cNvSpPr/>
      </xdr:nvSpPr>
      <xdr:spPr>
        <a:xfrm>
          <a:off x="8699500" y="620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155465</xdr:rowOff>
    </xdr:from>
    <xdr:ext cx="469744" cy="259045"/>
    <xdr:sp macro="" textlink="">
      <xdr:nvSpPr>
        <xdr:cNvPr id="318" name="テキスト ボックス 317"/>
        <xdr:cNvSpPr txBox="1"/>
      </xdr:nvSpPr>
      <xdr:spPr>
        <a:xfrm>
          <a:off x="8515427" y="598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83693</xdr:rowOff>
    </xdr:from>
    <xdr:to>
      <xdr:col>11</xdr:col>
      <xdr:colOff>358775</xdr:colOff>
      <xdr:row>37</xdr:row>
      <xdr:rowOff>13843</xdr:rowOff>
    </xdr:to>
    <xdr:sp macro="" textlink="">
      <xdr:nvSpPr>
        <xdr:cNvPr id="319" name="円/楕円 318"/>
        <xdr:cNvSpPr/>
      </xdr:nvSpPr>
      <xdr:spPr>
        <a:xfrm>
          <a:off x="7810500" y="62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30370</xdr:rowOff>
    </xdr:from>
    <xdr:ext cx="469744" cy="259045"/>
    <xdr:sp macro="" textlink="">
      <xdr:nvSpPr>
        <xdr:cNvPr id="320" name="テキスト ボックス 319"/>
        <xdr:cNvSpPr txBox="1"/>
      </xdr:nvSpPr>
      <xdr:spPr>
        <a:xfrm>
          <a:off x="7626427" y="603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98933</xdr:rowOff>
    </xdr:from>
    <xdr:to>
      <xdr:col>10</xdr:col>
      <xdr:colOff>155575</xdr:colOff>
      <xdr:row>37</xdr:row>
      <xdr:rowOff>29083</xdr:rowOff>
    </xdr:to>
    <xdr:sp macro="" textlink="">
      <xdr:nvSpPr>
        <xdr:cNvPr id="321" name="円/楕円 320"/>
        <xdr:cNvSpPr/>
      </xdr:nvSpPr>
      <xdr:spPr>
        <a:xfrm>
          <a:off x="6921500" y="627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45610</xdr:rowOff>
    </xdr:from>
    <xdr:ext cx="469744" cy="259045"/>
    <xdr:sp macro="" textlink="">
      <xdr:nvSpPr>
        <xdr:cNvPr id="322" name="テキスト ボックス 321"/>
        <xdr:cNvSpPr txBox="1"/>
      </xdr:nvSpPr>
      <xdr:spPr>
        <a:xfrm>
          <a:off x="6737427" y="604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131059</xdr:rowOff>
    </xdr:from>
    <xdr:to>
      <xdr:col>15</xdr:col>
      <xdr:colOff>180340</xdr:colOff>
      <xdr:row>58</xdr:row>
      <xdr:rowOff>131607</xdr:rowOff>
    </xdr:to>
    <xdr:cxnSp macro="">
      <xdr:nvCxnSpPr>
        <xdr:cNvPr id="344" name="直線コネクタ 343"/>
        <xdr:cNvCxnSpPr/>
      </xdr:nvCxnSpPr>
      <xdr:spPr>
        <a:xfrm flipV="1">
          <a:off x="10475595" y="8875009"/>
          <a:ext cx="1270" cy="120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135434</xdr:rowOff>
    </xdr:from>
    <xdr:ext cx="378565" cy="259045"/>
    <xdr:sp macro="" textlink="">
      <xdr:nvSpPr>
        <xdr:cNvPr id="345" name="農林水産業費最小値テキスト"/>
        <xdr:cNvSpPr txBox="1"/>
      </xdr:nvSpPr>
      <xdr:spPr>
        <a:xfrm>
          <a:off x="10528300" y="1007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15</xdr:col>
      <xdr:colOff>92075</xdr:colOff>
      <xdr:row>58</xdr:row>
      <xdr:rowOff>131607</xdr:rowOff>
    </xdr:from>
    <xdr:to>
      <xdr:col>15</xdr:col>
      <xdr:colOff>269875</xdr:colOff>
      <xdr:row>58</xdr:row>
      <xdr:rowOff>131607</xdr:rowOff>
    </xdr:to>
    <xdr:cxnSp macro="">
      <xdr:nvCxnSpPr>
        <xdr:cNvPr id="346" name="直線コネクタ 345"/>
        <xdr:cNvCxnSpPr/>
      </xdr:nvCxnSpPr>
      <xdr:spPr>
        <a:xfrm>
          <a:off x="10388600" y="1007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77736</xdr:rowOff>
    </xdr:from>
    <xdr:ext cx="534377" cy="259045"/>
    <xdr:sp macro="" textlink="">
      <xdr:nvSpPr>
        <xdr:cNvPr id="347" name="農林水産業費最大値テキスト"/>
        <xdr:cNvSpPr txBox="1"/>
      </xdr:nvSpPr>
      <xdr:spPr>
        <a:xfrm>
          <a:off x="10528300" y="86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26,439</a:t>
          </a:r>
          <a:endParaRPr kumimoji="1" lang="ja-JP" altLang="en-US" sz="1000" b="1">
            <a:latin typeface="ＭＳ Ｐゴシック"/>
          </a:endParaRPr>
        </a:p>
      </xdr:txBody>
    </xdr:sp>
    <xdr:clientData/>
  </xdr:oneCellAnchor>
  <xdr:twoCellAnchor>
    <xdr:from>
      <xdr:col>15</xdr:col>
      <xdr:colOff>92075</xdr:colOff>
      <xdr:row>51</xdr:row>
      <xdr:rowOff>131059</xdr:rowOff>
    </xdr:from>
    <xdr:to>
      <xdr:col>15</xdr:col>
      <xdr:colOff>269875</xdr:colOff>
      <xdr:row>51</xdr:row>
      <xdr:rowOff>131059</xdr:rowOff>
    </xdr:to>
    <xdr:cxnSp macro="">
      <xdr:nvCxnSpPr>
        <xdr:cNvPr id="348" name="直線コネクタ 347"/>
        <xdr:cNvCxnSpPr/>
      </xdr:nvCxnSpPr>
      <xdr:spPr>
        <a:xfrm>
          <a:off x="10388600" y="887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90048</xdr:rowOff>
    </xdr:from>
    <xdr:to>
      <xdr:col>15</xdr:col>
      <xdr:colOff>180975</xdr:colOff>
      <xdr:row>56</xdr:row>
      <xdr:rowOff>162880</xdr:rowOff>
    </xdr:to>
    <xdr:cxnSp macro="">
      <xdr:nvCxnSpPr>
        <xdr:cNvPr id="349" name="直線コネクタ 348"/>
        <xdr:cNvCxnSpPr/>
      </xdr:nvCxnSpPr>
      <xdr:spPr>
        <a:xfrm flipV="1">
          <a:off x="9639300" y="9519798"/>
          <a:ext cx="838200" cy="24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138239</xdr:rowOff>
    </xdr:from>
    <xdr:ext cx="469744" cy="259045"/>
    <xdr:sp macro="" textlink="">
      <xdr:nvSpPr>
        <xdr:cNvPr id="350" name="農林水産業費平均値テキスト"/>
        <xdr:cNvSpPr txBox="1"/>
      </xdr:nvSpPr>
      <xdr:spPr>
        <a:xfrm>
          <a:off x="10528300" y="9739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159812</xdr:rowOff>
    </xdr:from>
    <xdr:to>
      <xdr:col>15</xdr:col>
      <xdr:colOff>231775</xdr:colOff>
      <xdr:row>57</xdr:row>
      <xdr:rowOff>89962</xdr:rowOff>
    </xdr:to>
    <xdr:sp macro="" textlink="">
      <xdr:nvSpPr>
        <xdr:cNvPr id="351" name="フローチャート : 判断 350"/>
        <xdr:cNvSpPr/>
      </xdr:nvSpPr>
      <xdr:spPr>
        <a:xfrm>
          <a:off x="104267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48214</xdr:rowOff>
    </xdr:from>
    <xdr:to>
      <xdr:col>14</xdr:col>
      <xdr:colOff>28575</xdr:colOff>
      <xdr:row>56</xdr:row>
      <xdr:rowOff>162880</xdr:rowOff>
    </xdr:to>
    <xdr:cxnSp macro="">
      <xdr:nvCxnSpPr>
        <xdr:cNvPr id="352" name="直線コネクタ 351"/>
        <xdr:cNvCxnSpPr/>
      </xdr:nvCxnSpPr>
      <xdr:spPr>
        <a:xfrm>
          <a:off x="8750300" y="9649414"/>
          <a:ext cx="889000" cy="11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21143</xdr:rowOff>
    </xdr:from>
    <xdr:to>
      <xdr:col>14</xdr:col>
      <xdr:colOff>79375</xdr:colOff>
      <xdr:row>57</xdr:row>
      <xdr:rowOff>122743</xdr:rowOff>
    </xdr:to>
    <xdr:sp macro="" textlink="">
      <xdr:nvSpPr>
        <xdr:cNvPr id="353" name="フローチャート : 判断 352"/>
        <xdr:cNvSpPr/>
      </xdr:nvSpPr>
      <xdr:spPr>
        <a:xfrm>
          <a:off x="9588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113870</xdr:rowOff>
    </xdr:from>
    <xdr:ext cx="469744" cy="259045"/>
    <xdr:sp macro="" textlink="">
      <xdr:nvSpPr>
        <xdr:cNvPr id="354" name="テキスト ボックス 353"/>
        <xdr:cNvSpPr txBox="1"/>
      </xdr:nvSpPr>
      <xdr:spPr>
        <a:xfrm>
          <a:off x="9404427"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29287</xdr:rowOff>
    </xdr:from>
    <xdr:to>
      <xdr:col>12</xdr:col>
      <xdr:colOff>511175</xdr:colOff>
      <xdr:row>56</xdr:row>
      <xdr:rowOff>48214</xdr:rowOff>
    </xdr:to>
    <xdr:cxnSp macro="">
      <xdr:nvCxnSpPr>
        <xdr:cNvPr id="355" name="直線コネクタ 354"/>
        <xdr:cNvCxnSpPr/>
      </xdr:nvCxnSpPr>
      <xdr:spPr>
        <a:xfrm>
          <a:off x="7861300" y="8773237"/>
          <a:ext cx="889000" cy="87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41397</xdr:rowOff>
    </xdr:from>
    <xdr:to>
      <xdr:col>12</xdr:col>
      <xdr:colOff>561975</xdr:colOff>
      <xdr:row>57</xdr:row>
      <xdr:rowOff>142997</xdr:rowOff>
    </xdr:to>
    <xdr:sp macro="" textlink="">
      <xdr:nvSpPr>
        <xdr:cNvPr id="356" name="フローチャート : 判断 355"/>
        <xdr:cNvSpPr/>
      </xdr:nvSpPr>
      <xdr:spPr>
        <a:xfrm>
          <a:off x="8699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134124</xdr:rowOff>
    </xdr:from>
    <xdr:ext cx="469744" cy="259045"/>
    <xdr:sp macro="" textlink="">
      <xdr:nvSpPr>
        <xdr:cNvPr id="357" name="テキスト ボックス 356"/>
        <xdr:cNvSpPr txBox="1"/>
      </xdr:nvSpPr>
      <xdr:spPr>
        <a:xfrm>
          <a:off x="8515427"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29287</xdr:rowOff>
    </xdr:from>
    <xdr:to>
      <xdr:col>11</xdr:col>
      <xdr:colOff>307975</xdr:colOff>
      <xdr:row>54</xdr:row>
      <xdr:rowOff>118303</xdr:rowOff>
    </xdr:to>
    <xdr:cxnSp macro="">
      <xdr:nvCxnSpPr>
        <xdr:cNvPr id="358" name="直線コネクタ 357"/>
        <xdr:cNvCxnSpPr/>
      </xdr:nvCxnSpPr>
      <xdr:spPr>
        <a:xfrm flipV="1">
          <a:off x="6972300" y="8773237"/>
          <a:ext cx="889000" cy="60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32116</xdr:rowOff>
    </xdr:from>
    <xdr:to>
      <xdr:col>11</xdr:col>
      <xdr:colOff>358775</xdr:colOff>
      <xdr:row>57</xdr:row>
      <xdr:rowOff>133716</xdr:rowOff>
    </xdr:to>
    <xdr:sp macro="" textlink="">
      <xdr:nvSpPr>
        <xdr:cNvPr id="359" name="フローチャート : 判断 358"/>
        <xdr:cNvSpPr/>
      </xdr:nvSpPr>
      <xdr:spPr>
        <a:xfrm>
          <a:off x="7810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124843</xdr:rowOff>
    </xdr:from>
    <xdr:ext cx="469744" cy="259045"/>
    <xdr:sp macro="" textlink="">
      <xdr:nvSpPr>
        <xdr:cNvPr id="360" name="テキスト ボックス 359"/>
        <xdr:cNvSpPr txBox="1"/>
      </xdr:nvSpPr>
      <xdr:spPr>
        <a:xfrm>
          <a:off x="7626427" y="989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54839</xdr:rowOff>
    </xdr:from>
    <xdr:to>
      <xdr:col>10</xdr:col>
      <xdr:colOff>155575</xdr:colOff>
      <xdr:row>57</xdr:row>
      <xdr:rowOff>156439</xdr:rowOff>
    </xdr:to>
    <xdr:sp macro="" textlink="">
      <xdr:nvSpPr>
        <xdr:cNvPr id="361" name="フローチャート : 判断 360"/>
        <xdr:cNvSpPr/>
      </xdr:nvSpPr>
      <xdr:spPr>
        <a:xfrm>
          <a:off x="6921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147566</xdr:rowOff>
    </xdr:from>
    <xdr:ext cx="469744" cy="259045"/>
    <xdr:sp macro="" textlink="">
      <xdr:nvSpPr>
        <xdr:cNvPr id="362" name="テキスト ボックス 361"/>
        <xdr:cNvSpPr txBox="1"/>
      </xdr:nvSpPr>
      <xdr:spPr>
        <a:xfrm>
          <a:off x="6737427" y="992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39248</xdr:rowOff>
    </xdr:from>
    <xdr:to>
      <xdr:col>15</xdr:col>
      <xdr:colOff>231775</xdr:colOff>
      <xdr:row>55</xdr:row>
      <xdr:rowOff>140848</xdr:rowOff>
    </xdr:to>
    <xdr:sp macro="" textlink="">
      <xdr:nvSpPr>
        <xdr:cNvPr id="368" name="円/楕円 367"/>
        <xdr:cNvSpPr/>
      </xdr:nvSpPr>
      <xdr:spPr>
        <a:xfrm>
          <a:off x="10426700" y="94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62125</xdr:rowOff>
    </xdr:from>
    <xdr:ext cx="534377" cy="259045"/>
    <xdr:sp macro="" textlink="">
      <xdr:nvSpPr>
        <xdr:cNvPr id="369" name="農林水産業費該当値テキスト"/>
        <xdr:cNvSpPr txBox="1"/>
      </xdr:nvSpPr>
      <xdr:spPr>
        <a:xfrm>
          <a:off x="10528300" y="932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12,336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112080</xdr:rowOff>
    </xdr:from>
    <xdr:to>
      <xdr:col>14</xdr:col>
      <xdr:colOff>79375</xdr:colOff>
      <xdr:row>57</xdr:row>
      <xdr:rowOff>42230</xdr:rowOff>
    </xdr:to>
    <xdr:sp macro="" textlink="">
      <xdr:nvSpPr>
        <xdr:cNvPr id="370" name="円/楕円 369"/>
        <xdr:cNvSpPr/>
      </xdr:nvSpPr>
      <xdr:spPr>
        <a:xfrm>
          <a:off x="9588500" y="971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58757</xdr:rowOff>
    </xdr:from>
    <xdr:ext cx="469744" cy="259045"/>
    <xdr:sp macro="" textlink="">
      <xdr:nvSpPr>
        <xdr:cNvPr id="371" name="テキスト ボックス 370"/>
        <xdr:cNvSpPr txBox="1"/>
      </xdr:nvSpPr>
      <xdr:spPr>
        <a:xfrm>
          <a:off x="9404427" y="94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168864</xdr:rowOff>
    </xdr:from>
    <xdr:to>
      <xdr:col>12</xdr:col>
      <xdr:colOff>561975</xdr:colOff>
      <xdr:row>56</xdr:row>
      <xdr:rowOff>99014</xdr:rowOff>
    </xdr:to>
    <xdr:sp macro="" textlink="">
      <xdr:nvSpPr>
        <xdr:cNvPr id="372" name="円/楕円 371"/>
        <xdr:cNvSpPr/>
      </xdr:nvSpPr>
      <xdr:spPr>
        <a:xfrm>
          <a:off x="8699500" y="959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115541</xdr:rowOff>
    </xdr:from>
    <xdr:ext cx="469744" cy="259045"/>
    <xdr:sp macro="" textlink="">
      <xdr:nvSpPr>
        <xdr:cNvPr id="373" name="テキスト ボックス 372"/>
        <xdr:cNvSpPr txBox="1"/>
      </xdr:nvSpPr>
      <xdr:spPr>
        <a:xfrm>
          <a:off x="8515427" y="93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9,501</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149937</xdr:rowOff>
    </xdr:from>
    <xdr:to>
      <xdr:col>11</xdr:col>
      <xdr:colOff>358775</xdr:colOff>
      <xdr:row>51</xdr:row>
      <xdr:rowOff>80087</xdr:rowOff>
    </xdr:to>
    <xdr:sp macro="" textlink="">
      <xdr:nvSpPr>
        <xdr:cNvPr id="374" name="円/楕円 373"/>
        <xdr:cNvSpPr/>
      </xdr:nvSpPr>
      <xdr:spPr>
        <a:xfrm>
          <a:off x="7810500" y="872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49</xdr:row>
      <xdr:rowOff>96614</xdr:rowOff>
    </xdr:from>
    <xdr:ext cx="534377" cy="259045"/>
    <xdr:sp macro="" textlink="">
      <xdr:nvSpPr>
        <xdr:cNvPr id="375" name="テキスト ボックス 374"/>
        <xdr:cNvSpPr txBox="1"/>
      </xdr:nvSpPr>
      <xdr:spPr>
        <a:xfrm>
          <a:off x="7594111" y="849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28,665</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67503</xdr:rowOff>
    </xdr:from>
    <xdr:to>
      <xdr:col>10</xdr:col>
      <xdr:colOff>155575</xdr:colOff>
      <xdr:row>54</xdr:row>
      <xdr:rowOff>169103</xdr:rowOff>
    </xdr:to>
    <xdr:sp macro="" textlink="">
      <xdr:nvSpPr>
        <xdr:cNvPr id="376" name="円/楕円 375"/>
        <xdr:cNvSpPr/>
      </xdr:nvSpPr>
      <xdr:spPr>
        <a:xfrm>
          <a:off x="6921500" y="932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14180</xdr:rowOff>
    </xdr:from>
    <xdr:ext cx="534377" cy="259045"/>
    <xdr:sp macro="" textlink="">
      <xdr:nvSpPr>
        <xdr:cNvPr id="377" name="テキスト ボックス 376"/>
        <xdr:cNvSpPr txBox="1"/>
      </xdr:nvSpPr>
      <xdr:spPr>
        <a:xfrm>
          <a:off x="6705111" y="910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119446</xdr:rowOff>
    </xdr:from>
    <xdr:to>
      <xdr:col>15</xdr:col>
      <xdr:colOff>180340</xdr:colOff>
      <xdr:row>78</xdr:row>
      <xdr:rowOff>107764</xdr:rowOff>
    </xdr:to>
    <xdr:cxnSp macro="">
      <xdr:nvCxnSpPr>
        <xdr:cNvPr id="399" name="直線コネクタ 398"/>
        <xdr:cNvCxnSpPr/>
      </xdr:nvCxnSpPr>
      <xdr:spPr>
        <a:xfrm flipV="1">
          <a:off x="10475595" y="12120946"/>
          <a:ext cx="1270" cy="135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111591</xdr:rowOff>
    </xdr:from>
    <xdr:ext cx="469744" cy="259045"/>
    <xdr:sp macro="" textlink="">
      <xdr:nvSpPr>
        <xdr:cNvPr id="400" name="商工費最小値テキスト"/>
        <xdr:cNvSpPr txBox="1"/>
      </xdr:nvSpPr>
      <xdr:spPr>
        <a:xfrm>
          <a:off x="10528300" y="134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15</xdr:col>
      <xdr:colOff>92075</xdr:colOff>
      <xdr:row>78</xdr:row>
      <xdr:rowOff>107764</xdr:rowOff>
    </xdr:from>
    <xdr:to>
      <xdr:col>15</xdr:col>
      <xdr:colOff>269875</xdr:colOff>
      <xdr:row>78</xdr:row>
      <xdr:rowOff>107764</xdr:rowOff>
    </xdr:to>
    <xdr:cxnSp macro="">
      <xdr:nvCxnSpPr>
        <xdr:cNvPr id="401" name="直線コネクタ 400"/>
        <xdr:cNvCxnSpPr/>
      </xdr:nvCxnSpPr>
      <xdr:spPr>
        <a:xfrm>
          <a:off x="10388600" y="1348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66123</xdr:rowOff>
    </xdr:from>
    <xdr:ext cx="534377" cy="259045"/>
    <xdr:sp macro="" textlink="">
      <xdr:nvSpPr>
        <xdr:cNvPr id="402" name="商工費最大値テキスト"/>
        <xdr:cNvSpPr txBox="1"/>
      </xdr:nvSpPr>
      <xdr:spPr>
        <a:xfrm>
          <a:off x="10528300" y="118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60,886</a:t>
          </a:r>
          <a:endParaRPr kumimoji="1" lang="ja-JP" altLang="en-US" sz="1000" b="1">
            <a:latin typeface="ＭＳ Ｐゴシック"/>
          </a:endParaRPr>
        </a:p>
      </xdr:txBody>
    </xdr:sp>
    <xdr:clientData/>
  </xdr:oneCellAnchor>
  <xdr:twoCellAnchor>
    <xdr:from>
      <xdr:col>15</xdr:col>
      <xdr:colOff>92075</xdr:colOff>
      <xdr:row>70</xdr:row>
      <xdr:rowOff>119446</xdr:rowOff>
    </xdr:from>
    <xdr:to>
      <xdr:col>15</xdr:col>
      <xdr:colOff>269875</xdr:colOff>
      <xdr:row>70</xdr:row>
      <xdr:rowOff>119446</xdr:rowOff>
    </xdr:to>
    <xdr:cxnSp macro="">
      <xdr:nvCxnSpPr>
        <xdr:cNvPr id="403" name="直線コネクタ 402"/>
        <xdr:cNvCxnSpPr/>
      </xdr:nvCxnSpPr>
      <xdr:spPr>
        <a:xfrm>
          <a:off x="10388600" y="1212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141551</xdr:rowOff>
    </xdr:from>
    <xdr:to>
      <xdr:col>15</xdr:col>
      <xdr:colOff>180975</xdr:colOff>
      <xdr:row>77</xdr:row>
      <xdr:rowOff>20851</xdr:rowOff>
    </xdr:to>
    <xdr:cxnSp macro="">
      <xdr:nvCxnSpPr>
        <xdr:cNvPr id="404" name="直線コネクタ 403"/>
        <xdr:cNvCxnSpPr/>
      </xdr:nvCxnSpPr>
      <xdr:spPr>
        <a:xfrm flipV="1">
          <a:off x="9639300" y="13171751"/>
          <a:ext cx="8382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156573</xdr:rowOff>
    </xdr:from>
    <xdr:ext cx="534377" cy="259045"/>
    <xdr:sp macro="" textlink="">
      <xdr:nvSpPr>
        <xdr:cNvPr id="405" name="商工費平均値テキスト"/>
        <xdr:cNvSpPr txBox="1"/>
      </xdr:nvSpPr>
      <xdr:spPr>
        <a:xfrm>
          <a:off x="10528300" y="1318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6696</xdr:rowOff>
    </xdr:from>
    <xdr:to>
      <xdr:col>15</xdr:col>
      <xdr:colOff>231775</xdr:colOff>
      <xdr:row>77</xdr:row>
      <xdr:rowOff>108296</xdr:rowOff>
    </xdr:to>
    <xdr:sp macro="" textlink="">
      <xdr:nvSpPr>
        <xdr:cNvPr id="406" name="フローチャート : 判断 405"/>
        <xdr:cNvSpPr/>
      </xdr:nvSpPr>
      <xdr:spPr>
        <a:xfrm>
          <a:off x="104267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20851</xdr:rowOff>
    </xdr:from>
    <xdr:to>
      <xdr:col>14</xdr:col>
      <xdr:colOff>28575</xdr:colOff>
      <xdr:row>77</xdr:row>
      <xdr:rowOff>31367</xdr:rowOff>
    </xdr:to>
    <xdr:cxnSp macro="">
      <xdr:nvCxnSpPr>
        <xdr:cNvPr id="407" name="直線コネクタ 406"/>
        <xdr:cNvCxnSpPr/>
      </xdr:nvCxnSpPr>
      <xdr:spPr>
        <a:xfrm flipV="1">
          <a:off x="8750300" y="13222501"/>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28023</xdr:rowOff>
    </xdr:from>
    <xdr:to>
      <xdr:col>14</xdr:col>
      <xdr:colOff>79375</xdr:colOff>
      <xdr:row>77</xdr:row>
      <xdr:rowOff>129623</xdr:rowOff>
    </xdr:to>
    <xdr:sp macro="" textlink="">
      <xdr:nvSpPr>
        <xdr:cNvPr id="408" name="フローチャート : 判断 407"/>
        <xdr:cNvSpPr/>
      </xdr:nvSpPr>
      <xdr:spPr>
        <a:xfrm>
          <a:off x="9588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120750</xdr:rowOff>
    </xdr:from>
    <xdr:ext cx="534377" cy="259045"/>
    <xdr:sp macro="" textlink="">
      <xdr:nvSpPr>
        <xdr:cNvPr id="409" name="テキスト ボックス 408"/>
        <xdr:cNvSpPr txBox="1"/>
      </xdr:nvSpPr>
      <xdr:spPr>
        <a:xfrm>
          <a:off x="9372111" y="133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31367</xdr:rowOff>
    </xdr:from>
    <xdr:to>
      <xdr:col>12</xdr:col>
      <xdr:colOff>511175</xdr:colOff>
      <xdr:row>77</xdr:row>
      <xdr:rowOff>56604</xdr:rowOff>
    </xdr:to>
    <xdr:cxnSp macro="">
      <xdr:nvCxnSpPr>
        <xdr:cNvPr id="410" name="直線コネクタ 409"/>
        <xdr:cNvCxnSpPr/>
      </xdr:nvCxnSpPr>
      <xdr:spPr>
        <a:xfrm flipV="1">
          <a:off x="7861300" y="13233017"/>
          <a:ext cx="8890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11" name="フローチャート : 判断 410"/>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126123</xdr:rowOff>
    </xdr:from>
    <xdr:ext cx="469744" cy="259045"/>
    <xdr:sp macro="" textlink="">
      <xdr:nvSpPr>
        <xdr:cNvPr id="412" name="テキスト ボックス 411"/>
        <xdr:cNvSpPr txBox="1"/>
      </xdr:nvSpPr>
      <xdr:spPr>
        <a:xfrm>
          <a:off x="8515427" y="1332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56604</xdr:rowOff>
    </xdr:from>
    <xdr:to>
      <xdr:col>11</xdr:col>
      <xdr:colOff>307975</xdr:colOff>
      <xdr:row>77</xdr:row>
      <xdr:rowOff>62914</xdr:rowOff>
    </xdr:to>
    <xdr:cxnSp macro="">
      <xdr:nvCxnSpPr>
        <xdr:cNvPr id="413" name="直線コネクタ 412"/>
        <xdr:cNvCxnSpPr/>
      </xdr:nvCxnSpPr>
      <xdr:spPr>
        <a:xfrm flipV="1">
          <a:off x="6972300" y="13258254"/>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4" name="フローチャート : 判断 413"/>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115150</xdr:rowOff>
    </xdr:from>
    <xdr:ext cx="534377" cy="259045"/>
    <xdr:sp macro="" textlink="">
      <xdr:nvSpPr>
        <xdr:cNvPr id="415" name="テキスト ボックス 414"/>
        <xdr:cNvSpPr txBox="1"/>
      </xdr:nvSpPr>
      <xdr:spPr>
        <a:xfrm>
          <a:off x="7594111" y="1331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6" name="フローチャート : 判断 415"/>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119082</xdr:rowOff>
    </xdr:from>
    <xdr:ext cx="534377" cy="259045"/>
    <xdr:sp macro="" textlink="">
      <xdr:nvSpPr>
        <xdr:cNvPr id="417" name="テキスト ボックス 416"/>
        <xdr:cNvSpPr txBox="1"/>
      </xdr:nvSpPr>
      <xdr:spPr>
        <a:xfrm>
          <a:off x="6705111" y="1332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90751</xdr:rowOff>
    </xdr:from>
    <xdr:to>
      <xdr:col>15</xdr:col>
      <xdr:colOff>231775</xdr:colOff>
      <xdr:row>77</xdr:row>
      <xdr:rowOff>20901</xdr:rowOff>
    </xdr:to>
    <xdr:sp macro="" textlink="">
      <xdr:nvSpPr>
        <xdr:cNvPr id="423" name="円/楕円 422"/>
        <xdr:cNvSpPr/>
      </xdr:nvSpPr>
      <xdr:spPr>
        <a:xfrm>
          <a:off x="10426700" y="1312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113628</xdr:rowOff>
    </xdr:from>
    <xdr:ext cx="534377" cy="259045"/>
    <xdr:sp macro="" textlink="">
      <xdr:nvSpPr>
        <xdr:cNvPr id="424" name="商工費該当値テキスト"/>
        <xdr:cNvSpPr txBox="1"/>
      </xdr:nvSpPr>
      <xdr:spPr>
        <a:xfrm>
          <a:off x="10528300" y="129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14,919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141501</xdr:rowOff>
    </xdr:from>
    <xdr:to>
      <xdr:col>14</xdr:col>
      <xdr:colOff>79375</xdr:colOff>
      <xdr:row>77</xdr:row>
      <xdr:rowOff>71651</xdr:rowOff>
    </xdr:to>
    <xdr:sp macro="" textlink="">
      <xdr:nvSpPr>
        <xdr:cNvPr id="425" name="円/楕円 424"/>
        <xdr:cNvSpPr/>
      </xdr:nvSpPr>
      <xdr:spPr>
        <a:xfrm>
          <a:off x="9588500" y="1317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88178</xdr:rowOff>
    </xdr:from>
    <xdr:ext cx="534377" cy="259045"/>
    <xdr:sp macro="" textlink="">
      <xdr:nvSpPr>
        <xdr:cNvPr id="426" name="テキスト ボックス 425"/>
        <xdr:cNvSpPr txBox="1"/>
      </xdr:nvSpPr>
      <xdr:spPr>
        <a:xfrm>
          <a:off x="9372111" y="1294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152017</xdr:rowOff>
    </xdr:from>
    <xdr:to>
      <xdr:col>12</xdr:col>
      <xdr:colOff>561975</xdr:colOff>
      <xdr:row>77</xdr:row>
      <xdr:rowOff>82167</xdr:rowOff>
    </xdr:to>
    <xdr:sp macro="" textlink="">
      <xdr:nvSpPr>
        <xdr:cNvPr id="427" name="円/楕円 426"/>
        <xdr:cNvSpPr/>
      </xdr:nvSpPr>
      <xdr:spPr>
        <a:xfrm>
          <a:off x="8699500" y="131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98693</xdr:rowOff>
    </xdr:from>
    <xdr:ext cx="534377" cy="259045"/>
    <xdr:sp macro="" textlink="">
      <xdr:nvSpPr>
        <xdr:cNvPr id="428" name="テキスト ボックス 427"/>
        <xdr:cNvSpPr txBox="1"/>
      </xdr:nvSpPr>
      <xdr:spPr>
        <a:xfrm>
          <a:off x="8483111" y="1295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5804</xdr:rowOff>
    </xdr:from>
    <xdr:to>
      <xdr:col>11</xdr:col>
      <xdr:colOff>358775</xdr:colOff>
      <xdr:row>77</xdr:row>
      <xdr:rowOff>107404</xdr:rowOff>
    </xdr:to>
    <xdr:sp macro="" textlink="">
      <xdr:nvSpPr>
        <xdr:cNvPr id="429" name="円/楕円 428"/>
        <xdr:cNvSpPr/>
      </xdr:nvSpPr>
      <xdr:spPr>
        <a:xfrm>
          <a:off x="7810500" y="132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123931</xdr:rowOff>
    </xdr:from>
    <xdr:ext cx="534377" cy="259045"/>
    <xdr:sp macro="" textlink="">
      <xdr:nvSpPr>
        <xdr:cNvPr id="430" name="テキスト ボックス 429"/>
        <xdr:cNvSpPr txBox="1"/>
      </xdr:nvSpPr>
      <xdr:spPr>
        <a:xfrm>
          <a:off x="7594111" y="1298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12114</xdr:rowOff>
    </xdr:from>
    <xdr:to>
      <xdr:col>10</xdr:col>
      <xdr:colOff>155575</xdr:colOff>
      <xdr:row>77</xdr:row>
      <xdr:rowOff>113714</xdr:rowOff>
    </xdr:to>
    <xdr:sp macro="" textlink="">
      <xdr:nvSpPr>
        <xdr:cNvPr id="431" name="円/楕円 430"/>
        <xdr:cNvSpPr/>
      </xdr:nvSpPr>
      <xdr:spPr>
        <a:xfrm>
          <a:off x="6921500" y="132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130241</xdr:rowOff>
    </xdr:from>
    <xdr:ext cx="534377" cy="259045"/>
    <xdr:sp macro="" textlink="">
      <xdr:nvSpPr>
        <xdr:cNvPr id="432" name="テキスト ボックス 431"/>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67157</xdr:rowOff>
    </xdr:from>
    <xdr:to>
      <xdr:col>15</xdr:col>
      <xdr:colOff>180340</xdr:colOff>
      <xdr:row>99</xdr:row>
      <xdr:rowOff>70396</xdr:rowOff>
    </xdr:to>
    <xdr:cxnSp macro="">
      <xdr:nvCxnSpPr>
        <xdr:cNvPr id="457" name="直線コネクタ 456"/>
        <xdr:cNvCxnSpPr/>
      </xdr:nvCxnSpPr>
      <xdr:spPr>
        <a:xfrm flipV="1">
          <a:off x="10475595" y="15497657"/>
          <a:ext cx="1270" cy="154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74223</xdr:rowOff>
    </xdr:from>
    <xdr:ext cx="534377" cy="259045"/>
    <xdr:sp macro="" textlink="">
      <xdr:nvSpPr>
        <xdr:cNvPr id="458" name="土木費最小値テキスト"/>
        <xdr:cNvSpPr txBox="1"/>
      </xdr:nvSpPr>
      <xdr:spPr>
        <a:xfrm>
          <a:off x="10528300" y="170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18,638</a:t>
          </a:r>
          <a:endParaRPr kumimoji="1" lang="ja-JP" altLang="en-US" sz="1000" b="1">
            <a:latin typeface="ＭＳ Ｐゴシック"/>
          </a:endParaRPr>
        </a:p>
      </xdr:txBody>
    </xdr:sp>
    <xdr:clientData/>
  </xdr:oneCellAnchor>
  <xdr:twoCellAnchor>
    <xdr:from>
      <xdr:col>15</xdr:col>
      <xdr:colOff>92075</xdr:colOff>
      <xdr:row>99</xdr:row>
      <xdr:rowOff>70396</xdr:rowOff>
    </xdr:from>
    <xdr:to>
      <xdr:col>15</xdr:col>
      <xdr:colOff>269875</xdr:colOff>
      <xdr:row>99</xdr:row>
      <xdr:rowOff>70396</xdr:rowOff>
    </xdr:to>
    <xdr:cxnSp macro="">
      <xdr:nvCxnSpPr>
        <xdr:cNvPr id="459" name="直線コネクタ 458"/>
        <xdr:cNvCxnSpPr/>
      </xdr:nvCxnSpPr>
      <xdr:spPr>
        <a:xfrm>
          <a:off x="10388600" y="170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13834</xdr:rowOff>
    </xdr:from>
    <xdr:ext cx="534377" cy="259045"/>
    <xdr:sp macro="" textlink="">
      <xdr:nvSpPr>
        <xdr:cNvPr id="460" name="土木費最大値テキスト"/>
        <xdr:cNvSpPr txBox="1"/>
      </xdr:nvSpPr>
      <xdr:spPr>
        <a:xfrm>
          <a:off x="10528300" y="152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99,808</a:t>
          </a:r>
          <a:endParaRPr kumimoji="1" lang="ja-JP" altLang="en-US" sz="1000" b="1">
            <a:latin typeface="ＭＳ Ｐゴシック"/>
          </a:endParaRPr>
        </a:p>
      </xdr:txBody>
    </xdr:sp>
    <xdr:clientData/>
  </xdr:oneCellAnchor>
  <xdr:twoCellAnchor>
    <xdr:from>
      <xdr:col>15</xdr:col>
      <xdr:colOff>92075</xdr:colOff>
      <xdr:row>90</xdr:row>
      <xdr:rowOff>67157</xdr:rowOff>
    </xdr:from>
    <xdr:to>
      <xdr:col>15</xdr:col>
      <xdr:colOff>269875</xdr:colOff>
      <xdr:row>90</xdr:row>
      <xdr:rowOff>67157</xdr:rowOff>
    </xdr:to>
    <xdr:cxnSp macro="">
      <xdr:nvCxnSpPr>
        <xdr:cNvPr id="461" name="直線コネクタ 460"/>
        <xdr:cNvCxnSpPr/>
      </xdr:nvCxnSpPr>
      <xdr:spPr>
        <a:xfrm>
          <a:off x="10388600" y="154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68129</xdr:rowOff>
    </xdr:from>
    <xdr:to>
      <xdr:col>15</xdr:col>
      <xdr:colOff>180975</xdr:colOff>
      <xdr:row>95</xdr:row>
      <xdr:rowOff>133947</xdr:rowOff>
    </xdr:to>
    <xdr:cxnSp macro="">
      <xdr:nvCxnSpPr>
        <xdr:cNvPr id="462" name="直線コネクタ 461"/>
        <xdr:cNvCxnSpPr/>
      </xdr:nvCxnSpPr>
      <xdr:spPr>
        <a:xfrm flipV="1">
          <a:off x="9639300" y="16355879"/>
          <a:ext cx="838200" cy="6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95293</xdr:rowOff>
    </xdr:from>
    <xdr:ext cx="534377" cy="259045"/>
    <xdr:sp macro="" textlink="">
      <xdr:nvSpPr>
        <xdr:cNvPr id="463" name="土木費平均値テキスト"/>
        <xdr:cNvSpPr txBox="1"/>
      </xdr:nvSpPr>
      <xdr:spPr>
        <a:xfrm>
          <a:off x="10528300" y="1655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116866</xdr:rowOff>
    </xdr:from>
    <xdr:to>
      <xdr:col>15</xdr:col>
      <xdr:colOff>231775</xdr:colOff>
      <xdr:row>97</xdr:row>
      <xdr:rowOff>47016</xdr:rowOff>
    </xdr:to>
    <xdr:sp macro="" textlink="">
      <xdr:nvSpPr>
        <xdr:cNvPr id="464" name="フローチャート : 判断 463"/>
        <xdr:cNvSpPr/>
      </xdr:nvSpPr>
      <xdr:spPr>
        <a:xfrm>
          <a:off x="104267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108229</xdr:rowOff>
    </xdr:from>
    <xdr:to>
      <xdr:col>14</xdr:col>
      <xdr:colOff>28575</xdr:colOff>
      <xdr:row>95</xdr:row>
      <xdr:rowOff>133947</xdr:rowOff>
    </xdr:to>
    <xdr:cxnSp macro="">
      <xdr:nvCxnSpPr>
        <xdr:cNvPr id="465" name="直線コネクタ 464"/>
        <xdr:cNvCxnSpPr/>
      </xdr:nvCxnSpPr>
      <xdr:spPr>
        <a:xfrm>
          <a:off x="8750300" y="16395979"/>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98082</xdr:rowOff>
    </xdr:from>
    <xdr:to>
      <xdr:col>14</xdr:col>
      <xdr:colOff>79375</xdr:colOff>
      <xdr:row>97</xdr:row>
      <xdr:rowOff>28232</xdr:rowOff>
    </xdr:to>
    <xdr:sp macro="" textlink="">
      <xdr:nvSpPr>
        <xdr:cNvPr id="466" name="フローチャート : 判断 465"/>
        <xdr:cNvSpPr/>
      </xdr:nvSpPr>
      <xdr:spPr>
        <a:xfrm>
          <a:off x="9588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19359</xdr:rowOff>
    </xdr:from>
    <xdr:ext cx="534377" cy="259045"/>
    <xdr:sp macro="" textlink="">
      <xdr:nvSpPr>
        <xdr:cNvPr id="467" name="テキスト ボックス 466"/>
        <xdr:cNvSpPr txBox="1"/>
      </xdr:nvSpPr>
      <xdr:spPr>
        <a:xfrm>
          <a:off x="9372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108229</xdr:rowOff>
    </xdr:from>
    <xdr:to>
      <xdr:col>12</xdr:col>
      <xdr:colOff>511175</xdr:colOff>
      <xdr:row>96</xdr:row>
      <xdr:rowOff>49803</xdr:rowOff>
    </xdr:to>
    <xdr:cxnSp macro="">
      <xdr:nvCxnSpPr>
        <xdr:cNvPr id="468" name="直線コネクタ 467"/>
        <xdr:cNvCxnSpPr/>
      </xdr:nvCxnSpPr>
      <xdr:spPr>
        <a:xfrm flipV="1">
          <a:off x="7861300" y="16395979"/>
          <a:ext cx="889000" cy="11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43904</xdr:rowOff>
    </xdr:from>
    <xdr:to>
      <xdr:col>12</xdr:col>
      <xdr:colOff>561975</xdr:colOff>
      <xdr:row>96</xdr:row>
      <xdr:rowOff>145504</xdr:rowOff>
    </xdr:to>
    <xdr:sp macro="" textlink="">
      <xdr:nvSpPr>
        <xdr:cNvPr id="469" name="フローチャート : 判断 468"/>
        <xdr:cNvSpPr/>
      </xdr:nvSpPr>
      <xdr:spPr>
        <a:xfrm>
          <a:off x="8699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136631</xdr:rowOff>
    </xdr:from>
    <xdr:ext cx="534377" cy="259045"/>
    <xdr:sp macro="" textlink="">
      <xdr:nvSpPr>
        <xdr:cNvPr id="470" name="テキスト ボックス 469"/>
        <xdr:cNvSpPr txBox="1"/>
      </xdr:nvSpPr>
      <xdr:spPr>
        <a:xfrm>
          <a:off x="8483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49803</xdr:rowOff>
    </xdr:from>
    <xdr:to>
      <xdr:col>11</xdr:col>
      <xdr:colOff>307975</xdr:colOff>
      <xdr:row>96</xdr:row>
      <xdr:rowOff>87618</xdr:rowOff>
    </xdr:to>
    <xdr:cxnSp macro="">
      <xdr:nvCxnSpPr>
        <xdr:cNvPr id="471" name="直線コネクタ 470"/>
        <xdr:cNvCxnSpPr/>
      </xdr:nvCxnSpPr>
      <xdr:spPr>
        <a:xfrm flipV="1">
          <a:off x="6972300" y="16509003"/>
          <a:ext cx="889000" cy="3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84080</xdr:rowOff>
    </xdr:from>
    <xdr:to>
      <xdr:col>11</xdr:col>
      <xdr:colOff>358775</xdr:colOff>
      <xdr:row>97</xdr:row>
      <xdr:rowOff>14230</xdr:rowOff>
    </xdr:to>
    <xdr:sp macro="" textlink="">
      <xdr:nvSpPr>
        <xdr:cNvPr id="472" name="フローチャート : 判断 471"/>
        <xdr:cNvSpPr/>
      </xdr:nvSpPr>
      <xdr:spPr>
        <a:xfrm>
          <a:off x="7810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5357</xdr:rowOff>
    </xdr:from>
    <xdr:ext cx="534377" cy="259045"/>
    <xdr:sp macro="" textlink="">
      <xdr:nvSpPr>
        <xdr:cNvPr id="473" name="テキスト ボックス 472"/>
        <xdr:cNvSpPr txBox="1"/>
      </xdr:nvSpPr>
      <xdr:spPr>
        <a:xfrm>
          <a:off x="7594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94862</xdr:rowOff>
    </xdr:from>
    <xdr:to>
      <xdr:col>10</xdr:col>
      <xdr:colOff>155575</xdr:colOff>
      <xdr:row>97</xdr:row>
      <xdr:rowOff>25012</xdr:rowOff>
    </xdr:to>
    <xdr:sp macro="" textlink="">
      <xdr:nvSpPr>
        <xdr:cNvPr id="474" name="フローチャート : 判断 473"/>
        <xdr:cNvSpPr/>
      </xdr:nvSpPr>
      <xdr:spPr>
        <a:xfrm>
          <a:off x="6921500" y="1655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16139</xdr:rowOff>
    </xdr:from>
    <xdr:ext cx="534377" cy="259045"/>
    <xdr:sp macro="" textlink="">
      <xdr:nvSpPr>
        <xdr:cNvPr id="475" name="テキスト ボックス 474"/>
        <xdr:cNvSpPr txBox="1"/>
      </xdr:nvSpPr>
      <xdr:spPr>
        <a:xfrm>
          <a:off x="6705111" y="1664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17329</xdr:rowOff>
    </xdr:from>
    <xdr:to>
      <xdr:col>15</xdr:col>
      <xdr:colOff>231775</xdr:colOff>
      <xdr:row>95</xdr:row>
      <xdr:rowOff>118929</xdr:rowOff>
    </xdr:to>
    <xdr:sp macro="" textlink="">
      <xdr:nvSpPr>
        <xdr:cNvPr id="481" name="円/楕円 480"/>
        <xdr:cNvSpPr/>
      </xdr:nvSpPr>
      <xdr:spPr>
        <a:xfrm>
          <a:off x="10426700" y="1630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40206</xdr:rowOff>
    </xdr:from>
    <xdr:ext cx="534377" cy="259045"/>
    <xdr:sp macro="" textlink="">
      <xdr:nvSpPr>
        <xdr:cNvPr id="482" name="土木費該当値テキスト"/>
        <xdr:cNvSpPr txBox="1"/>
      </xdr:nvSpPr>
      <xdr:spPr>
        <a:xfrm>
          <a:off x="10528300" y="1615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54,757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83147</xdr:rowOff>
    </xdr:from>
    <xdr:to>
      <xdr:col>14</xdr:col>
      <xdr:colOff>79375</xdr:colOff>
      <xdr:row>96</xdr:row>
      <xdr:rowOff>13297</xdr:rowOff>
    </xdr:to>
    <xdr:sp macro="" textlink="">
      <xdr:nvSpPr>
        <xdr:cNvPr id="483" name="円/楕円 482"/>
        <xdr:cNvSpPr/>
      </xdr:nvSpPr>
      <xdr:spPr>
        <a:xfrm>
          <a:off x="9588500" y="163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29824</xdr:rowOff>
    </xdr:from>
    <xdr:ext cx="534377" cy="259045"/>
    <xdr:sp macro="" textlink="">
      <xdr:nvSpPr>
        <xdr:cNvPr id="484" name="テキスト ボックス 483"/>
        <xdr:cNvSpPr txBox="1"/>
      </xdr:nvSpPr>
      <xdr:spPr>
        <a:xfrm>
          <a:off x="9372111" y="1614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51,302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57429</xdr:rowOff>
    </xdr:from>
    <xdr:to>
      <xdr:col>12</xdr:col>
      <xdr:colOff>561975</xdr:colOff>
      <xdr:row>95</xdr:row>
      <xdr:rowOff>159029</xdr:rowOff>
    </xdr:to>
    <xdr:sp macro="" textlink="">
      <xdr:nvSpPr>
        <xdr:cNvPr id="485" name="円/楕円 484"/>
        <xdr:cNvSpPr/>
      </xdr:nvSpPr>
      <xdr:spPr>
        <a:xfrm>
          <a:off x="8699500" y="163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4106</xdr:rowOff>
    </xdr:from>
    <xdr:ext cx="534377" cy="259045"/>
    <xdr:sp macro="" textlink="">
      <xdr:nvSpPr>
        <xdr:cNvPr id="486" name="テキスト ボックス 485"/>
        <xdr:cNvSpPr txBox="1"/>
      </xdr:nvSpPr>
      <xdr:spPr>
        <a:xfrm>
          <a:off x="8483111" y="1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52,652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170453</xdr:rowOff>
    </xdr:from>
    <xdr:to>
      <xdr:col>11</xdr:col>
      <xdr:colOff>358775</xdr:colOff>
      <xdr:row>96</xdr:row>
      <xdr:rowOff>100603</xdr:rowOff>
    </xdr:to>
    <xdr:sp macro="" textlink="">
      <xdr:nvSpPr>
        <xdr:cNvPr id="487" name="円/楕円 486"/>
        <xdr:cNvSpPr/>
      </xdr:nvSpPr>
      <xdr:spPr>
        <a:xfrm>
          <a:off x="7810500" y="1645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117130</xdr:rowOff>
    </xdr:from>
    <xdr:ext cx="534377" cy="259045"/>
    <xdr:sp macro="" textlink="">
      <xdr:nvSpPr>
        <xdr:cNvPr id="488" name="テキスト ボックス 487"/>
        <xdr:cNvSpPr txBox="1"/>
      </xdr:nvSpPr>
      <xdr:spPr>
        <a:xfrm>
          <a:off x="7594111" y="162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36818</xdr:rowOff>
    </xdr:from>
    <xdr:to>
      <xdr:col>10</xdr:col>
      <xdr:colOff>155575</xdr:colOff>
      <xdr:row>96</xdr:row>
      <xdr:rowOff>138418</xdr:rowOff>
    </xdr:to>
    <xdr:sp macro="" textlink="">
      <xdr:nvSpPr>
        <xdr:cNvPr id="489" name="円/楕円 488"/>
        <xdr:cNvSpPr/>
      </xdr:nvSpPr>
      <xdr:spPr>
        <a:xfrm>
          <a:off x="6921500" y="164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154945</xdr:rowOff>
    </xdr:from>
    <xdr:ext cx="534377" cy="259045"/>
    <xdr:sp macro="" textlink="">
      <xdr:nvSpPr>
        <xdr:cNvPr id="490" name="テキスト ボックス 489"/>
        <xdr:cNvSpPr txBox="1"/>
      </xdr:nvSpPr>
      <xdr:spPr>
        <a:xfrm>
          <a:off x="6705111" y="162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49631</xdr:rowOff>
    </xdr:from>
    <xdr:to>
      <xdr:col>23</xdr:col>
      <xdr:colOff>516889</xdr:colOff>
      <xdr:row>38</xdr:row>
      <xdr:rowOff>63086</xdr:rowOff>
    </xdr:to>
    <xdr:cxnSp macro="">
      <xdr:nvCxnSpPr>
        <xdr:cNvPr id="517" name="直線コネクタ 516"/>
        <xdr:cNvCxnSpPr/>
      </xdr:nvCxnSpPr>
      <xdr:spPr>
        <a:xfrm flipV="1">
          <a:off x="16317595" y="5364581"/>
          <a:ext cx="1269" cy="121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66913</xdr:rowOff>
    </xdr:from>
    <xdr:ext cx="469744" cy="259045"/>
    <xdr:sp macro="" textlink="">
      <xdr:nvSpPr>
        <xdr:cNvPr id="518" name="消防費最小値テキスト"/>
        <xdr:cNvSpPr txBox="1"/>
      </xdr:nvSpPr>
      <xdr:spPr>
        <a:xfrm>
          <a:off x="16370300" y="65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8,173</a:t>
          </a:r>
          <a:endParaRPr kumimoji="1" lang="ja-JP" altLang="en-US" sz="1000" b="1">
            <a:latin typeface="ＭＳ Ｐゴシック"/>
          </a:endParaRPr>
        </a:p>
      </xdr:txBody>
    </xdr:sp>
    <xdr:clientData/>
  </xdr:oneCellAnchor>
  <xdr:twoCellAnchor>
    <xdr:from>
      <xdr:col>23</xdr:col>
      <xdr:colOff>428625</xdr:colOff>
      <xdr:row>38</xdr:row>
      <xdr:rowOff>63086</xdr:rowOff>
    </xdr:from>
    <xdr:to>
      <xdr:col>23</xdr:col>
      <xdr:colOff>606425</xdr:colOff>
      <xdr:row>38</xdr:row>
      <xdr:rowOff>63086</xdr:rowOff>
    </xdr:to>
    <xdr:cxnSp macro="">
      <xdr:nvCxnSpPr>
        <xdr:cNvPr id="519" name="直線コネクタ 518"/>
        <xdr:cNvCxnSpPr/>
      </xdr:nvCxnSpPr>
      <xdr:spPr>
        <a:xfrm>
          <a:off x="16230600" y="65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167758</xdr:rowOff>
    </xdr:from>
    <xdr:ext cx="534377" cy="259045"/>
    <xdr:sp macro="" textlink="">
      <xdr:nvSpPr>
        <xdr:cNvPr id="520" name="消防費最大値テキスト"/>
        <xdr:cNvSpPr txBox="1"/>
      </xdr:nvSpPr>
      <xdr:spPr>
        <a:xfrm>
          <a:off x="16370300" y="51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26,754</a:t>
          </a:r>
          <a:endParaRPr kumimoji="1" lang="ja-JP" altLang="en-US" sz="1000" b="1">
            <a:latin typeface="ＭＳ Ｐゴシック"/>
          </a:endParaRPr>
        </a:p>
      </xdr:txBody>
    </xdr:sp>
    <xdr:clientData/>
  </xdr:oneCellAnchor>
  <xdr:twoCellAnchor>
    <xdr:from>
      <xdr:col>23</xdr:col>
      <xdr:colOff>428625</xdr:colOff>
      <xdr:row>31</xdr:row>
      <xdr:rowOff>49631</xdr:rowOff>
    </xdr:from>
    <xdr:to>
      <xdr:col>23</xdr:col>
      <xdr:colOff>606425</xdr:colOff>
      <xdr:row>31</xdr:row>
      <xdr:rowOff>49631</xdr:rowOff>
    </xdr:to>
    <xdr:cxnSp macro="">
      <xdr:nvCxnSpPr>
        <xdr:cNvPr id="521" name="直線コネクタ 520"/>
        <xdr:cNvCxnSpPr/>
      </xdr:nvCxnSpPr>
      <xdr:spPr>
        <a:xfrm>
          <a:off x="16230600" y="536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83138</xdr:rowOff>
    </xdr:from>
    <xdr:to>
      <xdr:col>23</xdr:col>
      <xdr:colOff>517525</xdr:colOff>
      <xdr:row>36</xdr:row>
      <xdr:rowOff>153808</xdr:rowOff>
    </xdr:to>
    <xdr:cxnSp macro="">
      <xdr:nvCxnSpPr>
        <xdr:cNvPr id="522" name="直線コネクタ 521"/>
        <xdr:cNvCxnSpPr/>
      </xdr:nvCxnSpPr>
      <xdr:spPr>
        <a:xfrm flipV="1">
          <a:off x="15481300" y="6255338"/>
          <a:ext cx="838200" cy="7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12659</xdr:rowOff>
    </xdr:from>
    <xdr:ext cx="534377" cy="259045"/>
    <xdr:sp macro="" textlink="">
      <xdr:nvSpPr>
        <xdr:cNvPr id="523" name="消防費平均値テキスト"/>
        <xdr:cNvSpPr txBox="1"/>
      </xdr:nvSpPr>
      <xdr:spPr>
        <a:xfrm>
          <a:off x="16370300" y="618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34232</xdr:rowOff>
    </xdr:from>
    <xdr:to>
      <xdr:col>23</xdr:col>
      <xdr:colOff>568325</xdr:colOff>
      <xdr:row>36</xdr:row>
      <xdr:rowOff>135832</xdr:rowOff>
    </xdr:to>
    <xdr:sp macro="" textlink="">
      <xdr:nvSpPr>
        <xdr:cNvPr id="524" name="フローチャート : 判断 523"/>
        <xdr:cNvSpPr/>
      </xdr:nvSpPr>
      <xdr:spPr>
        <a:xfrm>
          <a:off x="162687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149563</xdr:rowOff>
    </xdr:from>
    <xdr:to>
      <xdr:col>22</xdr:col>
      <xdr:colOff>365125</xdr:colOff>
      <xdr:row>36</xdr:row>
      <xdr:rowOff>153808</xdr:rowOff>
    </xdr:to>
    <xdr:cxnSp macro="">
      <xdr:nvCxnSpPr>
        <xdr:cNvPr id="525" name="直線コネクタ 524"/>
        <xdr:cNvCxnSpPr/>
      </xdr:nvCxnSpPr>
      <xdr:spPr>
        <a:xfrm>
          <a:off x="14592300" y="6321763"/>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53434</xdr:rowOff>
    </xdr:from>
    <xdr:to>
      <xdr:col>22</xdr:col>
      <xdr:colOff>415925</xdr:colOff>
      <xdr:row>36</xdr:row>
      <xdr:rowOff>155034</xdr:rowOff>
    </xdr:to>
    <xdr:sp macro="" textlink="">
      <xdr:nvSpPr>
        <xdr:cNvPr id="526" name="フローチャート : 判断 525"/>
        <xdr:cNvSpPr/>
      </xdr:nvSpPr>
      <xdr:spPr>
        <a:xfrm>
          <a:off x="15430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111</xdr:rowOff>
    </xdr:from>
    <xdr:ext cx="534377" cy="259045"/>
    <xdr:sp macro="" textlink="">
      <xdr:nvSpPr>
        <xdr:cNvPr id="527" name="テキスト ボックス 526"/>
        <xdr:cNvSpPr txBox="1"/>
      </xdr:nvSpPr>
      <xdr:spPr>
        <a:xfrm>
          <a:off x="15214111" y="60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149563</xdr:rowOff>
    </xdr:from>
    <xdr:to>
      <xdr:col>21</xdr:col>
      <xdr:colOff>161925</xdr:colOff>
      <xdr:row>37</xdr:row>
      <xdr:rowOff>34087</xdr:rowOff>
    </xdr:to>
    <xdr:cxnSp macro="">
      <xdr:nvCxnSpPr>
        <xdr:cNvPr id="528" name="直線コネクタ 527"/>
        <xdr:cNvCxnSpPr/>
      </xdr:nvCxnSpPr>
      <xdr:spPr>
        <a:xfrm flipV="1">
          <a:off x="13703300" y="6321763"/>
          <a:ext cx="889000" cy="5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82173</xdr:rowOff>
    </xdr:from>
    <xdr:to>
      <xdr:col>21</xdr:col>
      <xdr:colOff>212725</xdr:colOff>
      <xdr:row>37</xdr:row>
      <xdr:rowOff>12323</xdr:rowOff>
    </xdr:to>
    <xdr:sp macro="" textlink="">
      <xdr:nvSpPr>
        <xdr:cNvPr id="529" name="フローチャート : 判断 528"/>
        <xdr:cNvSpPr/>
      </xdr:nvSpPr>
      <xdr:spPr>
        <a:xfrm>
          <a:off x="14541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28850</xdr:rowOff>
    </xdr:from>
    <xdr:ext cx="534377" cy="259045"/>
    <xdr:sp macro="" textlink="">
      <xdr:nvSpPr>
        <xdr:cNvPr id="530" name="テキスト ボックス 529"/>
        <xdr:cNvSpPr txBox="1"/>
      </xdr:nvSpPr>
      <xdr:spPr>
        <a:xfrm>
          <a:off x="14325111" y="60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167001</xdr:rowOff>
    </xdr:from>
    <xdr:to>
      <xdr:col>19</xdr:col>
      <xdr:colOff>644525</xdr:colOff>
      <xdr:row>37</xdr:row>
      <xdr:rowOff>34087</xdr:rowOff>
    </xdr:to>
    <xdr:cxnSp macro="">
      <xdr:nvCxnSpPr>
        <xdr:cNvPr id="531" name="直線コネクタ 530"/>
        <xdr:cNvCxnSpPr/>
      </xdr:nvCxnSpPr>
      <xdr:spPr>
        <a:xfrm>
          <a:off x="12814300" y="6339201"/>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107449</xdr:rowOff>
    </xdr:from>
    <xdr:to>
      <xdr:col>20</xdr:col>
      <xdr:colOff>9525</xdr:colOff>
      <xdr:row>37</xdr:row>
      <xdr:rowOff>37599</xdr:rowOff>
    </xdr:to>
    <xdr:sp macro="" textlink="">
      <xdr:nvSpPr>
        <xdr:cNvPr id="532" name="フローチャート : 判断 531"/>
        <xdr:cNvSpPr/>
      </xdr:nvSpPr>
      <xdr:spPr>
        <a:xfrm>
          <a:off x="13652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54126</xdr:rowOff>
    </xdr:from>
    <xdr:ext cx="534377" cy="259045"/>
    <xdr:sp macro="" textlink="">
      <xdr:nvSpPr>
        <xdr:cNvPr id="533" name="テキスト ボックス 532"/>
        <xdr:cNvSpPr txBox="1"/>
      </xdr:nvSpPr>
      <xdr:spPr>
        <a:xfrm>
          <a:off x="13436111" y="605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121361</xdr:rowOff>
    </xdr:from>
    <xdr:to>
      <xdr:col>18</xdr:col>
      <xdr:colOff>492125</xdr:colOff>
      <xdr:row>37</xdr:row>
      <xdr:rowOff>51511</xdr:rowOff>
    </xdr:to>
    <xdr:sp macro="" textlink="">
      <xdr:nvSpPr>
        <xdr:cNvPr id="534" name="フローチャート : 判断 533"/>
        <xdr:cNvSpPr/>
      </xdr:nvSpPr>
      <xdr:spPr>
        <a:xfrm>
          <a:off x="12763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42638</xdr:rowOff>
    </xdr:from>
    <xdr:ext cx="534377" cy="259045"/>
    <xdr:sp macro="" textlink="">
      <xdr:nvSpPr>
        <xdr:cNvPr id="535" name="テキスト ボックス 534"/>
        <xdr:cNvSpPr txBox="1"/>
      </xdr:nvSpPr>
      <xdr:spPr>
        <a:xfrm>
          <a:off x="12547111" y="63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32338</xdr:rowOff>
    </xdr:from>
    <xdr:to>
      <xdr:col>23</xdr:col>
      <xdr:colOff>568325</xdr:colOff>
      <xdr:row>36</xdr:row>
      <xdr:rowOff>133938</xdr:rowOff>
    </xdr:to>
    <xdr:sp macro="" textlink="">
      <xdr:nvSpPr>
        <xdr:cNvPr id="541" name="円/楕円 540"/>
        <xdr:cNvSpPr/>
      </xdr:nvSpPr>
      <xdr:spPr>
        <a:xfrm>
          <a:off x="16268700" y="620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55215</xdr:rowOff>
    </xdr:from>
    <xdr:ext cx="534377" cy="259045"/>
    <xdr:sp macro="" textlink="">
      <xdr:nvSpPr>
        <xdr:cNvPr id="542" name="消防費該当値テキスト"/>
        <xdr:cNvSpPr txBox="1"/>
      </xdr:nvSpPr>
      <xdr:spPr>
        <a:xfrm>
          <a:off x="16370300" y="605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13,116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103008</xdr:rowOff>
    </xdr:from>
    <xdr:to>
      <xdr:col>22</xdr:col>
      <xdr:colOff>415925</xdr:colOff>
      <xdr:row>37</xdr:row>
      <xdr:rowOff>33158</xdr:rowOff>
    </xdr:to>
    <xdr:sp macro="" textlink="">
      <xdr:nvSpPr>
        <xdr:cNvPr id="543" name="円/楕円 542"/>
        <xdr:cNvSpPr/>
      </xdr:nvSpPr>
      <xdr:spPr>
        <a:xfrm>
          <a:off x="15430500" y="627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24285</xdr:rowOff>
    </xdr:from>
    <xdr:ext cx="534377" cy="259045"/>
    <xdr:sp macro="" textlink="">
      <xdr:nvSpPr>
        <xdr:cNvPr id="544" name="テキスト ボックス 543"/>
        <xdr:cNvSpPr txBox="1"/>
      </xdr:nvSpPr>
      <xdr:spPr>
        <a:xfrm>
          <a:off x="15214111" y="63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98763</xdr:rowOff>
    </xdr:from>
    <xdr:to>
      <xdr:col>21</xdr:col>
      <xdr:colOff>212725</xdr:colOff>
      <xdr:row>37</xdr:row>
      <xdr:rowOff>28913</xdr:rowOff>
    </xdr:to>
    <xdr:sp macro="" textlink="">
      <xdr:nvSpPr>
        <xdr:cNvPr id="545" name="円/楕円 544"/>
        <xdr:cNvSpPr/>
      </xdr:nvSpPr>
      <xdr:spPr>
        <a:xfrm>
          <a:off x="14541500" y="627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20040</xdr:rowOff>
    </xdr:from>
    <xdr:ext cx="534377" cy="259045"/>
    <xdr:sp macro="" textlink="">
      <xdr:nvSpPr>
        <xdr:cNvPr id="546" name="テキスト ボックス 545"/>
        <xdr:cNvSpPr txBox="1"/>
      </xdr:nvSpPr>
      <xdr:spPr>
        <a:xfrm>
          <a:off x="14325111" y="636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154737</xdr:rowOff>
    </xdr:from>
    <xdr:to>
      <xdr:col>20</xdr:col>
      <xdr:colOff>9525</xdr:colOff>
      <xdr:row>37</xdr:row>
      <xdr:rowOff>84887</xdr:rowOff>
    </xdr:to>
    <xdr:sp macro="" textlink="">
      <xdr:nvSpPr>
        <xdr:cNvPr id="547" name="円/楕円 546"/>
        <xdr:cNvSpPr/>
      </xdr:nvSpPr>
      <xdr:spPr>
        <a:xfrm>
          <a:off x="13652500" y="63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76014</xdr:rowOff>
    </xdr:from>
    <xdr:ext cx="534377" cy="259045"/>
    <xdr:sp macro="" textlink="">
      <xdr:nvSpPr>
        <xdr:cNvPr id="548" name="テキスト ボックス 547"/>
        <xdr:cNvSpPr txBox="1"/>
      </xdr:nvSpPr>
      <xdr:spPr>
        <a:xfrm>
          <a:off x="13436111" y="641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116201</xdr:rowOff>
    </xdr:from>
    <xdr:to>
      <xdr:col>18</xdr:col>
      <xdr:colOff>492125</xdr:colOff>
      <xdr:row>37</xdr:row>
      <xdr:rowOff>46351</xdr:rowOff>
    </xdr:to>
    <xdr:sp macro="" textlink="">
      <xdr:nvSpPr>
        <xdr:cNvPr id="549" name="円/楕円 548"/>
        <xdr:cNvSpPr/>
      </xdr:nvSpPr>
      <xdr:spPr>
        <a:xfrm>
          <a:off x="12763500" y="62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62878</xdr:rowOff>
    </xdr:from>
    <xdr:ext cx="534377" cy="259045"/>
    <xdr:sp macro="" textlink="">
      <xdr:nvSpPr>
        <xdr:cNvPr id="550" name="テキスト ボックス 549"/>
        <xdr:cNvSpPr txBox="1"/>
      </xdr:nvSpPr>
      <xdr:spPr>
        <a:xfrm>
          <a:off x="12547111" y="606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1" name="テキスト ボックス 570"/>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3" name="テキスト ボックス 572"/>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45549</xdr:rowOff>
    </xdr:from>
    <xdr:to>
      <xdr:col>23</xdr:col>
      <xdr:colOff>516889</xdr:colOff>
      <xdr:row>58</xdr:row>
      <xdr:rowOff>170953</xdr:rowOff>
    </xdr:to>
    <xdr:cxnSp macro="">
      <xdr:nvCxnSpPr>
        <xdr:cNvPr id="577" name="直線コネクタ 576"/>
        <xdr:cNvCxnSpPr/>
      </xdr:nvCxnSpPr>
      <xdr:spPr>
        <a:xfrm flipV="1">
          <a:off x="16317595" y="8618049"/>
          <a:ext cx="1269"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3330</xdr:rowOff>
    </xdr:from>
    <xdr:ext cx="534377" cy="259045"/>
    <xdr:sp macro="" textlink="">
      <xdr:nvSpPr>
        <xdr:cNvPr id="578" name="教育費最小値テキスト"/>
        <xdr:cNvSpPr txBox="1"/>
      </xdr:nvSpPr>
      <xdr:spPr>
        <a:xfrm>
          <a:off x="16370300"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23,043</a:t>
          </a:r>
          <a:endParaRPr kumimoji="1" lang="ja-JP" altLang="en-US" sz="1000" b="1">
            <a:latin typeface="ＭＳ Ｐゴシック"/>
          </a:endParaRPr>
        </a:p>
      </xdr:txBody>
    </xdr:sp>
    <xdr:clientData/>
  </xdr:oneCellAnchor>
  <xdr:twoCellAnchor>
    <xdr:from>
      <xdr:col>23</xdr:col>
      <xdr:colOff>428625</xdr:colOff>
      <xdr:row>58</xdr:row>
      <xdr:rowOff>170953</xdr:rowOff>
    </xdr:from>
    <xdr:to>
      <xdr:col>23</xdr:col>
      <xdr:colOff>606425</xdr:colOff>
      <xdr:row>58</xdr:row>
      <xdr:rowOff>170953</xdr:rowOff>
    </xdr:to>
    <xdr:cxnSp macro="">
      <xdr:nvCxnSpPr>
        <xdr:cNvPr id="579" name="直線コネクタ 578"/>
        <xdr:cNvCxnSpPr/>
      </xdr:nvCxnSpPr>
      <xdr:spPr>
        <a:xfrm>
          <a:off x="16230600" y="101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163676</xdr:rowOff>
    </xdr:from>
    <xdr:ext cx="534377" cy="259045"/>
    <xdr:sp macro="" textlink="">
      <xdr:nvSpPr>
        <xdr:cNvPr id="580" name="教育費最大値テキスト"/>
        <xdr:cNvSpPr txBox="1"/>
      </xdr:nvSpPr>
      <xdr:spPr>
        <a:xfrm>
          <a:off x="16370300" y="83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68,883</a:t>
          </a:r>
          <a:endParaRPr kumimoji="1" lang="ja-JP" altLang="en-US" sz="1000" b="1">
            <a:latin typeface="ＭＳ Ｐゴシック"/>
          </a:endParaRPr>
        </a:p>
      </xdr:txBody>
    </xdr:sp>
    <xdr:clientData/>
  </xdr:oneCellAnchor>
  <xdr:twoCellAnchor>
    <xdr:from>
      <xdr:col>23</xdr:col>
      <xdr:colOff>428625</xdr:colOff>
      <xdr:row>50</xdr:row>
      <xdr:rowOff>45549</xdr:rowOff>
    </xdr:from>
    <xdr:to>
      <xdr:col>23</xdr:col>
      <xdr:colOff>606425</xdr:colOff>
      <xdr:row>50</xdr:row>
      <xdr:rowOff>45549</xdr:rowOff>
    </xdr:to>
    <xdr:cxnSp macro="">
      <xdr:nvCxnSpPr>
        <xdr:cNvPr id="581" name="直線コネクタ 580"/>
        <xdr:cNvCxnSpPr/>
      </xdr:nvCxnSpPr>
      <xdr:spPr>
        <a:xfrm>
          <a:off x="16230600" y="861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140092</xdr:rowOff>
    </xdr:from>
    <xdr:to>
      <xdr:col>23</xdr:col>
      <xdr:colOff>517525</xdr:colOff>
      <xdr:row>55</xdr:row>
      <xdr:rowOff>47117</xdr:rowOff>
    </xdr:to>
    <xdr:cxnSp macro="">
      <xdr:nvCxnSpPr>
        <xdr:cNvPr id="582" name="直線コネクタ 581"/>
        <xdr:cNvCxnSpPr/>
      </xdr:nvCxnSpPr>
      <xdr:spPr>
        <a:xfrm flipV="1">
          <a:off x="15481300" y="9398392"/>
          <a:ext cx="838200" cy="7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122942</xdr:rowOff>
    </xdr:from>
    <xdr:ext cx="534377" cy="259045"/>
    <xdr:sp macro="" textlink="">
      <xdr:nvSpPr>
        <xdr:cNvPr id="583" name="教育費平均値テキスト"/>
        <xdr:cNvSpPr txBox="1"/>
      </xdr:nvSpPr>
      <xdr:spPr>
        <a:xfrm>
          <a:off x="16370300" y="9552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144515</xdr:rowOff>
    </xdr:from>
    <xdr:to>
      <xdr:col>23</xdr:col>
      <xdr:colOff>568325</xdr:colOff>
      <xdr:row>56</xdr:row>
      <xdr:rowOff>74665</xdr:rowOff>
    </xdr:to>
    <xdr:sp macro="" textlink="">
      <xdr:nvSpPr>
        <xdr:cNvPr id="584" name="フローチャート : 判断 583"/>
        <xdr:cNvSpPr/>
      </xdr:nvSpPr>
      <xdr:spPr>
        <a:xfrm>
          <a:off x="162687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47117</xdr:rowOff>
    </xdr:from>
    <xdr:to>
      <xdr:col>22</xdr:col>
      <xdr:colOff>365125</xdr:colOff>
      <xdr:row>56</xdr:row>
      <xdr:rowOff>2018</xdr:rowOff>
    </xdr:to>
    <xdr:cxnSp macro="">
      <xdr:nvCxnSpPr>
        <xdr:cNvPr id="585" name="直線コネクタ 584"/>
        <xdr:cNvCxnSpPr/>
      </xdr:nvCxnSpPr>
      <xdr:spPr>
        <a:xfrm flipV="1">
          <a:off x="14592300" y="9476867"/>
          <a:ext cx="889000" cy="12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159929</xdr:rowOff>
    </xdr:from>
    <xdr:to>
      <xdr:col>22</xdr:col>
      <xdr:colOff>415925</xdr:colOff>
      <xdr:row>56</xdr:row>
      <xdr:rowOff>90079</xdr:rowOff>
    </xdr:to>
    <xdr:sp macro="" textlink="">
      <xdr:nvSpPr>
        <xdr:cNvPr id="586" name="フローチャート : 判断 585"/>
        <xdr:cNvSpPr/>
      </xdr:nvSpPr>
      <xdr:spPr>
        <a:xfrm>
          <a:off x="15430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81206</xdr:rowOff>
    </xdr:from>
    <xdr:ext cx="534377" cy="259045"/>
    <xdr:sp macro="" textlink="">
      <xdr:nvSpPr>
        <xdr:cNvPr id="587" name="テキスト ボックス 586"/>
        <xdr:cNvSpPr txBox="1"/>
      </xdr:nvSpPr>
      <xdr:spPr>
        <a:xfrm>
          <a:off x="15214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2018</xdr:rowOff>
    </xdr:from>
    <xdr:to>
      <xdr:col>21</xdr:col>
      <xdr:colOff>161925</xdr:colOff>
      <xdr:row>57</xdr:row>
      <xdr:rowOff>54236</xdr:rowOff>
    </xdr:to>
    <xdr:cxnSp macro="">
      <xdr:nvCxnSpPr>
        <xdr:cNvPr id="588" name="直線コネクタ 587"/>
        <xdr:cNvCxnSpPr/>
      </xdr:nvCxnSpPr>
      <xdr:spPr>
        <a:xfrm flipV="1">
          <a:off x="13703300" y="9603218"/>
          <a:ext cx="889000" cy="22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89" name="フローチャート : 判断 588"/>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161183</xdr:rowOff>
    </xdr:from>
    <xdr:ext cx="534377" cy="259045"/>
    <xdr:sp macro="" textlink="">
      <xdr:nvSpPr>
        <xdr:cNvPr id="590" name="テキスト ボックス 589"/>
        <xdr:cNvSpPr txBox="1"/>
      </xdr:nvSpPr>
      <xdr:spPr>
        <a:xfrm>
          <a:off x="14325111" y="976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26967</xdr:rowOff>
    </xdr:from>
    <xdr:to>
      <xdr:col>19</xdr:col>
      <xdr:colOff>644525</xdr:colOff>
      <xdr:row>57</xdr:row>
      <xdr:rowOff>54236</xdr:rowOff>
    </xdr:to>
    <xdr:cxnSp macro="">
      <xdr:nvCxnSpPr>
        <xdr:cNvPr id="591" name="直線コネクタ 590"/>
        <xdr:cNvCxnSpPr/>
      </xdr:nvCxnSpPr>
      <xdr:spPr>
        <a:xfrm>
          <a:off x="12814300" y="9456717"/>
          <a:ext cx="889000" cy="37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2" name="フローチャート : 判断 591"/>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39920</xdr:rowOff>
    </xdr:from>
    <xdr:ext cx="534377" cy="259045"/>
    <xdr:sp macro="" textlink="">
      <xdr:nvSpPr>
        <xdr:cNvPr id="593" name="テキスト ボックス 592"/>
        <xdr:cNvSpPr txBox="1"/>
      </xdr:nvSpPr>
      <xdr:spPr>
        <a:xfrm>
          <a:off x="13436111" y="94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4" name="フローチャート : 判断 593"/>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5605</xdr:rowOff>
    </xdr:from>
    <xdr:ext cx="534377" cy="259045"/>
    <xdr:sp macro="" textlink="">
      <xdr:nvSpPr>
        <xdr:cNvPr id="595" name="テキスト ボックス 594"/>
        <xdr:cNvSpPr txBox="1"/>
      </xdr:nvSpPr>
      <xdr:spPr>
        <a:xfrm>
          <a:off x="12547111" y="977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89292</xdr:rowOff>
    </xdr:from>
    <xdr:to>
      <xdr:col>23</xdr:col>
      <xdr:colOff>568325</xdr:colOff>
      <xdr:row>55</xdr:row>
      <xdr:rowOff>19442</xdr:rowOff>
    </xdr:to>
    <xdr:sp macro="" textlink="">
      <xdr:nvSpPr>
        <xdr:cNvPr id="601" name="円/楕円 600"/>
        <xdr:cNvSpPr/>
      </xdr:nvSpPr>
      <xdr:spPr>
        <a:xfrm>
          <a:off x="16268700" y="93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112169</xdr:rowOff>
    </xdr:from>
    <xdr:ext cx="534377" cy="259045"/>
    <xdr:sp macro="" textlink="">
      <xdr:nvSpPr>
        <xdr:cNvPr id="602" name="教育費該当値テキスト"/>
        <xdr:cNvSpPr txBox="1"/>
      </xdr:nvSpPr>
      <xdr:spPr>
        <a:xfrm>
          <a:off x="16370300" y="919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44,988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167767</xdr:rowOff>
    </xdr:from>
    <xdr:to>
      <xdr:col>22</xdr:col>
      <xdr:colOff>415925</xdr:colOff>
      <xdr:row>55</xdr:row>
      <xdr:rowOff>97917</xdr:rowOff>
    </xdr:to>
    <xdr:sp macro="" textlink="">
      <xdr:nvSpPr>
        <xdr:cNvPr id="603" name="円/楕円 602"/>
        <xdr:cNvSpPr/>
      </xdr:nvSpPr>
      <xdr:spPr>
        <a:xfrm>
          <a:off x="15430500" y="942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114444</xdr:rowOff>
    </xdr:from>
    <xdr:ext cx="534377" cy="259045"/>
    <xdr:sp macro="" textlink="">
      <xdr:nvSpPr>
        <xdr:cNvPr id="604" name="テキスト ボックス 603"/>
        <xdr:cNvSpPr txBox="1"/>
      </xdr:nvSpPr>
      <xdr:spPr>
        <a:xfrm>
          <a:off x="15214111" y="920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122668</xdr:rowOff>
    </xdr:from>
    <xdr:to>
      <xdr:col>21</xdr:col>
      <xdr:colOff>212725</xdr:colOff>
      <xdr:row>56</xdr:row>
      <xdr:rowOff>52818</xdr:rowOff>
    </xdr:to>
    <xdr:sp macro="" textlink="">
      <xdr:nvSpPr>
        <xdr:cNvPr id="605" name="円/楕円 604"/>
        <xdr:cNvSpPr/>
      </xdr:nvSpPr>
      <xdr:spPr>
        <a:xfrm>
          <a:off x="14541500" y="955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69345</xdr:rowOff>
    </xdr:from>
    <xdr:ext cx="534377" cy="259045"/>
    <xdr:sp macro="" textlink="">
      <xdr:nvSpPr>
        <xdr:cNvPr id="606" name="テキスト ボックス 605"/>
        <xdr:cNvSpPr txBox="1"/>
      </xdr:nvSpPr>
      <xdr:spPr>
        <a:xfrm>
          <a:off x="14325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3436</xdr:rowOff>
    </xdr:from>
    <xdr:to>
      <xdr:col>20</xdr:col>
      <xdr:colOff>9525</xdr:colOff>
      <xdr:row>57</xdr:row>
      <xdr:rowOff>105036</xdr:rowOff>
    </xdr:to>
    <xdr:sp macro="" textlink="">
      <xdr:nvSpPr>
        <xdr:cNvPr id="607" name="円/楕円 606"/>
        <xdr:cNvSpPr/>
      </xdr:nvSpPr>
      <xdr:spPr>
        <a:xfrm>
          <a:off x="13652500" y="97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96163</xdr:rowOff>
    </xdr:from>
    <xdr:ext cx="534377" cy="259045"/>
    <xdr:sp macro="" textlink="">
      <xdr:nvSpPr>
        <xdr:cNvPr id="608" name="テキスト ボックス 607"/>
        <xdr:cNvSpPr txBox="1"/>
      </xdr:nvSpPr>
      <xdr:spPr>
        <a:xfrm>
          <a:off x="13436111" y="986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31,867</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147617</xdr:rowOff>
    </xdr:from>
    <xdr:to>
      <xdr:col>18</xdr:col>
      <xdr:colOff>492125</xdr:colOff>
      <xdr:row>55</xdr:row>
      <xdr:rowOff>77767</xdr:rowOff>
    </xdr:to>
    <xdr:sp macro="" textlink="">
      <xdr:nvSpPr>
        <xdr:cNvPr id="609" name="円/楕円 608"/>
        <xdr:cNvSpPr/>
      </xdr:nvSpPr>
      <xdr:spPr>
        <a:xfrm>
          <a:off x="12763500" y="94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94294</xdr:rowOff>
    </xdr:from>
    <xdr:ext cx="534377" cy="259045"/>
    <xdr:sp macro="" textlink="">
      <xdr:nvSpPr>
        <xdr:cNvPr id="610" name="テキスト ボックス 609"/>
        <xdr:cNvSpPr txBox="1"/>
      </xdr:nvSpPr>
      <xdr:spPr>
        <a:xfrm>
          <a:off x="12547111" y="91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76</xdr:row>
      <xdr:rowOff>89027</xdr:rowOff>
    </xdr:from>
    <xdr:to>
      <xdr:col>23</xdr:col>
      <xdr:colOff>516889</xdr:colOff>
      <xdr:row>79</xdr:row>
      <xdr:rowOff>44450</xdr:rowOff>
    </xdr:to>
    <xdr:cxnSp macro="">
      <xdr:nvCxnSpPr>
        <xdr:cNvPr id="634" name="直線コネクタ 633"/>
        <xdr:cNvCxnSpPr/>
      </xdr:nvCxnSpPr>
      <xdr:spPr>
        <a:xfrm flipV="1">
          <a:off x="16317595" y="13119227"/>
          <a:ext cx="1269" cy="46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35704</xdr:rowOff>
    </xdr:from>
    <xdr:ext cx="469744" cy="259045"/>
    <xdr:sp macro="" textlink="">
      <xdr:nvSpPr>
        <xdr:cNvPr id="637" name="災害復旧費最大値テキスト"/>
        <xdr:cNvSpPr txBox="1"/>
      </xdr:nvSpPr>
      <xdr:spPr>
        <a:xfrm>
          <a:off x="16370300" y="1289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76</xdr:row>
      <xdr:rowOff>89027</xdr:rowOff>
    </xdr:from>
    <xdr:to>
      <xdr:col>23</xdr:col>
      <xdr:colOff>606425</xdr:colOff>
      <xdr:row>76</xdr:row>
      <xdr:rowOff>89027</xdr:rowOff>
    </xdr:to>
    <xdr:cxnSp macro="">
      <xdr:nvCxnSpPr>
        <xdr:cNvPr id="638" name="直線コネクタ 637"/>
        <xdr:cNvCxnSpPr/>
      </xdr:nvCxnSpPr>
      <xdr:spPr>
        <a:xfrm>
          <a:off x="16230600" y="1311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90551</xdr:rowOff>
    </xdr:from>
    <xdr:to>
      <xdr:col>23</xdr:col>
      <xdr:colOff>517525</xdr:colOff>
      <xdr:row>79</xdr:row>
      <xdr:rowOff>22733</xdr:rowOff>
    </xdr:to>
    <xdr:cxnSp macro="">
      <xdr:nvCxnSpPr>
        <xdr:cNvPr id="639" name="直線コネクタ 638"/>
        <xdr:cNvCxnSpPr/>
      </xdr:nvCxnSpPr>
      <xdr:spPr>
        <a:xfrm flipV="1">
          <a:off x="15481300" y="13120751"/>
          <a:ext cx="838200" cy="44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85425</xdr:rowOff>
    </xdr:from>
    <xdr:ext cx="378565" cy="259045"/>
    <xdr:sp macro="" textlink="">
      <xdr:nvSpPr>
        <xdr:cNvPr id="640" name="災害復旧費平均値テキスト"/>
        <xdr:cNvSpPr txBox="1"/>
      </xdr:nvSpPr>
      <xdr:spPr>
        <a:xfrm>
          <a:off x="16370300" y="13458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106998</xdr:rowOff>
    </xdr:from>
    <xdr:to>
      <xdr:col>23</xdr:col>
      <xdr:colOff>568325</xdr:colOff>
      <xdr:row>79</xdr:row>
      <xdr:rowOff>37148</xdr:rowOff>
    </xdr:to>
    <xdr:sp macro="" textlink="">
      <xdr:nvSpPr>
        <xdr:cNvPr id="641" name="フローチャート : 判断 640"/>
        <xdr:cNvSpPr/>
      </xdr:nvSpPr>
      <xdr:spPr>
        <a:xfrm>
          <a:off x="16268700" y="1348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22733</xdr:rowOff>
    </xdr:from>
    <xdr:to>
      <xdr:col>22</xdr:col>
      <xdr:colOff>365125</xdr:colOff>
      <xdr:row>79</xdr:row>
      <xdr:rowOff>43307</xdr:rowOff>
    </xdr:to>
    <xdr:cxnSp macro="">
      <xdr:nvCxnSpPr>
        <xdr:cNvPr id="642" name="直線コネクタ 641"/>
        <xdr:cNvCxnSpPr/>
      </xdr:nvCxnSpPr>
      <xdr:spPr>
        <a:xfrm flipV="1">
          <a:off x="14592300" y="1356728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103378</xdr:rowOff>
    </xdr:from>
    <xdr:to>
      <xdr:col>22</xdr:col>
      <xdr:colOff>415925</xdr:colOff>
      <xdr:row>79</xdr:row>
      <xdr:rowOff>33528</xdr:rowOff>
    </xdr:to>
    <xdr:sp macro="" textlink="">
      <xdr:nvSpPr>
        <xdr:cNvPr id="643" name="フローチャート : 判断 642"/>
        <xdr:cNvSpPr/>
      </xdr:nvSpPr>
      <xdr:spPr>
        <a:xfrm>
          <a:off x="15430500" y="1347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50055</xdr:rowOff>
    </xdr:from>
    <xdr:ext cx="378565" cy="259045"/>
    <xdr:sp macro="" textlink="">
      <xdr:nvSpPr>
        <xdr:cNvPr id="644" name="テキスト ボックス 643"/>
        <xdr:cNvSpPr txBox="1"/>
      </xdr:nvSpPr>
      <xdr:spPr>
        <a:xfrm>
          <a:off x="15292017" y="1325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25209</xdr:rowOff>
    </xdr:from>
    <xdr:to>
      <xdr:col>21</xdr:col>
      <xdr:colOff>161925</xdr:colOff>
      <xdr:row>79</xdr:row>
      <xdr:rowOff>43307</xdr:rowOff>
    </xdr:to>
    <xdr:cxnSp macro="">
      <xdr:nvCxnSpPr>
        <xdr:cNvPr id="645" name="直線コネクタ 644"/>
        <xdr:cNvCxnSpPr/>
      </xdr:nvCxnSpPr>
      <xdr:spPr>
        <a:xfrm>
          <a:off x="13703300" y="12198159"/>
          <a:ext cx="889000" cy="138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82423</xdr:rowOff>
    </xdr:from>
    <xdr:to>
      <xdr:col>21</xdr:col>
      <xdr:colOff>212725</xdr:colOff>
      <xdr:row>79</xdr:row>
      <xdr:rowOff>12573</xdr:rowOff>
    </xdr:to>
    <xdr:sp macro="" textlink="">
      <xdr:nvSpPr>
        <xdr:cNvPr id="646" name="フローチャート : 判断 645"/>
        <xdr:cNvSpPr/>
      </xdr:nvSpPr>
      <xdr:spPr>
        <a:xfrm>
          <a:off x="14541500" y="134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29100</xdr:rowOff>
    </xdr:from>
    <xdr:ext cx="378565" cy="259045"/>
    <xdr:sp macro="" textlink="">
      <xdr:nvSpPr>
        <xdr:cNvPr id="647" name="テキスト ボックス 646"/>
        <xdr:cNvSpPr txBox="1"/>
      </xdr:nvSpPr>
      <xdr:spPr>
        <a:xfrm>
          <a:off x="14403017" y="13230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25209</xdr:rowOff>
    </xdr:from>
    <xdr:to>
      <xdr:col>19</xdr:col>
      <xdr:colOff>644525</xdr:colOff>
      <xdr:row>76</xdr:row>
      <xdr:rowOff>110173</xdr:rowOff>
    </xdr:to>
    <xdr:cxnSp macro="">
      <xdr:nvCxnSpPr>
        <xdr:cNvPr id="648" name="直線コネクタ 647"/>
        <xdr:cNvCxnSpPr/>
      </xdr:nvCxnSpPr>
      <xdr:spPr>
        <a:xfrm flipV="1">
          <a:off x="12814300" y="12198159"/>
          <a:ext cx="889000" cy="94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150813</xdr:rowOff>
    </xdr:from>
    <xdr:to>
      <xdr:col>20</xdr:col>
      <xdr:colOff>9525</xdr:colOff>
      <xdr:row>78</xdr:row>
      <xdr:rowOff>80963</xdr:rowOff>
    </xdr:to>
    <xdr:sp macro="" textlink="">
      <xdr:nvSpPr>
        <xdr:cNvPr id="649" name="フローチャート : 判断 648"/>
        <xdr:cNvSpPr/>
      </xdr:nvSpPr>
      <xdr:spPr>
        <a:xfrm>
          <a:off x="13652500" y="1335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72090</xdr:rowOff>
    </xdr:from>
    <xdr:ext cx="378565" cy="259045"/>
    <xdr:sp macro="" textlink="">
      <xdr:nvSpPr>
        <xdr:cNvPr id="650" name="テキスト ボックス 649"/>
        <xdr:cNvSpPr txBox="1"/>
      </xdr:nvSpPr>
      <xdr:spPr>
        <a:xfrm>
          <a:off x="13514017" y="13445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144335</xdr:rowOff>
    </xdr:from>
    <xdr:to>
      <xdr:col>18</xdr:col>
      <xdr:colOff>492125</xdr:colOff>
      <xdr:row>78</xdr:row>
      <xdr:rowOff>74485</xdr:rowOff>
    </xdr:to>
    <xdr:sp macro="" textlink="">
      <xdr:nvSpPr>
        <xdr:cNvPr id="651" name="フローチャート : 判断 650"/>
        <xdr:cNvSpPr/>
      </xdr:nvSpPr>
      <xdr:spPr>
        <a:xfrm>
          <a:off x="12763500" y="1334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65612</xdr:rowOff>
    </xdr:from>
    <xdr:ext cx="469744" cy="259045"/>
    <xdr:sp macro="" textlink="">
      <xdr:nvSpPr>
        <xdr:cNvPr id="652" name="テキスト ボックス 651"/>
        <xdr:cNvSpPr txBox="1"/>
      </xdr:nvSpPr>
      <xdr:spPr>
        <a:xfrm>
          <a:off x="12579427" y="1343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39751</xdr:rowOff>
    </xdr:from>
    <xdr:to>
      <xdr:col>23</xdr:col>
      <xdr:colOff>568325</xdr:colOff>
      <xdr:row>76</xdr:row>
      <xdr:rowOff>141351</xdr:rowOff>
    </xdr:to>
    <xdr:sp macro="" textlink="">
      <xdr:nvSpPr>
        <xdr:cNvPr id="658" name="円/楕円 657"/>
        <xdr:cNvSpPr/>
      </xdr:nvSpPr>
      <xdr:spPr>
        <a:xfrm>
          <a:off x="16268700" y="130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162704</xdr:rowOff>
    </xdr:from>
    <xdr:ext cx="469744" cy="259045"/>
    <xdr:sp macro="" textlink="">
      <xdr:nvSpPr>
        <xdr:cNvPr id="659" name="災害復旧費該当値テキスト"/>
        <xdr:cNvSpPr txBox="1"/>
      </xdr:nvSpPr>
      <xdr:spPr>
        <a:xfrm>
          <a:off x="16370300" y="1302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143383</xdr:rowOff>
    </xdr:from>
    <xdr:to>
      <xdr:col>22</xdr:col>
      <xdr:colOff>415925</xdr:colOff>
      <xdr:row>79</xdr:row>
      <xdr:rowOff>73533</xdr:rowOff>
    </xdr:to>
    <xdr:sp macro="" textlink="">
      <xdr:nvSpPr>
        <xdr:cNvPr id="660" name="円/楕円 659"/>
        <xdr:cNvSpPr/>
      </xdr:nvSpPr>
      <xdr:spPr>
        <a:xfrm>
          <a:off x="15430500" y="135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64660</xdr:rowOff>
    </xdr:from>
    <xdr:ext cx="378565" cy="259045"/>
    <xdr:sp macro="" textlink="">
      <xdr:nvSpPr>
        <xdr:cNvPr id="661" name="テキスト ボックス 660"/>
        <xdr:cNvSpPr txBox="1"/>
      </xdr:nvSpPr>
      <xdr:spPr>
        <a:xfrm>
          <a:off x="15292017" y="13609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163957</xdr:rowOff>
    </xdr:from>
    <xdr:to>
      <xdr:col>21</xdr:col>
      <xdr:colOff>212725</xdr:colOff>
      <xdr:row>79</xdr:row>
      <xdr:rowOff>94107</xdr:rowOff>
    </xdr:to>
    <xdr:sp macro="" textlink="">
      <xdr:nvSpPr>
        <xdr:cNvPr id="662" name="円/楕円 661"/>
        <xdr:cNvSpPr/>
      </xdr:nvSpPr>
      <xdr:spPr>
        <a:xfrm>
          <a:off x="14541500" y="135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85234</xdr:rowOff>
    </xdr:from>
    <xdr:ext cx="249299" cy="259045"/>
    <xdr:sp macro="" textlink="">
      <xdr:nvSpPr>
        <xdr:cNvPr id="663" name="テキスト ボックス 662"/>
        <xdr:cNvSpPr txBox="1"/>
      </xdr:nvSpPr>
      <xdr:spPr>
        <a:xfrm>
          <a:off x="14467649" y="13629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145859</xdr:rowOff>
    </xdr:from>
    <xdr:to>
      <xdr:col>20</xdr:col>
      <xdr:colOff>9525</xdr:colOff>
      <xdr:row>71</xdr:row>
      <xdr:rowOff>76009</xdr:rowOff>
    </xdr:to>
    <xdr:sp macro="" textlink="">
      <xdr:nvSpPr>
        <xdr:cNvPr id="664" name="円/楕円 663"/>
        <xdr:cNvSpPr/>
      </xdr:nvSpPr>
      <xdr:spPr>
        <a:xfrm>
          <a:off x="13652500" y="121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69</xdr:row>
      <xdr:rowOff>92536</xdr:rowOff>
    </xdr:from>
    <xdr:ext cx="469744" cy="259045"/>
    <xdr:sp macro="" textlink="">
      <xdr:nvSpPr>
        <xdr:cNvPr id="665" name="テキスト ボックス 664"/>
        <xdr:cNvSpPr txBox="1"/>
      </xdr:nvSpPr>
      <xdr:spPr>
        <a:xfrm>
          <a:off x="13468427" y="119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59373</xdr:rowOff>
    </xdr:from>
    <xdr:to>
      <xdr:col>18</xdr:col>
      <xdr:colOff>492125</xdr:colOff>
      <xdr:row>76</xdr:row>
      <xdr:rowOff>160973</xdr:rowOff>
    </xdr:to>
    <xdr:sp macro="" textlink="">
      <xdr:nvSpPr>
        <xdr:cNvPr id="666" name="円/楕円 665"/>
        <xdr:cNvSpPr/>
      </xdr:nvSpPr>
      <xdr:spPr>
        <a:xfrm>
          <a:off x="12763500" y="130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6049</xdr:rowOff>
    </xdr:from>
    <xdr:ext cx="469744" cy="259045"/>
    <xdr:sp macro="" textlink="">
      <xdr:nvSpPr>
        <xdr:cNvPr id="667" name="テキスト ボックス 666"/>
        <xdr:cNvSpPr txBox="1"/>
      </xdr:nvSpPr>
      <xdr:spPr>
        <a:xfrm>
          <a:off x="12579427" y="1286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43117</xdr:rowOff>
    </xdr:from>
    <xdr:to>
      <xdr:col>23</xdr:col>
      <xdr:colOff>516889</xdr:colOff>
      <xdr:row>97</xdr:row>
      <xdr:rowOff>104724</xdr:rowOff>
    </xdr:to>
    <xdr:cxnSp macro="">
      <xdr:nvCxnSpPr>
        <xdr:cNvPr id="691" name="直線コネクタ 690"/>
        <xdr:cNvCxnSpPr/>
      </xdr:nvCxnSpPr>
      <xdr:spPr>
        <a:xfrm flipV="1">
          <a:off x="16317595" y="15645067"/>
          <a:ext cx="1269" cy="10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108551</xdr:rowOff>
    </xdr:from>
    <xdr:ext cx="534377" cy="259045"/>
    <xdr:sp macro="" textlink="">
      <xdr:nvSpPr>
        <xdr:cNvPr id="692" name="公債費最小値テキスト"/>
        <xdr:cNvSpPr txBox="1"/>
      </xdr:nvSpPr>
      <xdr:spPr>
        <a:xfrm>
          <a:off x="16370300"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97</xdr:row>
      <xdr:rowOff>104724</xdr:rowOff>
    </xdr:from>
    <xdr:to>
      <xdr:col>23</xdr:col>
      <xdr:colOff>606425</xdr:colOff>
      <xdr:row>97</xdr:row>
      <xdr:rowOff>104724</xdr:rowOff>
    </xdr:to>
    <xdr:cxnSp macro="">
      <xdr:nvCxnSpPr>
        <xdr:cNvPr id="693" name="直線コネクタ 692"/>
        <xdr:cNvCxnSpPr/>
      </xdr:nvCxnSpPr>
      <xdr:spPr>
        <a:xfrm>
          <a:off x="16230600" y="1673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161244</xdr:rowOff>
    </xdr:from>
    <xdr:ext cx="534377" cy="259045"/>
    <xdr:sp macro="" textlink="">
      <xdr:nvSpPr>
        <xdr:cNvPr id="694" name="公債費最大値テキスト"/>
        <xdr:cNvSpPr txBox="1"/>
      </xdr:nvSpPr>
      <xdr:spPr>
        <a:xfrm>
          <a:off x="16370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72,070</a:t>
          </a:r>
          <a:endParaRPr kumimoji="1" lang="ja-JP" altLang="en-US" sz="1000" b="1">
            <a:latin typeface="ＭＳ Ｐゴシック"/>
          </a:endParaRPr>
        </a:p>
      </xdr:txBody>
    </xdr:sp>
    <xdr:clientData/>
  </xdr:oneCellAnchor>
  <xdr:twoCellAnchor>
    <xdr:from>
      <xdr:col>23</xdr:col>
      <xdr:colOff>428625</xdr:colOff>
      <xdr:row>91</xdr:row>
      <xdr:rowOff>43117</xdr:rowOff>
    </xdr:from>
    <xdr:to>
      <xdr:col>23</xdr:col>
      <xdr:colOff>606425</xdr:colOff>
      <xdr:row>91</xdr:row>
      <xdr:rowOff>43117</xdr:rowOff>
    </xdr:to>
    <xdr:cxnSp macro="">
      <xdr:nvCxnSpPr>
        <xdr:cNvPr id="695" name="直線コネクタ 694"/>
        <xdr:cNvCxnSpPr/>
      </xdr:nvCxnSpPr>
      <xdr:spPr>
        <a:xfrm>
          <a:off x="16230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123470</xdr:rowOff>
    </xdr:from>
    <xdr:to>
      <xdr:col>23</xdr:col>
      <xdr:colOff>517525</xdr:colOff>
      <xdr:row>94</xdr:row>
      <xdr:rowOff>171341</xdr:rowOff>
    </xdr:to>
    <xdr:cxnSp macro="">
      <xdr:nvCxnSpPr>
        <xdr:cNvPr id="696" name="直線コネクタ 695"/>
        <xdr:cNvCxnSpPr/>
      </xdr:nvCxnSpPr>
      <xdr:spPr>
        <a:xfrm>
          <a:off x="15481300" y="16239770"/>
          <a:ext cx="838200" cy="4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18959</xdr:rowOff>
    </xdr:from>
    <xdr:ext cx="534377" cy="259045"/>
    <xdr:sp macro="" textlink="">
      <xdr:nvSpPr>
        <xdr:cNvPr id="697" name="公債費平均値テキスト"/>
        <xdr:cNvSpPr txBox="1"/>
      </xdr:nvSpPr>
      <xdr:spPr>
        <a:xfrm>
          <a:off x="16370300" y="1630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40532</xdr:rowOff>
    </xdr:from>
    <xdr:to>
      <xdr:col>23</xdr:col>
      <xdr:colOff>568325</xdr:colOff>
      <xdr:row>95</xdr:row>
      <xdr:rowOff>142132</xdr:rowOff>
    </xdr:to>
    <xdr:sp macro="" textlink="">
      <xdr:nvSpPr>
        <xdr:cNvPr id="698" name="フローチャート : 判断 697"/>
        <xdr:cNvSpPr/>
      </xdr:nvSpPr>
      <xdr:spPr>
        <a:xfrm>
          <a:off x="162687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98247</xdr:rowOff>
    </xdr:from>
    <xdr:to>
      <xdr:col>22</xdr:col>
      <xdr:colOff>365125</xdr:colOff>
      <xdr:row>94</xdr:row>
      <xdr:rowOff>123470</xdr:rowOff>
    </xdr:to>
    <xdr:cxnSp macro="">
      <xdr:nvCxnSpPr>
        <xdr:cNvPr id="699" name="直線コネクタ 698"/>
        <xdr:cNvCxnSpPr/>
      </xdr:nvCxnSpPr>
      <xdr:spPr>
        <a:xfrm>
          <a:off x="14592300" y="16214547"/>
          <a:ext cx="889000" cy="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5784</xdr:rowOff>
    </xdr:from>
    <xdr:to>
      <xdr:col>22</xdr:col>
      <xdr:colOff>415925</xdr:colOff>
      <xdr:row>95</xdr:row>
      <xdr:rowOff>107384</xdr:rowOff>
    </xdr:to>
    <xdr:sp macro="" textlink="">
      <xdr:nvSpPr>
        <xdr:cNvPr id="700" name="フローチャート : 判断 699"/>
        <xdr:cNvSpPr/>
      </xdr:nvSpPr>
      <xdr:spPr>
        <a:xfrm>
          <a:off x="15430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98511</xdr:rowOff>
    </xdr:from>
    <xdr:ext cx="534377" cy="259045"/>
    <xdr:sp macro="" textlink="">
      <xdr:nvSpPr>
        <xdr:cNvPr id="701" name="テキスト ボックス 700"/>
        <xdr:cNvSpPr txBox="1"/>
      </xdr:nvSpPr>
      <xdr:spPr>
        <a:xfrm>
          <a:off x="15214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90703</xdr:rowOff>
    </xdr:from>
    <xdr:to>
      <xdr:col>21</xdr:col>
      <xdr:colOff>161925</xdr:colOff>
      <xdr:row>94</xdr:row>
      <xdr:rowOff>98247</xdr:rowOff>
    </xdr:to>
    <xdr:cxnSp macro="">
      <xdr:nvCxnSpPr>
        <xdr:cNvPr id="702" name="直線コネクタ 701"/>
        <xdr:cNvCxnSpPr/>
      </xdr:nvCxnSpPr>
      <xdr:spPr>
        <a:xfrm>
          <a:off x="13703300" y="16207003"/>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7308</xdr:rowOff>
    </xdr:from>
    <xdr:to>
      <xdr:col>21</xdr:col>
      <xdr:colOff>212725</xdr:colOff>
      <xdr:row>95</xdr:row>
      <xdr:rowOff>108908</xdr:rowOff>
    </xdr:to>
    <xdr:sp macro="" textlink="">
      <xdr:nvSpPr>
        <xdr:cNvPr id="703" name="フローチャート : 判断 702"/>
        <xdr:cNvSpPr/>
      </xdr:nvSpPr>
      <xdr:spPr>
        <a:xfrm>
          <a:off x="14541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100035</xdr:rowOff>
    </xdr:from>
    <xdr:ext cx="534377" cy="259045"/>
    <xdr:sp macro="" textlink="">
      <xdr:nvSpPr>
        <xdr:cNvPr id="704" name="テキスト ボックス 703"/>
        <xdr:cNvSpPr txBox="1"/>
      </xdr:nvSpPr>
      <xdr:spPr>
        <a:xfrm>
          <a:off x="14325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67081</xdr:rowOff>
    </xdr:from>
    <xdr:to>
      <xdr:col>19</xdr:col>
      <xdr:colOff>644525</xdr:colOff>
      <xdr:row>94</xdr:row>
      <xdr:rowOff>90703</xdr:rowOff>
    </xdr:to>
    <xdr:cxnSp macro="">
      <xdr:nvCxnSpPr>
        <xdr:cNvPr id="705" name="直線コネクタ 704"/>
        <xdr:cNvCxnSpPr/>
      </xdr:nvCxnSpPr>
      <xdr:spPr>
        <a:xfrm>
          <a:off x="12814300" y="16183381"/>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11881</xdr:rowOff>
    </xdr:from>
    <xdr:to>
      <xdr:col>20</xdr:col>
      <xdr:colOff>9525</xdr:colOff>
      <xdr:row>95</xdr:row>
      <xdr:rowOff>113481</xdr:rowOff>
    </xdr:to>
    <xdr:sp macro="" textlink="">
      <xdr:nvSpPr>
        <xdr:cNvPr id="706" name="フローチャート : 判断 705"/>
        <xdr:cNvSpPr/>
      </xdr:nvSpPr>
      <xdr:spPr>
        <a:xfrm>
          <a:off x="13652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104608</xdr:rowOff>
    </xdr:from>
    <xdr:ext cx="534377" cy="259045"/>
    <xdr:sp macro="" textlink="">
      <xdr:nvSpPr>
        <xdr:cNvPr id="707" name="テキスト ボックス 706"/>
        <xdr:cNvSpPr txBox="1"/>
      </xdr:nvSpPr>
      <xdr:spPr>
        <a:xfrm>
          <a:off x="13436111" y="163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12128</xdr:rowOff>
    </xdr:from>
    <xdr:to>
      <xdr:col>18</xdr:col>
      <xdr:colOff>492125</xdr:colOff>
      <xdr:row>95</xdr:row>
      <xdr:rowOff>113728</xdr:rowOff>
    </xdr:to>
    <xdr:sp macro="" textlink="">
      <xdr:nvSpPr>
        <xdr:cNvPr id="708" name="フローチャート : 判断 707"/>
        <xdr:cNvSpPr/>
      </xdr:nvSpPr>
      <xdr:spPr>
        <a:xfrm>
          <a:off x="12763500" y="1629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104855</xdr:rowOff>
    </xdr:from>
    <xdr:ext cx="534377" cy="259045"/>
    <xdr:sp macro="" textlink="">
      <xdr:nvSpPr>
        <xdr:cNvPr id="709" name="テキスト ボックス 708"/>
        <xdr:cNvSpPr txBox="1"/>
      </xdr:nvSpPr>
      <xdr:spPr>
        <a:xfrm>
          <a:off x="12547111" y="163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120541</xdr:rowOff>
    </xdr:from>
    <xdr:to>
      <xdr:col>23</xdr:col>
      <xdr:colOff>568325</xdr:colOff>
      <xdr:row>95</xdr:row>
      <xdr:rowOff>50691</xdr:rowOff>
    </xdr:to>
    <xdr:sp macro="" textlink="">
      <xdr:nvSpPr>
        <xdr:cNvPr id="715" name="円/楕円 714"/>
        <xdr:cNvSpPr/>
      </xdr:nvSpPr>
      <xdr:spPr>
        <a:xfrm>
          <a:off x="16268700" y="1623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143418</xdr:rowOff>
    </xdr:from>
    <xdr:ext cx="534377" cy="259045"/>
    <xdr:sp macro="" textlink="">
      <xdr:nvSpPr>
        <xdr:cNvPr id="716" name="公債費該当値テキスト"/>
        <xdr:cNvSpPr txBox="1"/>
      </xdr:nvSpPr>
      <xdr:spPr>
        <a:xfrm>
          <a:off x="16370300" y="1608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38,339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72670</xdr:rowOff>
    </xdr:from>
    <xdr:to>
      <xdr:col>22</xdr:col>
      <xdr:colOff>415925</xdr:colOff>
      <xdr:row>95</xdr:row>
      <xdr:rowOff>2820</xdr:rowOff>
    </xdr:to>
    <xdr:sp macro="" textlink="">
      <xdr:nvSpPr>
        <xdr:cNvPr id="717" name="円/楕円 716"/>
        <xdr:cNvSpPr/>
      </xdr:nvSpPr>
      <xdr:spPr>
        <a:xfrm>
          <a:off x="15430500" y="1618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19347</xdr:rowOff>
    </xdr:from>
    <xdr:ext cx="534377" cy="259045"/>
    <xdr:sp macro="" textlink="">
      <xdr:nvSpPr>
        <xdr:cNvPr id="718" name="テキスト ボックス 717"/>
        <xdr:cNvSpPr txBox="1"/>
      </xdr:nvSpPr>
      <xdr:spPr>
        <a:xfrm>
          <a:off x="15214111" y="1596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47447</xdr:rowOff>
    </xdr:from>
    <xdr:to>
      <xdr:col>21</xdr:col>
      <xdr:colOff>212725</xdr:colOff>
      <xdr:row>94</xdr:row>
      <xdr:rowOff>149047</xdr:rowOff>
    </xdr:to>
    <xdr:sp macro="" textlink="">
      <xdr:nvSpPr>
        <xdr:cNvPr id="719" name="円/楕円 718"/>
        <xdr:cNvSpPr/>
      </xdr:nvSpPr>
      <xdr:spPr>
        <a:xfrm>
          <a:off x="14541500" y="161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165574</xdr:rowOff>
    </xdr:from>
    <xdr:ext cx="534377" cy="259045"/>
    <xdr:sp macro="" textlink="">
      <xdr:nvSpPr>
        <xdr:cNvPr id="720" name="テキスト ボックス 719"/>
        <xdr:cNvSpPr txBox="1"/>
      </xdr:nvSpPr>
      <xdr:spPr>
        <a:xfrm>
          <a:off x="14325111" y="1593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42,176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39903</xdr:rowOff>
    </xdr:from>
    <xdr:to>
      <xdr:col>20</xdr:col>
      <xdr:colOff>9525</xdr:colOff>
      <xdr:row>94</xdr:row>
      <xdr:rowOff>141503</xdr:rowOff>
    </xdr:to>
    <xdr:sp macro="" textlink="">
      <xdr:nvSpPr>
        <xdr:cNvPr id="721" name="円/楕円 720"/>
        <xdr:cNvSpPr/>
      </xdr:nvSpPr>
      <xdr:spPr>
        <a:xfrm>
          <a:off x="13652500" y="1615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158030</xdr:rowOff>
    </xdr:from>
    <xdr:ext cx="534377" cy="259045"/>
    <xdr:sp macro="" textlink="">
      <xdr:nvSpPr>
        <xdr:cNvPr id="722" name="テキスト ボックス 721"/>
        <xdr:cNvSpPr txBox="1"/>
      </xdr:nvSpPr>
      <xdr:spPr>
        <a:xfrm>
          <a:off x="13436111" y="1593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16281</xdr:rowOff>
    </xdr:from>
    <xdr:to>
      <xdr:col>18</xdr:col>
      <xdr:colOff>492125</xdr:colOff>
      <xdr:row>94</xdr:row>
      <xdr:rowOff>117881</xdr:rowOff>
    </xdr:to>
    <xdr:sp macro="" textlink="">
      <xdr:nvSpPr>
        <xdr:cNvPr id="723" name="円/楕円 722"/>
        <xdr:cNvSpPr/>
      </xdr:nvSpPr>
      <xdr:spPr>
        <a:xfrm>
          <a:off x="12763500" y="1613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134408</xdr:rowOff>
    </xdr:from>
    <xdr:ext cx="534377" cy="259045"/>
    <xdr:sp macro="" textlink="">
      <xdr:nvSpPr>
        <xdr:cNvPr id="724" name="テキスト ボックス 723"/>
        <xdr:cNvSpPr txBox="1"/>
      </xdr:nvSpPr>
      <xdr:spPr>
        <a:xfrm>
          <a:off x="12547111" y="1590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123317</xdr:rowOff>
    </xdr:from>
    <xdr:to>
      <xdr:col>32</xdr:col>
      <xdr:colOff>186689</xdr:colOff>
      <xdr:row>39</xdr:row>
      <xdr:rowOff>44450</xdr:rowOff>
    </xdr:to>
    <xdr:cxnSp macro="">
      <xdr:nvCxnSpPr>
        <xdr:cNvPr id="748" name="直線コネクタ 747"/>
        <xdr:cNvCxnSpPr/>
      </xdr:nvCxnSpPr>
      <xdr:spPr>
        <a:xfrm flipV="1">
          <a:off x="22159595" y="5095367"/>
          <a:ext cx="1269" cy="163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69994</xdr:rowOff>
    </xdr:from>
    <xdr:ext cx="469744" cy="259045"/>
    <xdr:sp macro="" textlink="">
      <xdr:nvSpPr>
        <xdr:cNvPr id="751" name="諸支出金最大値テキスト"/>
        <xdr:cNvSpPr txBox="1"/>
      </xdr:nvSpPr>
      <xdr:spPr>
        <a:xfrm>
          <a:off x="22212300" y="48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4,293</a:t>
          </a:r>
          <a:endParaRPr kumimoji="1" lang="ja-JP" altLang="en-US" sz="1000" b="1">
            <a:latin typeface="ＭＳ Ｐゴシック"/>
          </a:endParaRPr>
        </a:p>
      </xdr:txBody>
    </xdr:sp>
    <xdr:clientData/>
  </xdr:oneCellAnchor>
  <xdr:twoCellAnchor>
    <xdr:from>
      <xdr:col>32</xdr:col>
      <xdr:colOff>98425</xdr:colOff>
      <xdr:row>29</xdr:row>
      <xdr:rowOff>123317</xdr:rowOff>
    </xdr:from>
    <xdr:to>
      <xdr:col>32</xdr:col>
      <xdr:colOff>276225</xdr:colOff>
      <xdr:row>29</xdr:row>
      <xdr:rowOff>123317</xdr:rowOff>
    </xdr:to>
    <xdr:cxnSp macro="">
      <xdr:nvCxnSpPr>
        <xdr:cNvPr id="752" name="直線コネクタ 751"/>
        <xdr:cNvCxnSpPr/>
      </xdr:nvCxnSpPr>
      <xdr:spPr>
        <a:xfrm>
          <a:off x="22072600" y="509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108458</xdr:rowOff>
    </xdr:from>
    <xdr:to>
      <xdr:col>32</xdr:col>
      <xdr:colOff>187325</xdr:colOff>
      <xdr:row>35</xdr:row>
      <xdr:rowOff>82550</xdr:rowOff>
    </xdr:to>
    <xdr:cxnSp macro="">
      <xdr:nvCxnSpPr>
        <xdr:cNvPr id="753" name="直線コネクタ 752"/>
        <xdr:cNvCxnSpPr/>
      </xdr:nvCxnSpPr>
      <xdr:spPr>
        <a:xfrm flipV="1">
          <a:off x="21323300" y="5766308"/>
          <a:ext cx="838200" cy="3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39514</xdr:rowOff>
    </xdr:from>
    <xdr:ext cx="378565" cy="259045"/>
    <xdr:sp macro="" textlink="">
      <xdr:nvSpPr>
        <xdr:cNvPr id="754" name="諸支出金平均値テキスト"/>
        <xdr:cNvSpPr txBox="1"/>
      </xdr:nvSpPr>
      <xdr:spPr>
        <a:xfrm>
          <a:off x="22212300" y="6554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61087</xdr:rowOff>
    </xdr:from>
    <xdr:to>
      <xdr:col>32</xdr:col>
      <xdr:colOff>238125</xdr:colOff>
      <xdr:row>38</xdr:row>
      <xdr:rowOff>162687</xdr:rowOff>
    </xdr:to>
    <xdr:sp macro="" textlink="">
      <xdr:nvSpPr>
        <xdr:cNvPr id="755" name="フローチャート : 判断 754"/>
        <xdr:cNvSpPr/>
      </xdr:nvSpPr>
      <xdr:spPr>
        <a:xfrm>
          <a:off x="221107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118364</xdr:rowOff>
    </xdr:from>
    <xdr:to>
      <xdr:col>31</xdr:col>
      <xdr:colOff>34925</xdr:colOff>
      <xdr:row>35</xdr:row>
      <xdr:rowOff>82550</xdr:rowOff>
    </xdr:to>
    <xdr:cxnSp macro="">
      <xdr:nvCxnSpPr>
        <xdr:cNvPr id="756" name="直線コネクタ 755"/>
        <xdr:cNvCxnSpPr/>
      </xdr:nvCxnSpPr>
      <xdr:spPr>
        <a:xfrm>
          <a:off x="20434300" y="5947664"/>
          <a:ext cx="88900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26797</xdr:rowOff>
    </xdr:from>
    <xdr:to>
      <xdr:col>31</xdr:col>
      <xdr:colOff>85725</xdr:colOff>
      <xdr:row>38</xdr:row>
      <xdr:rowOff>128397</xdr:rowOff>
    </xdr:to>
    <xdr:sp macro="" textlink="">
      <xdr:nvSpPr>
        <xdr:cNvPr id="757" name="フローチャート : 判断 756"/>
        <xdr:cNvSpPr/>
      </xdr:nvSpPr>
      <xdr:spPr>
        <a:xfrm>
          <a:off x="21272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119524</xdr:rowOff>
    </xdr:from>
    <xdr:ext cx="378565" cy="259045"/>
    <xdr:sp macro="" textlink="">
      <xdr:nvSpPr>
        <xdr:cNvPr id="758" name="テキスト ボックス 757"/>
        <xdr:cNvSpPr txBox="1"/>
      </xdr:nvSpPr>
      <xdr:spPr>
        <a:xfrm>
          <a:off x="21134017" y="663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51689</xdr:rowOff>
    </xdr:from>
    <xdr:to>
      <xdr:col>29</xdr:col>
      <xdr:colOff>517525</xdr:colOff>
      <xdr:row>34</xdr:row>
      <xdr:rowOff>118364</xdr:rowOff>
    </xdr:to>
    <xdr:cxnSp macro="">
      <xdr:nvCxnSpPr>
        <xdr:cNvPr id="759" name="直線コネクタ 758"/>
        <xdr:cNvCxnSpPr/>
      </xdr:nvCxnSpPr>
      <xdr:spPr>
        <a:xfrm>
          <a:off x="19545300" y="588098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154051</xdr:rowOff>
    </xdr:from>
    <xdr:to>
      <xdr:col>29</xdr:col>
      <xdr:colOff>568325</xdr:colOff>
      <xdr:row>38</xdr:row>
      <xdr:rowOff>84201</xdr:rowOff>
    </xdr:to>
    <xdr:sp macro="" textlink="">
      <xdr:nvSpPr>
        <xdr:cNvPr id="760" name="フローチャート : 判断 759"/>
        <xdr:cNvSpPr/>
      </xdr:nvSpPr>
      <xdr:spPr>
        <a:xfrm>
          <a:off x="20383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75328</xdr:rowOff>
    </xdr:from>
    <xdr:ext cx="378565" cy="259045"/>
    <xdr:sp macro="" textlink="">
      <xdr:nvSpPr>
        <xdr:cNvPr id="761" name="テキスト ボックス 760"/>
        <xdr:cNvSpPr txBox="1"/>
      </xdr:nvSpPr>
      <xdr:spPr>
        <a:xfrm>
          <a:off x="20245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51689</xdr:rowOff>
    </xdr:from>
    <xdr:to>
      <xdr:col>28</xdr:col>
      <xdr:colOff>314325</xdr:colOff>
      <xdr:row>35</xdr:row>
      <xdr:rowOff>80645</xdr:rowOff>
    </xdr:to>
    <xdr:cxnSp macro="">
      <xdr:nvCxnSpPr>
        <xdr:cNvPr id="762" name="直線コネクタ 761"/>
        <xdr:cNvCxnSpPr/>
      </xdr:nvCxnSpPr>
      <xdr:spPr>
        <a:xfrm flipV="1">
          <a:off x="18656300" y="5880989"/>
          <a:ext cx="889000" cy="20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107569</xdr:rowOff>
    </xdr:from>
    <xdr:to>
      <xdr:col>28</xdr:col>
      <xdr:colOff>365125</xdr:colOff>
      <xdr:row>38</xdr:row>
      <xdr:rowOff>37719</xdr:rowOff>
    </xdr:to>
    <xdr:sp macro="" textlink="">
      <xdr:nvSpPr>
        <xdr:cNvPr id="763" name="フローチャート : 判断 762"/>
        <xdr:cNvSpPr/>
      </xdr:nvSpPr>
      <xdr:spPr>
        <a:xfrm>
          <a:off x="19494500" y="645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28846</xdr:rowOff>
    </xdr:from>
    <xdr:ext cx="378565" cy="259045"/>
    <xdr:sp macro="" textlink="">
      <xdr:nvSpPr>
        <xdr:cNvPr id="764" name="テキスト ボックス 763"/>
        <xdr:cNvSpPr txBox="1"/>
      </xdr:nvSpPr>
      <xdr:spPr>
        <a:xfrm>
          <a:off x="19356017" y="6543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10414</xdr:rowOff>
    </xdr:from>
    <xdr:to>
      <xdr:col>27</xdr:col>
      <xdr:colOff>161925</xdr:colOff>
      <xdr:row>37</xdr:row>
      <xdr:rowOff>112014</xdr:rowOff>
    </xdr:to>
    <xdr:sp macro="" textlink="">
      <xdr:nvSpPr>
        <xdr:cNvPr id="765" name="フローチャート : 判断 764"/>
        <xdr:cNvSpPr/>
      </xdr:nvSpPr>
      <xdr:spPr>
        <a:xfrm>
          <a:off x="18605500" y="63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103141</xdr:rowOff>
    </xdr:from>
    <xdr:ext cx="378565" cy="259045"/>
    <xdr:sp macro="" textlink="">
      <xdr:nvSpPr>
        <xdr:cNvPr id="766" name="テキスト ボックス 765"/>
        <xdr:cNvSpPr txBox="1"/>
      </xdr:nvSpPr>
      <xdr:spPr>
        <a:xfrm>
          <a:off x="18467017" y="644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57658</xdr:rowOff>
    </xdr:from>
    <xdr:to>
      <xdr:col>32</xdr:col>
      <xdr:colOff>238125</xdr:colOff>
      <xdr:row>33</xdr:row>
      <xdr:rowOff>159258</xdr:rowOff>
    </xdr:to>
    <xdr:sp macro="" textlink="">
      <xdr:nvSpPr>
        <xdr:cNvPr id="772" name="円/楕円 771"/>
        <xdr:cNvSpPr/>
      </xdr:nvSpPr>
      <xdr:spPr>
        <a:xfrm>
          <a:off x="22110700" y="571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80535</xdr:rowOff>
    </xdr:from>
    <xdr:ext cx="469744" cy="259045"/>
    <xdr:sp macro="" textlink="">
      <xdr:nvSpPr>
        <xdr:cNvPr id="773" name="諸支出金該当値テキスト"/>
        <xdr:cNvSpPr txBox="1"/>
      </xdr:nvSpPr>
      <xdr:spPr>
        <a:xfrm>
          <a:off x="22212300" y="556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2,532</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31750</xdr:rowOff>
    </xdr:from>
    <xdr:to>
      <xdr:col>31</xdr:col>
      <xdr:colOff>85725</xdr:colOff>
      <xdr:row>35</xdr:row>
      <xdr:rowOff>133350</xdr:rowOff>
    </xdr:to>
    <xdr:sp macro="" textlink="">
      <xdr:nvSpPr>
        <xdr:cNvPr id="774" name="円/楕円 773"/>
        <xdr:cNvSpPr/>
      </xdr:nvSpPr>
      <xdr:spPr>
        <a:xfrm>
          <a:off x="21272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149877</xdr:rowOff>
    </xdr:from>
    <xdr:ext cx="469744" cy="259045"/>
    <xdr:sp macro="" textlink="">
      <xdr:nvSpPr>
        <xdr:cNvPr id="775" name="テキスト ボックス 774"/>
        <xdr:cNvSpPr txBox="1"/>
      </xdr:nvSpPr>
      <xdr:spPr>
        <a:xfrm>
          <a:off x="21088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67564</xdr:rowOff>
    </xdr:from>
    <xdr:to>
      <xdr:col>29</xdr:col>
      <xdr:colOff>568325</xdr:colOff>
      <xdr:row>34</xdr:row>
      <xdr:rowOff>169164</xdr:rowOff>
    </xdr:to>
    <xdr:sp macro="" textlink="">
      <xdr:nvSpPr>
        <xdr:cNvPr id="776" name="円/楕円 775"/>
        <xdr:cNvSpPr/>
      </xdr:nvSpPr>
      <xdr:spPr>
        <a:xfrm>
          <a:off x="20383500" y="58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14241</xdr:rowOff>
    </xdr:from>
    <xdr:ext cx="469744" cy="259045"/>
    <xdr:sp macro="" textlink="">
      <xdr:nvSpPr>
        <xdr:cNvPr id="777" name="テキスト ボックス 776"/>
        <xdr:cNvSpPr txBox="1"/>
      </xdr:nvSpPr>
      <xdr:spPr>
        <a:xfrm>
          <a:off x="20199427" y="567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889</xdr:rowOff>
    </xdr:from>
    <xdr:to>
      <xdr:col>28</xdr:col>
      <xdr:colOff>365125</xdr:colOff>
      <xdr:row>34</xdr:row>
      <xdr:rowOff>102489</xdr:rowOff>
    </xdr:to>
    <xdr:sp macro="" textlink="">
      <xdr:nvSpPr>
        <xdr:cNvPr id="778" name="円/楕円 777"/>
        <xdr:cNvSpPr/>
      </xdr:nvSpPr>
      <xdr:spPr>
        <a:xfrm>
          <a:off x="19494500" y="58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119016</xdr:rowOff>
    </xdr:from>
    <xdr:ext cx="469744" cy="259045"/>
    <xdr:sp macro="" textlink="">
      <xdr:nvSpPr>
        <xdr:cNvPr id="779" name="テキスト ボックス 778"/>
        <xdr:cNvSpPr txBox="1"/>
      </xdr:nvSpPr>
      <xdr:spPr>
        <a:xfrm>
          <a:off x="19310427"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29845</xdr:rowOff>
    </xdr:from>
    <xdr:to>
      <xdr:col>27</xdr:col>
      <xdr:colOff>161925</xdr:colOff>
      <xdr:row>35</xdr:row>
      <xdr:rowOff>131445</xdr:rowOff>
    </xdr:to>
    <xdr:sp macro="" textlink="">
      <xdr:nvSpPr>
        <xdr:cNvPr id="780" name="円/楕円 779"/>
        <xdr:cNvSpPr/>
      </xdr:nvSpPr>
      <xdr:spPr>
        <a:xfrm>
          <a:off x="18605500" y="603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147972</xdr:rowOff>
    </xdr:from>
    <xdr:ext cx="469744" cy="259045"/>
    <xdr:sp macro="" textlink="">
      <xdr:nvSpPr>
        <xdr:cNvPr id="781" name="テキスト ボックス 780"/>
        <xdr:cNvSpPr txBox="1"/>
      </xdr:nvSpPr>
      <xdr:spPr>
        <a:xfrm>
          <a:off x="18421427" y="58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諸支出金は住民一人当たり</a:t>
          </a:r>
          <a:r>
            <a:rPr kumimoji="1" lang="en-US" altLang="ja-JP" sz="1300">
              <a:latin typeface="ＭＳ Ｐゴシック"/>
            </a:rPr>
            <a:t>2,532</a:t>
          </a:r>
          <a:r>
            <a:rPr kumimoji="1" lang="ja-JP" altLang="en-US" sz="1300">
              <a:latin typeface="ＭＳ Ｐゴシック"/>
            </a:rPr>
            <a:t>円となっており、</a:t>
          </a:r>
          <a:r>
            <a:rPr kumimoji="1" lang="en-US" altLang="ja-JP" sz="1300">
              <a:latin typeface="ＭＳ Ｐゴシック"/>
            </a:rPr>
            <a:t>H27</a:t>
          </a:r>
          <a:r>
            <a:rPr kumimoji="1" lang="ja-JP" altLang="en-US" sz="1300">
              <a:latin typeface="ＭＳ Ｐゴシック"/>
            </a:rPr>
            <a:t>に増嵩したのは自動車運送事業会計補助金の増が要因となっている。</a:t>
          </a:r>
          <a:endParaRPr kumimoji="1" lang="en-US" altLang="ja-JP" sz="1300">
            <a:latin typeface="ＭＳ Ｐゴシック"/>
          </a:endParaRPr>
        </a:p>
        <a:p>
          <a:r>
            <a:rPr kumimoji="1" lang="ja-JP" altLang="en-US" sz="1300">
              <a:latin typeface="ＭＳ Ｐゴシック"/>
            </a:rPr>
            <a:t>また、民生費は住民一人当たり</a:t>
          </a:r>
          <a:r>
            <a:rPr kumimoji="1" lang="en-US" altLang="ja-JP" sz="1300">
              <a:latin typeface="ＭＳ Ｐゴシック"/>
            </a:rPr>
            <a:t>149,882</a:t>
          </a:r>
          <a:r>
            <a:rPr kumimoji="1" lang="ja-JP" altLang="en-US" sz="1300">
              <a:latin typeface="ＭＳ Ｐゴシック"/>
            </a:rPr>
            <a:t>円とゆるやかな増加傾向にあり、増要因としては国民健康保険特別会計繰出金によるものである。</a:t>
          </a:r>
          <a:endParaRPr kumimoji="1" lang="en-US" altLang="ja-JP" sz="1300">
            <a:latin typeface="ＭＳ Ｐゴシック"/>
          </a:endParaRPr>
        </a:p>
        <a:p>
          <a:r>
            <a:rPr kumimoji="1" lang="ja-JP" altLang="en-US" sz="1300">
              <a:latin typeface="ＭＳ Ｐゴシック"/>
            </a:rPr>
            <a:t>教育費も住民一人当たり</a:t>
          </a:r>
          <a:r>
            <a:rPr kumimoji="1" lang="en-US" altLang="ja-JP" sz="1300">
              <a:latin typeface="ＭＳ Ｐゴシック"/>
            </a:rPr>
            <a:t>44,988</a:t>
          </a:r>
          <a:r>
            <a:rPr kumimoji="1" lang="ja-JP" altLang="en-US" sz="1300">
              <a:latin typeface="ＭＳ Ｐゴシック"/>
            </a:rPr>
            <a:t>円とこちらも増加傾向にあり、小学校建設事業や公民館等の耐震化事業等によるものである。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財政調整基金残高の標準財政規模比は前年度に比べてやや減少したが、実質収支額の標準財政規模比は前年度に比べ増加した。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年度は両方合わせて</a:t>
          </a:r>
          <a:r>
            <a:rPr kumimoji="1" lang="en-US" altLang="ja-JP" sz="1400">
              <a:latin typeface="ＭＳ ゴシック" pitchFamily="49" charset="-128"/>
              <a:ea typeface="ＭＳ ゴシック" pitchFamily="49" charset="-128"/>
            </a:rPr>
            <a:t>10.29</a:t>
          </a:r>
          <a:r>
            <a:rPr kumimoji="1" lang="ja-JP" altLang="en-US" sz="1400">
              <a:latin typeface="ＭＳ ゴシック" pitchFamily="49" charset="-128"/>
              <a:ea typeface="ＭＳ ゴシック" pitchFamily="49" charset="-128"/>
            </a:rPr>
            <a:t>％と、ある程度の規模は確保しているところであるが、今後も健全な財政運営に努めていく。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自動車運送事業会計については、平成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年度以降、自動車運送事業経営健全化計画に基づき、赤字を減少させ解消したところである。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市民病院事業会計については黒字額が増傾向にあるが、全体としては黒字額は横ばいに推移しており、今後も連結ベースでの財政健全化に努めていく。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103702645</v>
      </c>
      <c r="BO4" s="379"/>
      <c r="BP4" s="379"/>
      <c r="BQ4" s="379"/>
      <c r="BR4" s="379"/>
      <c r="BS4" s="379"/>
      <c r="BT4" s="379"/>
      <c r="BU4" s="380"/>
      <c r="BV4" s="378">
        <v>97232406</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3</v>
      </c>
      <c r="CU4" s="385"/>
      <c r="CV4" s="385"/>
      <c r="CW4" s="385"/>
      <c r="CX4" s="385"/>
      <c r="CY4" s="385"/>
      <c r="CZ4" s="385"/>
      <c r="DA4" s="386"/>
      <c r="DB4" s="384">
        <v>2.6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99979207</v>
      </c>
      <c r="BO5" s="416"/>
      <c r="BP5" s="416"/>
      <c r="BQ5" s="416"/>
      <c r="BR5" s="416"/>
      <c r="BS5" s="416"/>
      <c r="BT5" s="416"/>
      <c r="BU5" s="417"/>
      <c r="BV5" s="415">
        <v>93818273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87.7</v>
      </c>
      <c r="CU5" s="413"/>
      <c r="CV5" s="413"/>
      <c r="CW5" s="413"/>
      <c r="CX5" s="413"/>
      <c r="CY5" s="413"/>
      <c r="CZ5" s="413"/>
      <c r="DA5" s="414"/>
      <c r="DB5" s="412">
        <v>89.7</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3723438</v>
      </c>
      <c r="BO6" s="416"/>
      <c r="BP6" s="416"/>
      <c r="BQ6" s="416"/>
      <c r="BR6" s="416"/>
      <c r="BS6" s="416"/>
      <c r="BT6" s="416"/>
      <c r="BU6" s="417"/>
      <c r="BV6" s="415">
        <v>3414133</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94.9</v>
      </c>
      <c r="CU6" s="453"/>
      <c r="CV6" s="453"/>
      <c r="CW6" s="453"/>
      <c r="CX6" s="453"/>
      <c r="CY6" s="453"/>
      <c r="CZ6" s="453"/>
      <c r="DA6" s="454"/>
      <c r="DB6" s="452">
        <v>97.8</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2208692</v>
      </c>
      <c r="BO7" s="416"/>
      <c r="BP7" s="416"/>
      <c r="BQ7" s="416"/>
      <c r="BR7" s="416"/>
      <c r="BS7" s="416"/>
      <c r="BT7" s="416"/>
      <c r="BU7" s="417"/>
      <c r="BV7" s="415">
        <v>2090607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51040998</v>
      </c>
      <c r="CU7" s="416"/>
      <c r="CV7" s="416"/>
      <c r="CW7" s="416"/>
      <c r="CX7" s="416"/>
      <c r="CY7" s="416"/>
      <c r="CZ7" s="416"/>
      <c r="DA7" s="417"/>
      <c r="DB7" s="415">
        <v>50674294</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1514746</v>
      </c>
      <c r="BO8" s="416"/>
      <c r="BP8" s="416"/>
      <c r="BQ8" s="416"/>
      <c r="BR8" s="416"/>
      <c r="BS8" s="416"/>
      <c r="BT8" s="416"/>
      <c r="BU8" s="417"/>
      <c r="BV8" s="415">
        <v>1323526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0.65</v>
      </c>
      <c r="CU8" s="456"/>
      <c r="CV8" s="456"/>
      <c r="CW8" s="456"/>
      <c r="CX8" s="456"/>
      <c r="CY8" s="456"/>
      <c r="CZ8" s="456"/>
      <c r="DA8" s="457"/>
      <c r="DB8" s="455">
        <v>0.65</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231257</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191220</v>
      </c>
      <c r="BO9" s="416"/>
      <c r="BP9" s="416"/>
      <c r="BQ9" s="416"/>
      <c r="BR9" s="416"/>
      <c r="BS9" s="416"/>
      <c r="BT9" s="416"/>
      <c r="BU9" s="417"/>
      <c r="BV9" s="415">
        <v>-721421</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13.7</v>
      </c>
      <c r="CU9" s="413"/>
      <c r="CV9" s="413"/>
      <c r="CW9" s="413"/>
      <c r="CX9" s="413"/>
      <c r="CY9" s="413"/>
      <c r="CZ9" s="413"/>
      <c r="DA9" s="414"/>
      <c r="DB9" s="412">
        <v>15.1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237615</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548236</v>
      </c>
      <c r="BO10" s="416"/>
      <c r="BP10" s="416"/>
      <c r="BQ10" s="416"/>
      <c r="BR10" s="416"/>
      <c r="BS10" s="416"/>
      <c r="BT10" s="416"/>
      <c r="BU10" s="417"/>
      <c r="BV10" s="415">
        <v>902047</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235878</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553387</v>
      </c>
      <c r="BO12" s="416"/>
      <c r="BP12" s="416"/>
      <c r="BQ12" s="416"/>
      <c r="BR12" s="416"/>
      <c r="BS12" s="416"/>
      <c r="BT12" s="416"/>
      <c r="BU12" s="417"/>
      <c r="BV12" s="415">
        <v>750000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234988</v>
      </c>
      <c r="S13" s="497"/>
      <c r="T13" s="497"/>
      <c r="U13" s="497"/>
      <c r="V13" s="498"/>
      <c r="W13" s="431" t="s">
        <v>121</v>
      </c>
      <c r="X13" s="432"/>
      <c r="Y13" s="432"/>
      <c r="Z13" s="432"/>
      <c r="AA13" s="432"/>
      <c r="AB13" s="422"/>
      <c r="AC13" s="466">
        <v>3926</v>
      </c>
      <c r="AD13" s="467"/>
      <c r="AE13" s="467"/>
      <c r="AF13" s="467"/>
      <c r="AG13" s="506"/>
      <c r="AH13" s="466">
        <v>4723</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186069</v>
      </c>
      <c r="BO13" s="416"/>
      <c r="BP13" s="416"/>
      <c r="BQ13" s="416"/>
      <c r="BR13" s="416"/>
      <c r="BS13" s="416"/>
      <c r="BT13" s="416"/>
      <c r="BU13" s="417"/>
      <c r="BV13" s="415">
        <v>-569374</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12.1</v>
      </c>
      <c r="CU13" s="413"/>
      <c r="CV13" s="413"/>
      <c r="CW13" s="413"/>
      <c r="CX13" s="413"/>
      <c r="CY13" s="413"/>
      <c r="CZ13" s="413"/>
      <c r="DA13" s="414"/>
      <c r="DB13" s="412">
        <v>13.2</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237550</v>
      </c>
      <c r="S14" s="497"/>
      <c r="T14" s="497"/>
      <c r="U14" s="497"/>
      <c r="V14" s="498"/>
      <c r="W14" s="405"/>
      <c r="X14" s="406"/>
      <c r="Y14" s="406"/>
      <c r="Z14" s="406"/>
      <c r="AA14" s="406"/>
      <c r="AB14" s="395"/>
      <c r="AC14" s="499">
        <v>3.7</v>
      </c>
      <c r="AD14" s="500"/>
      <c r="AE14" s="500"/>
      <c r="AF14" s="500"/>
      <c r="AG14" s="501"/>
      <c r="AH14" s="499">
        <v>4.2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117.7</v>
      </c>
      <c r="CU14" s="511"/>
      <c r="CV14" s="511"/>
      <c r="CW14" s="511"/>
      <c r="CX14" s="511"/>
      <c r="CY14" s="511"/>
      <c r="CZ14" s="511"/>
      <c r="DA14" s="512"/>
      <c r="DB14" s="510">
        <v>111.9</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236741</v>
      </c>
      <c r="S15" s="497"/>
      <c r="T15" s="497"/>
      <c r="U15" s="497"/>
      <c r="V15" s="498"/>
      <c r="W15" s="431" t="s">
        <v>128</v>
      </c>
      <c r="X15" s="432"/>
      <c r="Y15" s="432"/>
      <c r="Z15" s="432"/>
      <c r="AA15" s="432"/>
      <c r="AB15" s="422"/>
      <c r="AC15" s="466">
        <v>24456</v>
      </c>
      <c r="AD15" s="467"/>
      <c r="AE15" s="467"/>
      <c r="AF15" s="467"/>
      <c r="AG15" s="506"/>
      <c r="AH15" s="466">
        <v>26991</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26019182</v>
      </c>
      <c r="BO15" s="379"/>
      <c r="BP15" s="379"/>
      <c r="BQ15" s="379"/>
      <c r="BR15" s="379"/>
      <c r="BS15" s="379"/>
      <c r="BT15" s="379"/>
      <c r="BU15" s="380"/>
      <c r="BV15" s="378">
        <v>25020149</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23.1</v>
      </c>
      <c r="AD16" s="500"/>
      <c r="AE16" s="500"/>
      <c r="AF16" s="500"/>
      <c r="AG16" s="501"/>
      <c r="AH16" s="499">
        <v>23.8</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39205263</v>
      </c>
      <c r="BO16" s="416"/>
      <c r="BP16" s="416"/>
      <c r="BQ16" s="416"/>
      <c r="BR16" s="416"/>
      <c r="BS16" s="416"/>
      <c r="BT16" s="416"/>
      <c r="BU16" s="417"/>
      <c r="BV16" s="415">
        <v>38304819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77412</v>
      </c>
      <c r="AD17" s="467"/>
      <c r="AE17" s="467"/>
      <c r="AF17" s="467"/>
      <c r="AG17" s="506"/>
      <c r="AH17" s="466">
        <v>81178</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33262915</v>
      </c>
      <c r="BO17" s="416"/>
      <c r="BP17" s="416"/>
      <c r="BQ17" s="416"/>
      <c r="BR17" s="416"/>
      <c r="BS17" s="416"/>
      <c r="BT17" s="416"/>
      <c r="BU17" s="417"/>
      <c r="BV17" s="415">
        <v>32337900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305.54000000000002</v>
      </c>
      <c r="M18" s="528"/>
      <c r="N18" s="528"/>
      <c r="O18" s="528"/>
      <c r="P18" s="528"/>
      <c r="Q18" s="528"/>
      <c r="R18" s="529"/>
      <c r="S18" s="529"/>
      <c r="T18" s="529"/>
      <c r="U18" s="529"/>
      <c r="V18" s="530"/>
      <c r="W18" s="433"/>
      <c r="X18" s="434"/>
      <c r="Y18" s="434"/>
      <c r="Z18" s="434"/>
      <c r="AA18" s="434"/>
      <c r="AB18" s="425"/>
      <c r="AC18" s="531">
        <v>73.2</v>
      </c>
      <c r="AD18" s="532"/>
      <c r="AE18" s="532"/>
      <c r="AF18" s="532"/>
      <c r="AG18" s="533"/>
      <c r="AH18" s="531">
        <v>71.599999999999994</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47546714</v>
      </c>
      <c r="BO18" s="416"/>
      <c r="BP18" s="416"/>
      <c r="BQ18" s="416"/>
      <c r="BR18" s="416"/>
      <c r="BS18" s="416"/>
      <c r="BT18" s="416"/>
      <c r="BU18" s="417"/>
      <c r="BV18" s="415">
        <v>47725024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757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63379798</v>
      </c>
      <c r="BO19" s="416"/>
      <c r="BP19" s="416"/>
      <c r="BQ19" s="416"/>
      <c r="BR19" s="416"/>
      <c r="BS19" s="416"/>
      <c r="BT19" s="416"/>
      <c r="BU19" s="417"/>
      <c r="BV19" s="415">
        <v>61675905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93750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98403375</v>
      </c>
      <c r="BO23" s="416"/>
      <c r="BP23" s="416"/>
      <c r="BQ23" s="416"/>
      <c r="BR23" s="416"/>
      <c r="BS23" s="416"/>
      <c r="BT23" s="416"/>
      <c r="BU23" s="417"/>
      <c r="BV23" s="415">
        <v>94138472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10210</v>
      </c>
      <c r="R24" s="467"/>
      <c r="S24" s="467"/>
      <c r="T24" s="467"/>
      <c r="U24" s="467"/>
      <c r="V24" s="506"/>
      <c r="W24" s="561"/>
      <c r="X24" s="549"/>
      <c r="Y24" s="550"/>
      <c r="Z24" s="465" t="s">
        <v>151</v>
      </c>
      <c r="AA24" s="445"/>
      <c r="AB24" s="445"/>
      <c r="AC24" s="445"/>
      <c r="AD24" s="445"/>
      <c r="AE24" s="445"/>
      <c r="AF24" s="445"/>
      <c r="AG24" s="446"/>
      <c r="AH24" s="466">
        <v>1149</v>
      </c>
      <c r="AI24" s="467"/>
      <c r="AJ24" s="467"/>
      <c r="AK24" s="467"/>
      <c r="AL24" s="506"/>
      <c r="AM24" s="466">
        <v>3490662</v>
      </c>
      <c r="AN24" s="467"/>
      <c r="AO24" s="467"/>
      <c r="AP24" s="467"/>
      <c r="AQ24" s="467"/>
      <c r="AR24" s="506"/>
      <c r="AS24" s="466">
        <v>3038</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63229836</v>
      </c>
      <c r="BO24" s="416"/>
      <c r="BP24" s="416"/>
      <c r="BQ24" s="416"/>
      <c r="BR24" s="416"/>
      <c r="BS24" s="416"/>
      <c r="BT24" s="416"/>
      <c r="BU24" s="417"/>
      <c r="BV24" s="415">
        <v>61625970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2</v>
      </c>
      <c r="M25" s="467"/>
      <c r="N25" s="467"/>
      <c r="O25" s="467"/>
      <c r="P25" s="506"/>
      <c r="Q25" s="466">
        <v>8230</v>
      </c>
      <c r="R25" s="467"/>
      <c r="S25" s="467"/>
      <c r="T25" s="467"/>
      <c r="U25" s="467"/>
      <c r="V25" s="506"/>
      <c r="W25" s="561"/>
      <c r="X25" s="549"/>
      <c r="Y25" s="550"/>
      <c r="Z25" s="465" t="s">
        <v>154</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11115172</v>
      </c>
      <c r="BO25" s="379"/>
      <c r="BP25" s="379"/>
      <c r="BQ25" s="379"/>
      <c r="BR25" s="379"/>
      <c r="BS25" s="379"/>
      <c r="BT25" s="379"/>
      <c r="BU25" s="380"/>
      <c r="BV25" s="378">
        <v>9866222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7010</v>
      </c>
      <c r="R26" s="467"/>
      <c r="S26" s="467"/>
      <c r="T26" s="467"/>
      <c r="U26" s="467"/>
      <c r="V26" s="506"/>
      <c r="W26" s="561"/>
      <c r="X26" s="549"/>
      <c r="Y26" s="550"/>
      <c r="Z26" s="465" t="s">
        <v>157</v>
      </c>
      <c r="AA26" s="571"/>
      <c r="AB26" s="571"/>
      <c r="AC26" s="571"/>
      <c r="AD26" s="571"/>
      <c r="AE26" s="571"/>
      <c r="AF26" s="571"/>
      <c r="AG26" s="572"/>
      <c r="AH26" s="466">
        <v>123</v>
      </c>
      <c r="AI26" s="467"/>
      <c r="AJ26" s="467"/>
      <c r="AK26" s="467"/>
      <c r="AL26" s="506"/>
      <c r="AM26" s="466">
        <v>426072</v>
      </c>
      <c r="AN26" s="467"/>
      <c r="AO26" s="467"/>
      <c r="AP26" s="467"/>
      <c r="AQ26" s="467"/>
      <c r="AR26" s="506"/>
      <c r="AS26" s="466">
        <v>3464</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6570</v>
      </c>
      <c r="R27" s="467"/>
      <c r="S27" s="467"/>
      <c r="T27" s="467"/>
      <c r="U27" s="467"/>
      <c r="V27" s="506"/>
      <c r="W27" s="561"/>
      <c r="X27" s="549"/>
      <c r="Y27" s="550"/>
      <c r="Z27" s="465" t="s">
        <v>160</v>
      </c>
      <c r="AA27" s="445"/>
      <c r="AB27" s="445"/>
      <c r="AC27" s="445"/>
      <c r="AD27" s="445"/>
      <c r="AE27" s="445"/>
      <c r="AF27" s="445"/>
      <c r="AG27" s="446"/>
      <c r="AH27" s="466">
        <v>24</v>
      </c>
      <c r="AI27" s="467"/>
      <c r="AJ27" s="467"/>
      <c r="AK27" s="467"/>
      <c r="AL27" s="506"/>
      <c r="AM27" s="466">
        <v>90816</v>
      </c>
      <c r="AN27" s="467"/>
      <c r="AO27" s="467"/>
      <c r="AP27" s="467"/>
      <c r="AQ27" s="467"/>
      <c r="AR27" s="506"/>
      <c r="AS27" s="466">
        <v>3784</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119</v>
      </c>
      <c r="BO27" s="585"/>
      <c r="BP27" s="585"/>
      <c r="BQ27" s="585"/>
      <c r="BR27" s="585"/>
      <c r="BS27" s="585"/>
      <c r="BT27" s="585"/>
      <c r="BU27" s="586"/>
      <c r="BV27" s="584" t="s">
        <v>119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5990</v>
      </c>
      <c r="R28" s="467"/>
      <c r="S28" s="467"/>
      <c r="T28" s="467"/>
      <c r="U28" s="467"/>
      <c r="V28" s="506"/>
      <c r="W28" s="561"/>
      <c r="X28" s="549"/>
      <c r="Y28" s="550"/>
      <c r="Z28" s="465" t="s">
        <v>163</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3736309</v>
      </c>
      <c r="BO28" s="379"/>
      <c r="BP28" s="379"/>
      <c r="BQ28" s="379"/>
      <c r="BR28" s="379"/>
      <c r="BS28" s="379"/>
      <c r="BT28" s="379"/>
      <c r="BU28" s="380"/>
      <c r="BV28" s="378">
        <v>3741460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30</v>
      </c>
      <c r="M29" s="467"/>
      <c r="N29" s="467"/>
      <c r="O29" s="467"/>
      <c r="P29" s="506"/>
      <c r="Q29" s="466">
        <v>5710</v>
      </c>
      <c r="R29" s="467"/>
      <c r="S29" s="467"/>
      <c r="T29" s="467"/>
      <c r="U29" s="467"/>
      <c r="V29" s="506"/>
      <c r="W29" s="562"/>
      <c r="X29" s="563"/>
      <c r="Y29" s="564"/>
      <c r="Z29" s="465" t="s">
        <v>167</v>
      </c>
      <c r="AA29" s="445"/>
      <c r="AB29" s="445"/>
      <c r="AC29" s="445"/>
      <c r="AD29" s="445"/>
      <c r="AE29" s="445"/>
      <c r="AF29" s="445"/>
      <c r="AG29" s="446"/>
      <c r="AH29" s="466">
        <v>1173</v>
      </c>
      <c r="AI29" s="467"/>
      <c r="AJ29" s="467"/>
      <c r="AK29" s="467"/>
      <c r="AL29" s="506"/>
      <c r="AM29" s="466">
        <v>3581478</v>
      </c>
      <c r="AN29" s="467"/>
      <c r="AO29" s="467"/>
      <c r="AP29" s="467"/>
      <c r="AQ29" s="467"/>
      <c r="AR29" s="506"/>
      <c r="AS29" s="466">
        <v>3053</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3896230</v>
      </c>
      <c r="BO29" s="416"/>
      <c r="BP29" s="416"/>
      <c r="BQ29" s="416"/>
      <c r="BR29" s="416"/>
      <c r="BS29" s="416"/>
      <c r="BT29" s="416"/>
      <c r="BU29" s="417"/>
      <c r="BV29" s="415">
        <v>3961793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99.3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7393557</v>
      </c>
      <c r="BO30" s="585"/>
      <c r="BP30" s="585"/>
      <c r="BQ30" s="585"/>
      <c r="BR30" s="585"/>
      <c r="BS30" s="585"/>
      <c r="BT30" s="585"/>
      <c r="BU30" s="586"/>
      <c r="BV30" s="584">
        <v>5957799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6</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11</v>
      </c>
      <c r="AN34" s="596"/>
      <c r="AO34" s="597" t="str">
        <f>IF('各会計、関係団体の財政状況及び健全化判断比率'!B33="","",'各会計、関係団体の財政状況及び健全化判断比率'!B33)</f>
        <v>自動車運送事業会計</v>
      </c>
      <c r="AP34" s="597"/>
      <c r="AQ34" s="597"/>
      <c r="AR34" s="597"/>
      <c r="AS34" s="597"/>
      <c r="AT34" s="597"/>
      <c r="AU34" s="597"/>
      <c r="AV34" s="597"/>
      <c r="AW34" s="597"/>
      <c r="AX34" s="597"/>
      <c r="AY34" s="597"/>
      <c r="AZ34" s="597"/>
      <c r="BA34" s="597"/>
      <c r="BB34" s="597"/>
      <c r="BC34" s="597"/>
      <c r="BD34" s="165"/>
      <c r="BE34" s="596">
        <f>IF(BG34="","",MAX(C34:D43,U34:V43,AM34:AN43)+1)</f>
        <v>13</v>
      </c>
      <c r="BF34" s="596"/>
      <c r="BG34" s="597" t="str">
        <f>IF('各会計、関係団体の財政状況及び健全化判断比率'!B35="","",'各会計、関係団体の財政状況及び健全化判断比率'!B35)</f>
        <v>魚市場特別会計</v>
      </c>
      <c r="BH34" s="597"/>
      <c r="BI34" s="597"/>
      <c r="BJ34" s="597"/>
      <c r="BK34" s="597"/>
      <c r="BL34" s="597"/>
      <c r="BM34" s="597"/>
      <c r="BN34" s="597"/>
      <c r="BO34" s="597"/>
      <c r="BP34" s="597"/>
      <c r="BQ34" s="597"/>
      <c r="BR34" s="597"/>
      <c r="BS34" s="597"/>
      <c r="BT34" s="597"/>
      <c r="BU34" s="597"/>
      <c r="BV34" s="165"/>
      <c r="BW34" s="596">
        <f>IF(BY34="","",MAX(C34:D43,U34:V43,AM34:AN43,BE34:BF43)+1)</f>
        <v>17</v>
      </c>
      <c r="BX34" s="596"/>
      <c r="BY34" s="597" t="str">
        <f>IF('各会計、関係団体の財政状況及び健全化判断比率'!B68="","",'各会計、関係団体の財政状況及び健全化判断比率'!B68)</f>
        <v>八戸地域広域市町村圏事務組合</v>
      </c>
      <c r="BZ34" s="597"/>
      <c r="CA34" s="597"/>
      <c r="CB34" s="597"/>
      <c r="CC34" s="597"/>
      <c r="CD34" s="597"/>
      <c r="CE34" s="597"/>
      <c r="CF34" s="597"/>
      <c r="CG34" s="597"/>
      <c r="CH34" s="597"/>
      <c r="CI34" s="597"/>
      <c r="CJ34" s="597"/>
      <c r="CK34" s="597"/>
      <c r="CL34" s="597"/>
      <c r="CM34" s="597"/>
      <c r="CN34" s="165"/>
      <c r="CO34" s="596">
        <f>IF(CQ34="","",MAX(C34:D43,U34:V43,AM34:AN43,BE34:BF43,BW34:BX43)+1)</f>
        <v>25</v>
      </c>
      <c r="CP34" s="596"/>
      <c r="CQ34" s="597" t="str">
        <f>IF('各会計、関係団体の財政状況及び健全化判断比率'!BS7="","",'各会計、関係団体の財政状況及び健全化判断比率'!BS7)</f>
        <v>八戸市土地開発公社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都市計画土地区画整理事業特別会計</v>
      </c>
      <c r="F35" s="597"/>
      <c r="G35" s="597"/>
      <c r="H35" s="597"/>
      <c r="I35" s="597"/>
      <c r="J35" s="597"/>
      <c r="K35" s="597"/>
      <c r="L35" s="597"/>
      <c r="M35" s="597"/>
      <c r="N35" s="597"/>
      <c r="O35" s="597"/>
      <c r="P35" s="597"/>
      <c r="Q35" s="597"/>
      <c r="R35" s="597"/>
      <c r="S35" s="597"/>
      <c r="T35" s="165"/>
      <c r="U35" s="596">
        <f>IF(W35="","",U34+1)</f>
        <v>7</v>
      </c>
      <c r="V35" s="596"/>
      <c r="W35" s="597" t="str">
        <f>IF('各会計、関係団体の財政状況及び健全化判断比率'!B29="","",'各会計、関係団体の財政状況及び健全化判断比率'!B29)</f>
        <v>都市計画駐車場特別会計</v>
      </c>
      <c r="X35" s="597"/>
      <c r="Y35" s="597"/>
      <c r="Z35" s="597"/>
      <c r="AA35" s="597"/>
      <c r="AB35" s="597"/>
      <c r="AC35" s="597"/>
      <c r="AD35" s="597"/>
      <c r="AE35" s="597"/>
      <c r="AF35" s="597"/>
      <c r="AG35" s="597"/>
      <c r="AH35" s="597"/>
      <c r="AI35" s="597"/>
      <c r="AJ35" s="597"/>
      <c r="AK35" s="597"/>
      <c r="AL35" s="165"/>
      <c r="AM35" s="596">
        <f t="shared" ref="AM35:AM43" si="0">IF(AO35="","",AM34+1)</f>
        <v>12</v>
      </c>
      <c r="AN35" s="596"/>
      <c r="AO35" s="597" t="str">
        <f>IF('各会計、関係団体の財政状況及び健全化判断比率'!B34="","",'各会計、関係団体の財政状況及び健全化判断比率'!B34)</f>
        <v>市民病院事業会計</v>
      </c>
      <c r="AP35" s="597"/>
      <c r="AQ35" s="597"/>
      <c r="AR35" s="597"/>
      <c r="AS35" s="597"/>
      <c r="AT35" s="597"/>
      <c r="AU35" s="597"/>
      <c r="AV35" s="597"/>
      <c r="AW35" s="597"/>
      <c r="AX35" s="597"/>
      <c r="AY35" s="597"/>
      <c r="AZ35" s="597"/>
      <c r="BA35" s="597"/>
      <c r="BB35" s="597"/>
      <c r="BC35" s="597"/>
      <c r="BD35" s="165"/>
      <c r="BE35" s="596">
        <f t="shared" ref="BE35:BE43" si="1">IF(BG35="","",BE34+1)</f>
        <v>14</v>
      </c>
      <c r="BF35" s="596"/>
      <c r="BG35" s="597" t="str">
        <f>IF('各会計、関係団体の財政状況及び健全化判断比率'!B36="","",'各会計、関係団体の財政状況及び健全化判断比率'!B36)</f>
        <v>中央卸売市場特別会計</v>
      </c>
      <c r="BH35" s="597"/>
      <c r="BI35" s="597"/>
      <c r="BJ35" s="597"/>
      <c r="BK35" s="597"/>
      <c r="BL35" s="597"/>
      <c r="BM35" s="597"/>
      <c r="BN35" s="597"/>
      <c r="BO35" s="597"/>
      <c r="BP35" s="597"/>
      <c r="BQ35" s="597"/>
      <c r="BR35" s="597"/>
      <c r="BS35" s="597"/>
      <c r="BT35" s="597"/>
      <c r="BU35" s="597"/>
      <c r="BV35" s="165"/>
      <c r="BW35" s="596">
        <f t="shared" ref="BW35:BW43" si="2">IF(BY35="","",BW34+1)</f>
        <v>18</v>
      </c>
      <c r="BX35" s="596"/>
      <c r="BY35" s="597" t="str">
        <f>IF('各会計、関係団体の財政状況及び健全化判断比率'!B69="","",'各会計、関係団体の財政状況及び健全化判断比率'!B69)</f>
        <v>八戸市階上町田代小学校中学校組合</v>
      </c>
      <c r="BZ35" s="597"/>
      <c r="CA35" s="597"/>
      <c r="CB35" s="597"/>
      <c r="CC35" s="597"/>
      <c r="CD35" s="597"/>
      <c r="CE35" s="597"/>
      <c r="CF35" s="597"/>
      <c r="CG35" s="597"/>
      <c r="CH35" s="597"/>
      <c r="CI35" s="597"/>
      <c r="CJ35" s="597"/>
      <c r="CK35" s="597"/>
      <c r="CL35" s="597"/>
      <c r="CM35" s="597"/>
      <c r="CN35" s="165"/>
      <c r="CO35" s="596">
        <f t="shared" ref="CO35:CO43" si="3">IF(CQ35="","",CO34+1)</f>
        <v>26</v>
      </c>
      <c r="CP35" s="596"/>
      <c r="CQ35" s="597" t="str">
        <f>IF('各会計、関係団体の財政状況及び健全化判断比率'!BS8="","",'各会計、関係団体の財政状況及び健全化判断比率'!BS8)</f>
        <v>（一財）八戸地域地場産業振興センター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学校給食特別会計</v>
      </c>
      <c r="F36" s="597"/>
      <c r="G36" s="597"/>
      <c r="H36" s="597"/>
      <c r="I36" s="597"/>
      <c r="J36" s="597"/>
      <c r="K36" s="597"/>
      <c r="L36" s="597"/>
      <c r="M36" s="597"/>
      <c r="N36" s="597"/>
      <c r="O36" s="597"/>
      <c r="P36" s="597"/>
      <c r="Q36" s="597"/>
      <c r="R36" s="597"/>
      <c r="S36" s="597"/>
      <c r="T36" s="165"/>
      <c r="U36" s="596">
        <f t="shared" ref="U36:U43" si="4">IF(W36="","",U35+1)</f>
        <v>8</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15</v>
      </c>
      <c r="BF36" s="596"/>
      <c r="BG36" s="597" t="str">
        <f>IF('各会計、関係団体の財政状況及び健全化判断比率'!B37="","",'各会計、関係団体の財政状況及び健全化判断比率'!B37)</f>
        <v>都市計画下水道事業特別会計</v>
      </c>
      <c r="BH36" s="597"/>
      <c r="BI36" s="597"/>
      <c r="BJ36" s="597"/>
      <c r="BK36" s="597"/>
      <c r="BL36" s="597"/>
      <c r="BM36" s="597"/>
      <c r="BN36" s="597"/>
      <c r="BO36" s="597"/>
      <c r="BP36" s="597"/>
      <c r="BQ36" s="597"/>
      <c r="BR36" s="597"/>
      <c r="BS36" s="597"/>
      <c r="BT36" s="597"/>
      <c r="BU36" s="597"/>
      <c r="BV36" s="165"/>
      <c r="BW36" s="596">
        <f t="shared" si="2"/>
        <v>19</v>
      </c>
      <c r="BX36" s="596"/>
      <c r="BY36" s="597" t="str">
        <f>IF('各会計、関係団体の財政状況及び健全化判断比率'!B70="","",'各会計、関係団体の財政状況及び健全化判断比率'!B70)</f>
        <v>三戸郡福祉事務組合</v>
      </c>
      <c r="BZ36" s="597"/>
      <c r="CA36" s="597"/>
      <c r="CB36" s="597"/>
      <c r="CC36" s="597"/>
      <c r="CD36" s="597"/>
      <c r="CE36" s="597"/>
      <c r="CF36" s="597"/>
      <c r="CG36" s="597"/>
      <c r="CH36" s="597"/>
      <c r="CI36" s="597"/>
      <c r="CJ36" s="597"/>
      <c r="CK36" s="597"/>
      <c r="CL36" s="597"/>
      <c r="CM36" s="597"/>
      <c r="CN36" s="165"/>
      <c r="CO36" s="596">
        <f t="shared" si="3"/>
        <v>27</v>
      </c>
      <c r="CP36" s="596"/>
      <c r="CQ36" s="597" t="str">
        <f>IF('各会計、関係団体の財政状況及び健全化判断比率'!BS9="","",'各会計、関係団体の財政状況及び健全化判断比率'!BS9)</f>
        <v>（一財）八戸市総合健診センター</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公共用地先行取得事業特別会計</v>
      </c>
      <c r="F37" s="597"/>
      <c r="G37" s="597"/>
      <c r="H37" s="597"/>
      <c r="I37" s="597"/>
      <c r="J37" s="597"/>
      <c r="K37" s="597"/>
      <c r="L37" s="597"/>
      <c r="M37" s="597"/>
      <c r="N37" s="597"/>
      <c r="O37" s="597"/>
      <c r="P37" s="597"/>
      <c r="Q37" s="597"/>
      <c r="R37" s="597"/>
      <c r="S37" s="597"/>
      <c r="T37" s="165"/>
      <c r="U37" s="596">
        <f t="shared" si="4"/>
        <v>9</v>
      </c>
      <c r="V37" s="596"/>
      <c r="W37" s="597" t="str">
        <f>IF('各会計、関係団体の財政状況及び健全化判断比率'!B31="","",'各会計、関係団体の財政状況及び健全化判断比率'!B31)</f>
        <v>国民健康保険南郷診療所特別会計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16</v>
      </c>
      <c r="BF37" s="596"/>
      <c r="BG37" s="597" t="str">
        <f>IF('各会計、関係団体の財政状況及び健全化判断比率'!B38="","",'各会計、関係団体の財政状況及び健全化判断比率'!B38)</f>
        <v>農業集落排水事業特別会計</v>
      </c>
      <c r="BH37" s="597"/>
      <c r="BI37" s="597"/>
      <c r="BJ37" s="597"/>
      <c r="BK37" s="597"/>
      <c r="BL37" s="597"/>
      <c r="BM37" s="597"/>
      <c r="BN37" s="597"/>
      <c r="BO37" s="597"/>
      <c r="BP37" s="597"/>
      <c r="BQ37" s="597"/>
      <c r="BR37" s="597"/>
      <c r="BS37" s="597"/>
      <c r="BT37" s="597"/>
      <c r="BU37" s="597"/>
      <c r="BV37" s="165"/>
      <c r="BW37" s="596">
        <f t="shared" si="2"/>
        <v>20</v>
      </c>
      <c r="BX37" s="596"/>
      <c r="BY37" s="597" t="str">
        <f>IF('各会計、関係団体の財政状況及び健全化判断比率'!B71="","",'各会計、関係団体の財政状況及び健全化判断比率'!B71)</f>
        <v>八戸圏域水道企業団</v>
      </c>
      <c r="BZ37" s="597"/>
      <c r="CA37" s="597"/>
      <c r="CB37" s="597"/>
      <c r="CC37" s="597"/>
      <c r="CD37" s="597"/>
      <c r="CE37" s="597"/>
      <c r="CF37" s="597"/>
      <c r="CG37" s="597"/>
      <c r="CH37" s="597"/>
      <c r="CI37" s="597"/>
      <c r="CJ37" s="597"/>
      <c r="CK37" s="597"/>
      <c r="CL37" s="597"/>
      <c r="CM37" s="597"/>
      <c r="CN37" s="165"/>
      <c r="CO37" s="596">
        <f t="shared" si="3"/>
        <v>28</v>
      </c>
      <c r="CP37" s="596"/>
      <c r="CQ37" s="597" t="str">
        <f>IF('各会計、関係団体の財政状況及び健全化判断比率'!BS10="","",'各会計、関係団体の財政状況及び健全化判断比率'!BS10)</f>
        <v>（一財）八戸地域高度技術振興センター</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f t="shared" ref="C38:C43" si="5">IF(E38="","",C37+1)</f>
        <v>5</v>
      </c>
      <c r="D38" s="596"/>
      <c r="E38" s="597" t="str">
        <f>IF('各会計、関係団体の財政状況及び健全化判断比率'!B11="","",'各会計、関係団体の財政状況及び健全化判断比率'!B11)</f>
        <v>霊園特別会計</v>
      </c>
      <c r="F38" s="597"/>
      <c r="G38" s="597"/>
      <c r="H38" s="597"/>
      <c r="I38" s="597"/>
      <c r="J38" s="597"/>
      <c r="K38" s="597"/>
      <c r="L38" s="597"/>
      <c r="M38" s="597"/>
      <c r="N38" s="597"/>
      <c r="O38" s="597"/>
      <c r="P38" s="597"/>
      <c r="Q38" s="597"/>
      <c r="R38" s="597"/>
      <c r="S38" s="597"/>
      <c r="T38" s="165"/>
      <c r="U38" s="596">
        <f t="shared" si="4"/>
        <v>10</v>
      </c>
      <c r="V38" s="596"/>
      <c r="W38" s="597" t="str">
        <f>IF('各会計、関係団体の財政状況及び健全化判断比率'!B32="","",'各会計、関係団体の財政状況及び健全化判断比率'!B32)</f>
        <v>後期高齢者医療特別会計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21</v>
      </c>
      <c r="BX38" s="596"/>
      <c r="BY38" s="597" t="str">
        <f>IF('各会計、関係団体の財政状況及び健全化判断比率'!B72="","",'各会計、関係団体の財政状況及び健全化判断比率'!B72)</f>
        <v>青森県後期高齢者医療広域連合（一般会計）</v>
      </c>
      <c r="BZ38" s="597"/>
      <c r="CA38" s="597"/>
      <c r="CB38" s="597"/>
      <c r="CC38" s="597"/>
      <c r="CD38" s="597"/>
      <c r="CE38" s="597"/>
      <c r="CF38" s="597"/>
      <c r="CG38" s="597"/>
      <c r="CH38" s="597"/>
      <c r="CI38" s="597"/>
      <c r="CJ38" s="597"/>
      <c r="CK38" s="597"/>
      <c r="CL38" s="597"/>
      <c r="CM38" s="597"/>
      <c r="CN38" s="165"/>
      <c r="CO38" s="596">
        <f t="shared" si="3"/>
        <v>29</v>
      </c>
      <c r="CP38" s="596"/>
      <c r="CQ38" s="597" t="str">
        <f>IF('各会計、関係団体の財政状況及び健全化判断比率'!BS11="","",'各会計、関係団体の財政状況及び健全化判断比率'!BS11)</f>
        <v>グリーンプラザなんごう㈱</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22</v>
      </c>
      <c r="BX39" s="596"/>
      <c r="BY39" s="597" t="str">
        <f>IF('各会計、関係団体の財政状況及び健全化判断比率'!B73="","",'各会計、関係団体の財政状況及び健全化判断比率'!B73)</f>
        <v>青森県後期高齢者医療広域連合（特別会計）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23</v>
      </c>
      <c r="BX40" s="596"/>
      <c r="BY40" s="597" t="str">
        <f>IF('各会計、関係団体の財政状況及び健全化判断比率'!B74="","",'各会計、関係団体の財政状況及び健全化判断比率'!B74)</f>
        <v>青森県交通災害共済組合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24</v>
      </c>
      <c r="BX41" s="596"/>
      <c r="BY41" s="597" t="str">
        <f>IF('各会計、関係団体の財政状況及び健全化判断比率'!B75="","",'各会計、関係団体の財政状況及び健全化判断比率'!B75)</f>
        <v>青森県市長会館管理組合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6" t="s">
        <v>532</v>
      </c>
      <c r="D34" s="1186"/>
      <c r="E34" s="1187"/>
      <c r="F34" s="32">
        <v>6.5</v>
      </c>
      <c r="G34" s="33">
        <v>10.63</v>
      </c>
      <c r="H34" s="33">
        <v>14.04</v>
      </c>
      <c r="I34" s="33">
        <v>17.79</v>
      </c>
      <c r="J34" s="34">
        <v>20.059999999999999</v>
      </c>
      <c r="K34" s="22"/>
      <c r="L34" s="22"/>
      <c r="M34" s="22"/>
      <c r="N34" s="22"/>
      <c r="O34" s="22"/>
      <c r="P34" s="22"/>
    </row>
    <row r="35" spans="1:16" ht="39" customHeight="1" x14ac:dyDescent="0.15">
      <c r="A35" s="22"/>
      <c r="B35" s="35"/>
      <c r="C35" s="1180" t="s">
        <v>533</v>
      </c>
      <c r="D35" s="1181"/>
      <c r="E35" s="1182"/>
      <c r="F35" s="36">
        <v>5.42</v>
      </c>
      <c r="G35" s="37">
        <v>5.85</v>
      </c>
      <c r="H35" s="37">
        <v>3.94</v>
      </c>
      <c r="I35" s="37">
        <v>2.52</v>
      </c>
      <c r="J35" s="38">
        <v>2.87</v>
      </c>
      <c r="K35" s="22"/>
      <c r="L35" s="22"/>
      <c r="M35" s="22"/>
      <c r="N35" s="22"/>
      <c r="O35" s="22"/>
      <c r="P35" s="22"/>
    </row>
    <row r="36" spans="1:16" ht="39" customHeight="1" x14ac:dyDescent="0.15">
      <c r="A36" s="22"/>
      <c r="B36" s="35"/>
      <c r="C36" s="1180" t="s">
        <v>534</v>
      </c>
      <c r="D36" s="1181"/>
      <c r="E36" s="1182"/>
      <c r="F36" s="36">
        <v>0.32</v>
      </c>
      <c r="G36" s="37">
        <v>0.45</v>
      </c>
      <c r="H36" s="37">
        <v>0.39</v>
      </c>
      <c r="I36" s="37">
        <v>0.62</v>
      </c>
      <c r="J36" s="38">
        <v>1.03</v>
      </c>
      <c r="K36" s="22"/>
      <c r="L36" s="22"/>
      <c r="M36" s="22"/>
      <c r="N36" s="22"/>
      <c r="O36" s="22"/>
      <c r="P36" s="22"/>
    </row>
    <row r="37" spans="1:16" ht="39" customHeight="1" x14ac:dyDescent="0.15">
      <c r="A37" s="22"/>
      <c r="B37" s="35"/>
      <c r="C37" s="1180" t="s">
        <v>535</v>
      </c>
      <c r="D37" s="1181"/>
      <c r="E37" s="1182"/>
      <c r="F37" s="36">
        <v>0.93</v>
      </c>
      <c r="G37" s="37">
        <v>0.98</v>
      </c>
      <c r="H37" s="37">
        <v>1.25</v>
      </c>
      <c r="I37" s="37">
        <v>0.85</v>
      </c>
      <c r="J37" s="38">
        <v>0.86</v>
      </c>
      <c r="K37" s="22"/>
      <c r="L37" s="22"/>
      <c r="M37" s="22"/>
      <c r="N37" s="22"/>
      <c r="O37" s="22"/>
      <c r="P37" s="22"/>
    </row>
    <row r="38" spans="1:16" ht="39" customHeight="1" x14ac:dyDescent="0.15">
      <c r="A38" s="22"/>
      <c r="B38" s="35"/>
      <c r="C38" s="1180" t="s">
        <v>536</v>
      </c>
      <c r="D38" s="1181"/>
      <c r="E38" s="1182"/>
      <c r="F38" s="36" t="s">
        <v>537</v>
      </c>
      <c r="G38" s="37" t="s">
        <v>538</v>
      </c>
      <c r="H38" s="37">
        <v>0.04</v>
      </c>
      <c r="I38" s="37">
        <v>0.41</v>
      </c>
      <c r="J38" s="38">
        <v>0.73</v>
      </c>
      <c r="K38" s="22"/>
      <c r="L38" s="22"/>
      <c r="M38" s="22"/>
      <c r="N38" s="22"/>
      <c r="O38" s="22"/>
      <c r="P38" s="22"/>
    </row>
    <row r="39" spans="1:16" ht="39" customHeight="1" x14ac:dyDescent="0.15">
      <c r="A39" s="22"/>
      <c r="B39" s="35"/>
      <c r="C39" s="1180" t="s">
        <v>539</v>
      </c>
      <c r="D39" s="1181"/>
      <c r="E39" s="1182"/>
      <c r="F39" s="36">
        <v>0.2</v>
      </c>
      <c r="G39" s="37">
        <v>0.19</v>
      </c>
      <c r="H39" s="37">
        <v>0.16</v>
      </c>
      <c r="I39" s="37">
        <v>0.19</v>
      </c>
      <c r="J39" s="38">
        <v>0.23</v>
      </c>
      <c r="K39" s="22"/>
      <c r="L39" s="22"/>
      <c r="M39" s="22"/>
      <c r="N39" s="22"/>
      <c r="O39" s="22"/>
      <c r="P39" s="22"/>
    </row>
    <row r="40" spans="1:16" ht="39" customHeight="1" x14ac:dyDescent="0.15">
      <c r="A40" s="22"/>
      <c r="B40" s="35"/>
      <c r="C40" s="1180" t="s">
        <v>540</v>
      </c>
      <c r="D40" s="1181"/>
      <c r="E40" s="1182"/>
      <c r="F40" s="36">
        <v>0.12</v>
      </c>
      <c r="G40" s="37">
        <v>0.12</v>
      </c>
      <c r="H40" s="37">
        <v>0.09</v>
      </c>
      <c r="I40" s="37">
        <v>0.15</v>
      </c>
      <c r="J40" s="38">
        <v>0.08</v>
      </c>
      <c r="K40" s="22"/>
      <c r="L40" s="22"/>
      <c r="M40" s="22"/>
      <c r="N40" s="22"/>
      <c r="O40" s="22"/>
      <c r="P40" s="22"/>
    </row>
    <row r="41" spans="1:16" ht="39" customHeight="1" x14ac:dyDescent="0.15">
      <c r="A41" s="22"/>
      <c r="B41" s="35"/>
      <c r="C41" s="1180" t="s">
        <v>541</v>
      </c>
      <c r="D41" s="1181"/>
      <c r="E41" s="1182"/>
      <c r="F41" s="36">
        <v>0.04</v>
      </c>
      <c r="G41" s="37">
        <v>0.04</v>
      </c>
      <c r="H41" s="37">
        <v>0.03</v>
      </c>
      <c r="I41" s="37">
        <v>0.04</v>
      </c>
      <c r="J41" s="38">
        <v>0.04</v>
      </c>
      <c r="K41" s="22"/>
      <c r="L41" s="22"/>
      <c r="M41" s="22"/>
      <c r="N41" s="22"/>
      <c r="O41" s="22"/>
      <c r="P41" s="22"/>
    </row>
    <row r="42" spans="1:16" ht="39" customHeight="1" x14ac:dyDescent="0.15">
      <c r="A42" s="22"/>
      <c r="B42" s="39"/>
      <c r="C42" s="1180" t="s">
        <v>542</v>
      </c>
      <c r="D42" s="1181"/>
      <c r="E42" s="1182"/>
      <c r="F42" s="36" t="s">
        <v>486</v>
      </c>
      <c r="G42" s="37" t="s">
        <v>486</v>
      </c>
      <c r="H42" s="37" t="s">
        <v>486</v>
      </c>
      <c r="I42" s="37" t="s">
        <v>486</v>
      </c>
      <c r="J42" s="38" t="s">
        <v>486</v>
      </c>
      <c r="K42" s="22"/>
      <c r="L42" s="22"/>
      <c r="M42" s="22"/>
      <c r="N42" s="22"/>
      <c r="O42" s="22"/>
      <c r="P42" s="22"/>
    </row>
    <row r="43" spans="1:16" ht="39" customHeight="1" thickBot="1" x14ac:dyDescent="0.2">
      <c r="A43" s="22"/>
      <c r="B43" s="40"/>
      <c r="C43" s="1183" t="s">
        <v>543</v>
      </c>
      <c r="D43" s="1184"/>
      <c r="E43" s="1185"/>
      <c r="F43" s="41">
        <v>0.13</v>
      </c>
      <c r="G43" s="42">
        <v>0.13</v>
      </c>
      <c r="H43" s="42">
        <v>0.17</v>
      </c>
      <c r="I43" s="42">
        <v>0.18</v>
      </c>
      <c r="J43" s="43">
        <v>0.15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10191</v>
      </c>
      <c r="L45" s="60">
        <v>10067</v>
      </c>
      <c r="M45" s="60">
        <v>9827</v>
      </c>
      <c r="N45" s="60">
        <v>9611</v>
      </c>
      <c r="O45" s="61">
        <v>9044</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486</v>
      </c>
      <c r="L46" s="64" t="s">
        <v>486</v>
      </c>
      <c r="M46" s="64" t="s">
        <v>486</v>
      </c>
      <c r="N46" s="64" t="s">
        <v>486</v>
      </c>
      <c r="O46" s="65" t="s">
        <v>486</v>
      </c>
      <c r="P46" s="48"/>
      <c r="Q46" s="48"/>
      <c r="R46" s="48"/>
      <c r="S46" s="48"/>
      <c r="T46" s="48"/>
      <c r="U46" s="48"/>
    </row>
    <row r="47" spans="1:21" ht="30.75" customHeight="1" x14ac:dyDescent="0.15">
      <c r="A47" s="48"/>
      <c r="B47" s="1198"/>
      <c r="C47" s="1199"/>
      <c r="D47" s="62"/>
      <c r="E47" s="1190" t="s">
        <v>14</v>
      </c>
      <c r="F47" s="1190"/>
      <c r="G47" s="1190"/>
      <c r="H47" s="1190"/>
      <c r="I47" s="1190"/>
      <c r="J47" s="1191"/>
      <c r="K47" s="63">
        <v>99</v>
      </c>
      <c r="L47" s="64">
        <v>99</v>
      </c>
      <c r="M47" s="64">
        <v>99</v>
      </c>
      <c r="N47" s="64">
        <v>99</v>
      </c>
      <c r="O47" s="65">
        <v>99</v>
      </c>
      <c r="P47" s="48"/>
      <c r="Q47" s="48"/>
      <c r="R47" s="48"/>
      <c r="S47" s="48"/>
      <c r="T47" s="48"/>
      <c r="U47" s="48"/>
    </row>
    <row r="48" spans="1:21" ht="30.75" customHeight="1" x14ac:dyDescent="0.15">
      <c r="A48" s="48"/>
      <c r="B48" s="1198"/>
      <c r="C48" s="1199"/>
      <c r="D48" s="62"/>
      <c r="E48" s="1190" t="s">
        <v>15</v>
      </c>
      <c r="F48" s="1190"/>
      <c r="G48" s="1190"/>
      <c r="H48" s="1190"/>
      <c r="I48" s="1190"/>
      <c r="J48" s="1191"/>
      <c r="K48" s="63">
        <v>4094</v>
      </c>
      <c r="L48" s="64">
        <v>4125</v>
      </c>
      <c r="M48" s="64">
        <v>4119</v>
      </c>
      <c r="N48" s="64">
        <v>3997</v>
      </c>
      <c r="O48" s="65">
        <v>4084</v>
      </c>
      <c r="P48" s="48"/>
      <c r="Q48" s="48"/>
      <c r="R48" s="48"/>
      <c r="S48" s="48"/>
      <c r="T48" s="48"/>
      <c r="U48" s="48"/>
    </row>
    <row r="49" spans="1:21" ht="30.75" customHeight="1" x14ac:dyDescent="0.15">
      <c r="A49" s="48"/>
      <c r="B49" s="1198"/>
      <c r="C49" s="1199"/>
      <c r="D49" s="62"/>
      <c r="E49" s="1190" t="s">
        <v>16</v>
      </c>
      <c r="F49" s="1190"/>
      <c r="G49" s="1190"/>
      <c r="H49" s="1190"/>
      <c r="I49" s="1190"/>
      <c r="J49" s="1191"/>
      <c r="K49" s="63">
        <v>689</v>
      </c>
      <c r="L49" s="64">
        <v>604</v>
      </c>
      <c r="M49" s="64">
        <v>614</v>
      </c>
      <c r="N49" s="64">
        <v>548</v>
      </c>
      <c r="O49" s="65">
        <v>375</v>
      </c>
      <c r="P49" s="48"/>
      <c r="Q49" s="48"/>
      <c r="R49" s="48"/>
      <c r="S49" s="48"/>
      <c r="T49" s="48"/>
      <c r="U49" s="48"/>
    </row>
    <row r="50" spans="1:21" ht="30.75" customHeight="1" x14ac:dyDescent="0.15">
      <c r="A50" s="48"/>
      <c r="B50" s="1198"/>
      <c r="C50" s="1199"/>
      <c r="D50" s="62"/>
      <c r="E50" s="1190" t="s">
        <v>17</v>
      </c>
      <c r="F50" s="1190"/>
      <c r="G50" s="1190"/>
      <c r="H50" s="1190"/>
      <c r="I50" s="1190"/>
      <c r="J50" s="1191"/>
      <c r="K50" s="63">
        <v>196</v>
      </c>
      <c r="L50" s="64">
        <v>208</v>
      </c>
      <c r="M50" s="64">
        <v>198</v>
      </c>
      <c r="N50" s="64">
        <v>196</v>
      </c>
      <c r="O50" s="65">
        <v>199</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v>1</v>
      </c>
      <c r="M51" s="64">
        <v>0</v>
      </c>
      <c r="N51" s="64" t="s">
        <v>486</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8959</v>
      </c>
      <c r="L52" s="64">
        <v>9097</v>
      </c>
      <c r="M52" s="64">
        <v>9354</v>
      </c>
      <c r="N52" s="64">
        <v>9365</v>
      </c>
      <c r="O52" s="65">
        <v>9096</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6310</v>
      </c>
      <c r="L53" s="69">
        <v>6007</v>
      </c>
      <c r="M53" s="69">
        <v>5503</v>
      </c>
      <c r="N53" s="69">
        <v>5086</v>
      </c>
      <c r="O53" s="70">
        <v>4705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90" zoomScaleNormal="9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04" t="s">
        <v>24</v>
      </c>
      <c r="C41" s="1205"/>
      <c r="D41" s="81"/>
      <c r="E41" s="1210" t="s">
        <v>25</v>
      </c>
      <c r="F41" s="1210"/>
      <c r="G41" s="1210"/>
      <c r="H41" s="1211"/>
      <c r="I41" s="82">
        <v>96728</v>
      </c>
      <c r="J41" s="83">
        <v>96419</v>
      </c>
      <c r="K41" s="83">
        <v>96259</v>
      </c>
      <c r="L41" s="83">
        <v>94685</v>
      </c>
      <c r="M41" s="84">
        <v>99016</v>
      </c>
    </row>
    <row r="42" spans="2:13" ht="27.75" customHeight="1" x14ac:dyDescent="0.15">
      <c r="B42" s="1206"/>
      <c r="C42" s="1207"/>
      <c r="D42" s="85"/>
      <c r="E42" s="1212" t="s">
        <v>26</v>
      </c>
      <c r="F42" s="1212"/>
      <c r="G42" s="1212"/>
      <c r="H42" s="1213"/>
      <c r="I42" s="86">
        <v>1458</v>
      </c>
      <c r="J42" s="87">
        <v>1319</v>
      </c>
      <c r="K42" s="87">
        <v>1171</v>
      </c>
      <c r="L42" s="87">
        <v>1018</v>
      </c>
      <c r="M42" s="88">
        <v>858</v>
      </c>
    </row>
    <row r="43" spans="2:13" ht="27.75" customHeight="1" x14ac:dyDescent="0.15">
      <c r="B43" s="1206"/>
      <c r="C43" s="1207"/>
      <c r="D43" s="85"/>
      <c r="E43" s="1212" t="s">
        <v>27</v>
      </c>
      <c r="F43" s="1212"/>
      <c r="G43" s="1212"/>
      <c r="H43" s="1213"/>
      <c r="I43" s="86">
        <v>58414</v>
      </c>
      <c r="J43" s="87">
        <v>57136</v>
      </c>
      <c r="K43" s="87">
        <v>56224</v>
      </c>
      <c r="L43" s="87">
        <v>54598</v>
      </c>
      <c r="M43" s="88">
        <v>53353</v>
      </c>
    </row>
    <row r="44" spans="2:13" ht="27.75" customHeight="1" x14ac:dyDescent="0.15">
      <c r="B44" s="1206"/>
      <c r="C44" s="1207"/>
      <c r="D44" s="85"/>
      <c r="E44" s="1212" t="s">
        <v>28</v>
      </c>
      <c r="F44" s="1212"/>
      <c r="G44" s="1212"/>
      <c r="H44" s="1213"/>
      <c r="I44" s="86">
        <v>3710</v>
      </c>
      <c r="J44" s="87">
        <v>3261</v>
      </c>
      <c r="K44" s="87">
        <v>3125</v>
      </c>
      <c r="L44" s="87">
        <v>3167</v>
      </c>
      <c r="M44" s="88">
        <v>3852</v>
      </c>
    </row>
    <row r="45" spans="2:13" ht="27.75" customHeight="1" x14ac:dyDescent="0.15">
      <c r="B45" s="1206"/>
      <c r="C45" s="1207"/>
      <c r="D45" s="85"/>
      <c r="E45" s="1212" t="s">
        <v>29</v>
      </c>
      <c r="F45" s="1212"/>
      <c r="G45" s="1212"/>
      <c r="H45" s="1213"/>
      <c r="I45" s="86">
        <v>12180</v>
      </c>
      <c r="J45" s="87">
        <v>11630</v>
      </c>
      <c r="K45" s="87">
        <v>11049</v>
      </c>
      <c r="L45" s="87">
        <v>10165</v>
      </c>
      <c r="M45" s="88">
        <v>9510</v>
      </c>
    </row>
    <row r="46" spans="2:13" ht="27.75" customHeight="1" x14ac:dyDescent="0.15">
      <c r="B46" s="1206"/>
      <c r="C46" s="1207"/>
      <c r="D46" s="85"/>
      <c r="E46" s="1212" t="s">
        <v>30</v>
      </c>
      <c r="F46" s="1212"/>
      <c r="G46" s="1212"/>
      <c r="H46" s="1213"/>
      <c r="I46" s="86">
        <v>34</v>
      </c>
      <c r="J46" s="87">
        <v>18</v>
      </c>
      <c r="K46" s="87">
        <v>14</v>
      </c>
      <c r="L46" s="87">
        <v>10</v>
      </c>
      <c r="M46" s="88">
        <v>6</v>
      </c>
    </row>
    <row r="47" spans="2:13" ht="27.75" customHeight="1" x14ac:dyDescent="0.15">
      <c r="B47" s="1206"/>
      <c r="C47" s="1207"/>
      <c r="D47" s="85"/>
      <c r="E47" s="1212" t="s">
        <v>31</v>
      </c>
      <c r="F47" s="1212"/>
      <c r="G47" s="1212"/>
      <c r="H47" s="1213"/>
      <c r="I47" s="86" t="s">
        <v>486</v>
      </c>
      <c r="J47" s="87" t="s">
        <v>486</v>
      </c>
      <c r="K47" s="87" t="s">
        <v>486</v>
      </c>
      <c r="L47" s="87" t="s">
        <v>486</v>
      </c>
      <c r="M47" s="88" t="s">
        <v>486</v>
      </c>
    </row>
    <row r="48" spans="2:13" ht="27.75" customHeight="1" x14ac:dyDescent="0.15">
      <c r="B48" s="1208"/>
      <c r="C48" s="1209"/>
      <c r="D48" s="85"/>
      <c r="E48" s="1212" t="s">
        <v>32</v>
      </c>
      <c r="F48" s="1212"/>
      <c r="G48" s="1212"/>
      <c r="H48" s="1213"/>
      <c r="I48" s="86">
        <v>436</v>
      </c>
      <c r="J48" s="87" t="s">
        <v>486</v>
      </c>
      <c r="K48" s="87" t="s">
        <v>486</v>
      </c>
      <c r="L48" s="87" t="s">
        <v>486</v>
      </c>
      <c r="M48" s="88" t="s">
        <v>486</v>
      </c>
    </row>
    <row r="49" spans="2:13" ht="27.75" customHeight="1" x14ac:dyDescent="0.15">
      <c r="B49" s="1214" t="s">
        <v>33</v>
      </c>
      <c r="C49" s="1215"/>
      <c r="D49" s="89"/>
      <c r="E49" s="1212" t="s">
        <v>34</v>
      </c>
      <c r="F49" s="1212"/>
      <c r="G49" s="1212"/>
      <c r="H49" s="1213"/>
      <c r="I49" s="86">
        <v>9859</v>
      </c>
      <c r="J49" s="87">
        <v>10731</v>
      </c>
      <c r="K49" s="87">
        <v>11321</v>
      </c>
      <c r="L49" s="87">
        <v>11512</v>
      </c>
      <c r="M49" s="88">
        <v>11533</v>
      </c>
    </row>
    <row r="50" spans="2:13" ht="27.75" customHeight="1" x14ac:dyDescent="0.15">
      <c r="B50" s="1206"/>
      <c r="C50" s="1207"/>
      <c r="D50" s="85"/>
      <c r="E50" s="1212" t="s">
        <v>35</v>
      </c>
      <c r="F50" s="1212"/>
      <c r="G50" s="1212"/>
      <c r="H50" s="1213"/>
      <c r="I50" s="86">
        <v>2755</v>
      </c>
      <c r="J50" s="87">
        <v>2594</v>
      </c>
      <c r="K50" s="87">
        <v>2461</v>
      </c>
      <c r="L50" s="87">
        <v>2370</v>
      </c>
      <c r="M50" s="88">
        <v>2923</v>
      </c>
    </row>
    <row r="51" spans="2:13" ht="27.75" customHeight="1" x14ac:dyDescent="0.15">
      <c r="B51" s="1208"/>
      <c r="C51" s="1209"/>
      <c r="D51" s="85"/>
      <c r="E51" s="1212" t="s">
        <v>36</v>
      </c>
      <c r="F51" s="1212"/>
      <c r="G51" s="1212"/>
      <c r="H51" s="1213"/>
      <c r="I51" s="86">
        <v>102717</v>
      </c>
      <c r="J51" s="87">
        <v>102692</v>
      </c>
      <c r="K51" s="87">
        <v>104038</v>
      </c>
      <c r="L51" s="87">
        <v>103085</v>
      </c>
      <c r="M51" s="88">
        <v>102296</v>
      </c>
    </row>
    <row r="52" spans="2:13" ht="27.75" customHeight="1" thickBot="1" x14ac:dyDescent="0.2">
      <c r="B52" s="1216" t="s">
        <v>37</v>
      </c>
      <c r="C52" s="1217"/>
      <c r="D52" s="90"/>
      <c r="E52" s="1218" t="s">
        <v>38</v>
      </c>
      <c r="F52" s="1218"/>
      <c r="G52" s="1218"/>
      <c r="H52" s="1219"/>
      <c r="I52" s="91">
        <v>57628</v>
      </c>
      <c r="J52" s="92">
        <v>53766</v>
      </c>
      <c r="K52" s="92">
        <v>50023</v>
      </c>
      <c r="L52" s="92">
        <v>46675</v>
      </c>
      <c r="M52" s="93">
        <v>49841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B53" zoomScale="85" zoomScaleNormal="85" zoomScaleSheetLayoutView="55" workbookViewId="0">
      <selection activeCell="J71" sqref="J71"/>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573</v>
      </c>
      <c r="I42" s="352"/>
      <c r="J42" s="352"/>
      <c r="K42" s="352"/>
      <c r="L42" s="244"/>
      <c r="M42" s="244"/>
      <c r="N42" s="244"/>
      <c r="O42" s="244"/>
    </row>
    <row r="43" spans="2:17" x14ac:dyDescent="0.15">
      <c r="B43" s="248"/>
      <c r="C43" s="244"/>
      <c r="D43" s="244"/>
      <c r="E43" s="244"/>
      <c r="F43" s="244"/>
      <c r="G43" s="1256"/>
      <c r="H43" s="1233"/>
      <c r="I43" s="1233"/>
      <c r="J43" s="1233"/>
      <c r="K43" s="1233"/>
      <c r="L43" s="1233"/>
      <c r="M43" s="1233"/>
      <c r="N43" s="1233"/>
      <c r="O43" s="1234"/>
    </row>
    <row r="44" spans="2:17" x14ac:dyDescent="0.15">
      <c r="B44" s="248"/>
      <c r="C44" s="244"/>
      <c r="D44" s="244"/>
      <c r="E44" s="244"/>
      <c r="F44" s="244"/>
      <c r="G44" s="1235"/>
      <c r="H44" s="1236"/>
      <c r="I44" s="1236"/>
      <c r="J44" s="1236"/>
      <c r="K44" s="1236"/>
      <c r="L44" s="1236"/>
      <c r="M44" s="1236"/>
      <c r="N44" s="1236"/>
      <c r="O44" s="1237"/>
    </row>
    <row r="45" spans="2:17" x14ac:dyDescent="0.15">
      <c r="B45" s="248"/>
      <c r="C45" s="244"/>
      <c r="D45" s="244"/>
      <c r="E45" s="244"/>
      <c r="F45" s="244"/>
      <c r="G45" s="1235"/>
      <c r="H45" s="1236"/>
      <c r="I45" s="1236"/>
      <c r="J45" s="1236"/>
      <c r="K45" s="1236"/>
      <c r="L45" s="1236"/>
      <c r="M45" s="1236"/>
      <c r="N45" s="1236"/>
      <c r="O45" s="1237"/>
    </row>
    <row r="46" spans="2:17" x14ac:dyDescent="0.15">
      <c r="B46" s="248"/>
      <c r="C46" s="244"/>
      <c r="D46" s="244"/>
      <c r="E46" s="244"/>
      <c r="F46" s="244"/>
      <c r="G46" s="1235"/>
      <c r="H46" s="1236"/>
      <c r="I46" s="1236"/>
      <c r="J46" s="1236"/>
      <c r="K46" s="1236"/>
      <c r="L46" s="1236"/>
      <c r="M46" s="1236"/>
      <c r="N46" s="1236"/>
      <c r="O46" s="1237"/>
    </row>
    <row r="47" spans="2:17" x14ac:dyDescent="0.15">
      <c r="B47" s="248"/>
      <c r="C47" s="244"/>
      <c r="D47" s="244"/>
      <c r="E47" s="244"/>
      <c r="F47" s="244"/>
      <c r="G47" s="1238"/>
      <c r="H47" s="1239"/>
      <c r="I47" s="1239"/>
      <c r="J47" s="1239"/>
      <c r="K47" s="1239"/>
      <c r="L47" s="1239"/>
      <c r="M47" s="1239"/>
      <c r="N47" s="1239"/>
      <c r="O47" s="1240"/>
    </row>
    <row r="48" spans="2:17" x14ac:dyDescent="0.15">
      <c r="B48" s="248"/>
      <c r="C48" s="244"/>
      <c r="D48" s="244"/>
      <c r="E48" s="244"/>
      <c r="F48" s="244"/>
      <c r="G48" s="244"/>
      <c r="H48" s="353"/>
      <c r="I48" s="353"/>
      <c r="J48" s="353"/>
    </row>
    <row r="49" spans="1:17" x14ac:dyDescent="0.15">
      <c r="B49" s="248"/>
      <c r="C49" s="244"/>
      <c r="D49" s="244"/>
      <c r="E49" s="244"/>
      <c r="F49" s="244"/>
      <c r="G49" s="243" t="s">
        <v>574</v>
      </c>
    </row>
    <row r="50" spans="1:17" x14ac:dyDescent="0.15">
      <c r="B50" s="248"/>
      <c r="C50" s="244"/>
      <c r="D50" s="244"/>
      <c r="E50" s="244"/>
      <c r="F50" s="244"/>
      <c r="G50" s="1241"/>
      <c r="H50" s="1242"/>
      <c r="I50" s="1242"/>
      <c r="J50" s="1243"/>
      <c r="K50" s="354" t="s">
        <v>525</v>
      </c>
      <c r="L50" s="354" t="s">
        <v>526</v>
      </c>
      <c r="M50" s="354" t="s">
        <v>527</v>
      </c>
      <c r="N50" s="354" t="s">
        <v>528</v>
      </c>
      <c r="O50" s="354" t="s">
        <v>529</v>
      </c>
    </row>
    <row r="51" spans="1:17" x14ac:dyDescent="0.15">
      <c r="B51" s="248"/>
      <c r="C51" s="244"/>
      <c r="D51" s="244"/>
      <c r="E51" s="244"/>
      <c r="F51" s="244"/>
      <c r="G51" s="1244" t="s">
        <v>575</v>
      </c>
      <c r="H51" s="1245"/>
      <c r="I51" s="1250" t="s">
        <v>576</v>
      </c>
      <c r="J51" s="1250"/>
      <c r="K51" s="1254"/>
      <c r="L51" s="1254"/>
      <c r="M51" s="1254"/>
      <c r="N51" s="1254"/>
      <c r="O51" s="1254"/>
    </row>
    <row r="52" spans="1:17" x14ac:dyDescent="0.15">
      <c r="B52" s="248"/>
      <c r="C52" s="244"/>
      <c r="D52" s="244"/>
      <c r="E52" s="244"/>
      <c r="F52" s="244"/>
      <c r="G52" s="1246"/>
      <c r="H52" s="1247"/>
      <c r="I52" s="1251"/>
      <c r="J52" s="1251"/>
      <c r="K52" s="1220"/>
      <c r="L52" s="1220"/>
      <c r="M52" s="1220"/>
      <c r="N52" s="1220"/>
      <c r="O52" s="1220"/>
    </row>
    <row r="53" spans="1:17" x14ac:dyDescent="0.15">
      <c r="A53" s="355"/>
      <c r="B53" s="248"/>
      <c r="C53" s="244"/>
      <c r="D53" s="244"/>
      <c r="E53" s="244"/>
      <c r="F53" s="244"/>
      <c r="G53" s="1246"/>
      <c r="H53" s="1247"/>
      <c r="I53" s="1230" t="s">
        <v>577</v>
      </c>
      <c r="J53" s="1230"/>
      <c r="K53" s="1255"/>
      <c r="L53" s="1255"/>
      <c r="M53" s="1255"/>
      <c r="N53" s="1255"/>
      <c r="O53" s="1255"/>
    </row>
    <row r="54" spans="1:17" x14ac:dyDescent="0.15">
      <c r="A54" s="355"/>
      <c r="B54" s="248"/>
      <c r="C54" s="244"/>
      <c r="D54" s="244"/>
      <c r="E54" s="244"/>
      <c r="F54" s="244"/>
      <c r="G54" s="1248"/>
      <c r="H54" s="1249"/>
      <c r="I54" s="1230"/>
      <c r="J54" s="1230"/>
      <c r="K54" s="1253"/>
      <c r="L54" s="1253"/>
      <c r="M54" s="1253"/>
      <c r="N54" s="1253"/>
      <c r="O54" s="1253"/>
    </row>
    <row r="55" spans="1:17" x14ac:dyDescent="0.15">
      <c r="A55" s="355"/>
      <c r="B55" s="248"/>
      <c r="C55" s="244"/>
      <c r="D55" s="244"/>
      <c r="E55" s="244"/>
      <c r="F55" s="244"/>
      <c r="G55" s="1224" t="s">
        <v>578</v>
      </c>
      <c r="H55" s="1225"/>
      <c r="I55" s="1230" t="s">
        <v>576</v>
      </c>
      <c r="J55" s="1230"/>
      <c r="K55" s="1254"/>
      <c r="L55" s="1254"/>
      <c r="M55" s="1254"/>
      <c r="N55" s="1254"/>
      <c r="O55" s="1254"/>
    </row>
    <row r="56" spans="1:17" x14ac:dyDescent="0.15">
      <c r="A56" s="355"/>
      <c r="B56" s="248"/>
      <c r="C56" s="244"/>
      <c r="D56" s="244"/>
      <c r="E56" s="244"/>
      <c r="F56" s="244"/>
      <c r="G56" s="1226"/>
      <c r="H56" s="1227"/>
      <c r="I56" s="1230"/>
      <c r="J56" s="1230"/>
      <c r="K56" s="1220"/>
      <c r="L56" s="1220"/>
      <c r="M56" s="1220"/>
      <c r="N56" s="1220"/>
      <c r="O56" s="1220"/>
    </row>
    <row r="57" spans="1:17" s="355" customFormat="1" x14ac:dyDescent="0.15">
      <c r="B57" s="356"/>
      <c r="C57" s="352"/>
      <c r="D57" s="352"/>
      <c r="E57" s="352"/>
      <c r="F57" s="352"/>
      <c r="G57" s="1226"/>
      <c r="H57" s="1227"/>
      <c r="I57" s="1222" t="s">
        <v>577</v>
      </c>
      <c r="J57" s="1222"/>
      <c r="K57" s="1255"/>
      <c r="L57" s="1255"/>
      <c r="M57" s="1255"/>
      <c r="N57" s="1255"/>
      <c r="O57" s="1255"/>
      <c r="P57" s="357"/>
      <c r="Q57" s="356"/>
    </row>
    <row r="58" spans="1:17" s="355" customFormat="1" x14ac:dyDescent="0.15">
      <c r="A58" s="243"/>
      <c r="B58" s="356"/>
      <c r="C58" s="352"/>
      <c r="D58" s="352"/>
      <c r="E58" s="352"/>
      <c r="F58" s="352"/>
      <c r="G58" s="1228"/>
      <c r="H58" s="1229"/>
      <c r="I58" s="1222"/>
      <c r="J58" s="1222"/>
      <c r="K58" s="1253"/>
      <c r="L58" s="1253"/>
      <c r="M58" s="1253"/>
      <c r="N58" s="1253"/>
      <c r="O58" s="1253"/>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579</v>
      </c>
      <c r="C63" s="244"/>
      <c r="D63" s="244"/>
      <c r="E63" s="244"/>
      <c r="F63" s="244"/>
      <c r="G63" s="244"/>
      <c r="H63" s="244"/>
      <c r="I63" s="244"/>
      <c r="J63" s="244"/>
      <c r="K63" s="244"/>
      <c r="L63" s="244"/>
      <c r="M63" s="244"/>
      <c r="N63" s="244"/>
      <c r="O63" s="244"/>
    </row>
    <row r="64" spans="1:17" x14ac:dyDescent="0.15">
      <c r="B64" s="248"/>
      <c r="C64" s="244"/>
      <c r="D64" s="244"/>
      <c r="E64" s="244"/>
      <c r="F64" s="244"/>
      <c r="G64" s="351" t="s">
        <v>573</v>
      </c>
      <c r="I64" s="352"/>
      <c r="J64" s="352"/>
      <c r="K64" s="352"/>
      <c r="L64" s="244"/>
      <c r="M64" s="244"/>
      <c r="N64" s="244"/>
      <c r="O64" s="244"/>
    </row>
    <row r="65" spans="2:30" x14ac:dyDescent="0.15">
      <c r="B65" s="248"/>
      <c r="C65" s="244"/>
      <c r="D65" s="244"/>
      <c r="E65" s="244"/>
      <c r="F65" s="244"/>
      <c r="G65" s="1232" t="s">
        <v>582</v>
      </c>
      <c r="H65" s="1233"/>
      <c r="I65" s="1233"/>
      <c r="J65" s="1233"/>
      <c r="K65" s="1233"/>
      <c r="L65" s="1233"/>
      <c r="M65" s="1233"/>
      <c r="N65" s="1233"/>
      <c r="O65" s="1234"/>
    </row>
    <row r="66" spans="2:30" x14ac:dyDescent="0.15">
      <c r="B66" s="248"/>
      <c r="C66" s="244"/>
      <c r="D66" s="244"/>
      <c r="E66" s="244"/>
      <c r="F66" s="244"/>
      <c r="G66" s="1235"/>
      <c r="H66" s="1236"/>
      <c r="I66" s="1236"/>
      <c r="J66" s="1236"/>
      <c r="K66" s="1236"/>
      <c r="L66" s="1236"/>
      <c r="M66" s="1236"/>
      <c r="N66" s="1236"/>
      <c r="O66" s="1237"/>
    </row>
    <row r="67" spans="2:30" x14ac:dyDescent="0.15">
      <c r="B67" s="248"/>
      <c r="C67" s="244"/>
      <c r="D67" s="244"/>
      <c r="E67" s="244"/>
      <c r="F67" s="244"/>
      <c r="G67" s="1235"/>
      <c r="H67" s="1236"/>
      <c r="I67" s="1236"/>
      <c r="J67" s="1236"/>
      <c r="K67" s="1236"/>
      <c r="L67" s="1236"/>
      <c r="M67" s="1236"/>
      <c r="N67" s="1236"/>
      <c r="O67" s="1237"/>
    </row>
    <row r="68" spans="2:30" x14ac:dyDescent="0.15">
      <c r="B68" s="248"/>
      <c r="C68" s="244"/>
      <c r="D68" s="244"/>
      <c r="E68" s="244"/>
      <c r="F68" s="244"/>
      <c r="G68" s="1235"/>
      <c r="H68" s="1236"/>
      <c r="I68" s="1236"/>
      <c r="J68" s="1236"/>
      <c r="K68" s="1236"/>
      <c r="L68" s="1236"/>
      <c r="M68" s="1236"/>
      <c r="N68" s="1236"/>
      <c r="O68" s="1237"/>
    </row>
    <row r="69" spans="2:30" x14ac:dyDescent="0.15">
      <c r="B69" s="248"/>
      <c r="C69" s="244"/>
      <c r="D69" s="244"/>
      <c r="E69" s="244"/>
      <c r="F69" s="244"/>
      <c r="G69" s="1238"/>
      <c r="H69" s="1239"/>
      <c r="I69" s="1239"/>
      <c r="J69" s="1239"/>
      <c r="K69" s="1239"/>
      <c r="L69" s="1239"/>
      <c r="M69" s="1239"/>
      <c r="N69" s="1239"/>
      <c r="O69" s="1240"/>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580</v>
      </c>
      <c r="I71" s="368"/>
      <c r="J71" s="364"/>
      <c r="K71" s="364"/>
      <c r="L71" s="365"/>
      <c r="M71" s="364"/>
      <c r="N71" s="365"/>
      <c r="O71" s="366"/>
    </row>
    <row r="72" spans="2:30" x14ac:dyDescent="0.15">
      <c r="B72" s="248"/>
      <c r="C72" s="244"/>
      <c r="D72" s="244"/>
      <c r="E72" s="244"/>
      <c r="F72" s="244"/>
      <c r="G72" s="1241"/>
      <c r="H72" s="1242"/>
      <c r="I72" s="1242"/>
      <c r="J72" s="1243"/>
      <c r="K72" s="354" t="s">
        <v>525</v>
      </c>
      <c r="L72" s="354" t="s">
        <v>526</v>
      </c>
      <c r="M72" s="354" t="s">
        <v>527</v>
      </c>
      <c r="N72" s="354" t="s">
        <v>528</v>
      </c>
      <c r="O72" s="354" t="s">
        <v>529</v>
      </c>
    </row>
    <row r="73" spans="2:30" x14ac:dyDescent="0.15">
      <c r="B73" s="248"/>
      <c r="C73" s="244"/>
      <c r="D73" s="244"/>
      <c r="E73" s="244"/>
      <c r="F73" s="244"/>
      <c r="G73" s="1244" t="s">
        <v>575</v>
      </c>
      <c r="H73" s="1245"/>
      <c r="I73" s="1250" t="s">
        <v>576</v>
      </c>
      <c r="J73" s="1250"/>
      <c r="K73" s="1231">
        <v>139.4</v>
      </c>
      <c r="L73" s="1231">
        <v>129.5</v>
      </c>
      <c r="M73" s="1220">
        <v>118.9</v>
      </c>
      <c r="N73" s="1220">
        <v>111.9</v>
      </c>
      <c r="O73" s="1220">
        <v>117.7</v>
      </c>
      <c r="S73" s="243">
        <v>9.9</v>
      </c>
    </row>
    <row r="74" spans="2:30" x14ac:dyDescent="0.15">
      <c r="B74" s="248"/>
      <c r="C74" s="244"/>
      <c r="D74" s="244"/>
      <c r="E74" s="244"/>
      <c r="F74" s="244"/>
      <c r="G74" s="1246"/>
      <c r="H74" s="1247"/>
      <c r="I74" s="1251"/>
      <c r="J74" s="1251"/>
      <c r="K74" s="1231"/>
      <c r="L74" s="1231"/>
      <c r="M74" s="1220"/>
      <c r="N74" s="1220"/>
      <c r="O74" s="1220"/>
    </row>
    <row r="75" spans="2:30" x14ac:dyDescent="0.15">
      <c r="B75" s="248"/>
      <c r="C75" s="244"/>
      <c r="D75" s="244"/>
      <c r="E75" s="244"/>
      <c r="F75" s="244"/>
      <c r="G75" s="1246"/>
      <c r="H75" s="1247"/>
      <c r="I75" s="1230" t="s">
        <v>581</v>
      </c>
      <c r="J75" s="1230"/>
      <c r="K75" s="1252">
        <v>15.6</v>
      </c>
      <c r="L75" s="1252">
        <v>15.1</v>
      </c>
      <c r="M75" s="1252">
        <v>14.2</v>
      </c>
      <c r="N75" s="1252">
        <v>13.2</v>
      </c>
      <c r="O75" s="1252">
        <v>12.1</v>
      </c>
      <c r="U75" s="243">
        <v>81.2</v>
      </c>
      <c r="W75" s="243">
        <v>87.2</v>
      </c>
      <c r="Y75" s="243">
        <v>99.8</v>
      </c>
      <c r="AA75" s="243">
        <v>109.5</v>
      </c>
      <c r="AC75" s="243">
        <v>115.2</v>
      </c>
    </row>
    <row r="76" spans="2:30" x14ac:dyDescent="0.15">
      <c r="B76" s="248"/>
      <c r="C76" s="244"/>
      <c r="D76" s="244"/>
      <c r="E76" s="244"/>
      <c r="F76" s="244"/>
      <c r="G76" s="1248"/>
      <c r="H76" s="1249"/>
      <c r="I76" s="1230"/>
      <c r="J76" s="1230"/>
      <c r="K76" s="1253"/>
      <c r="L76" s="1253"/>
      <c r="M76" s="1253"/>
      <c r="N76" s="1253"/>
      <c r="O76" s="1253"/>
    </row>
    <row r="77" spans="2:30" x14ac:dyDescent="0.15">
      <c r="B77" s="248"/>
      <c r="C77" s="244"/>
      <c r="D77" s="244"/>
      <c r="E77" s="244"/>
      <c r="F77" s="244"/>
      <c r="G77" s="1224" t="s">
        <v>578</v>
      </c>
      <c r="H77" s="1225"/>
      <c r="I77" s="1230" t="s">
        <v>576</v>
      </c>
      <c r="J77" s="1230"/>
      <c r="K77" s="1231">
        <v>62.5</v>
      </c>
      <c r="L77" s="1231">
        <v>57.8</v>
      </c>
      <c r="M77" s="1220">
        <v>49.8</v>
      </c>
      <c r="N77" s="1220">
        <v>45.1</v>
      </c>
      <c r="O77" s="1220">
        <v>37.4</v>
      </c>
      <c r="R77" s="243">
        <v>12.3</v>
      </c>
      <c r="T77" s="243">
        <v>11.1</v>
      </c>
    </row>
    <row r="78" spans="2:30" x14ac:dyDescent="0.15">
      <c r="B78" s="248"/>
      <c r="C78" s="244"/>
      <c r="D78" s="244"/>
      <c r="E78" s="244"/>
      <c r="F78" s="244"/>
      <c r="G78" s="1226"/>
      <c r="H78" s="1227"/>
      <c r="I78" s="1230"/>
      <c r="J78" s="1230"/>
      <c r="K78" s="1231"/>
      <c r="L78" s="1231"/>
      <c r="M78" s="1220"/>
      <c r="N78" s="1220"/>
      <c r="O78" s="1220"/>
    </row>
    <row r="79" spans="2:30" x14ac:dyDescent="0.15">
      <c r="B79" s="248"/>
      <c r="C79" s="244"/>
      <c r="D79" s="244"/>
      <c r="E79" s="244"/>
      <c r="F79" s="244"/>
      <c r="G79" s="1226"/>
      <c r="H79" s="1227"/>
      <c r="I79" s="1221" t="s">
        <v>581</v>
      </c>
      <c r="J79" s="1222"/>
      <c r="K79" s="1223">
        <v>8.6</v>
      </c>
      <c r="L79" s="1223">
        <v>8.3000000000000007</v>
      </c>
      <c r="M79" s="1223">
        <v>7.7</v>
      </c>
      <c r="N79" s="1223">
        <v>7.1</v>
      </c>
      <c r="O79" s="1223">
        <v>6.3</v>
      </c>
      <c r="V79" s="243">
        <v>53.5</v>
      </c>
      <c r="X79" s="243">
        <v>48.2</v>
      </c>
      <c r="Z79" s="243">
        <v>34.200000000000003</v>
      </c>
      <c r="AB79" s="243">
        <v>30.3</v>
      </c>
      <c r="AD79" s="243">
        <v>28.9</v>
      </c>
    </row>
    <row r="80" spans="2:30" x14ac:dyDescent="0.15">
      <c r="B80" s="248"/>
      <c r="C80" s="244"/>
      <c r="D80" s="244"/>
      <c r="E80" s="244"/>
      <c r="F80" s="244"/>
      <c r="G80" s="1228"/>
      <c r="H80" s="1229"/>
      <c r="I80" s="1222"/>
      <c r="J80" s="1222"/>
      <c r="K80" s="1223"/>
      <c r="L80" s="1223"/>
      <c r="M80" s="1223"/>
      <c r="N80" s="1223"/>
      <c r="O80" s="1223"/>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524</v>
      </c>
      <c r="G2" s="111"/>
      <c r="H2" s="112"/>
    </row>
    <row r="3" spans="1:8" x14ac:dyDescent="0.15">
      <c r="A3" s="108" t="s">
        <v>517</v>
      </c>
      <c r="B3" s="113"/>
      <c r="C3" s="114"/>
      <c r="D3" s="115">
        <v>57731</v>
      </c>
      <c r="E3" s="116"/>
      <c r="F3" s="117">
        <v>36765</v>
      </c>
      <c r="G3" s="118"/>
      <c r="H3" s="119"/>
    </row>
    <row r="4" spans="1:8" x14ac:dyDescent="0.15">
      <c r="A4" s="120"/>
      <c r="B4" s="121"/>
      <c r="C4" s="122"/>
      <c r="D4" s="123">
        <v>20331</v>
      </c>
      <c r="E4" s="124"/>
      <c r="F4" s="125">
        <v>20975</v>
      </c>
      <c r="G4" s="126"/>
      <c r="H4" s="127"/>
    </row>
    <row r="5" spans="1:8" x14ac:dyDescent="0.15">
      <c r="A5" s="108" t="s">
        <v>519</v>
      </c>
      <c r="B5" s="113"/>
      <c r="C5" s="114"/>
      <c r="D5" s="115">
        <v>58848</v>
      </c>
      <c r="E5" s="116"/>
      <c r="F5" s="117">
        <v>39052</v>
      </c>
      <c r="G5" s="118"/>
      <c r="H5" s="119"/>
    </row>
    <row r="6" spans="1:8" x14ac:dyDescent="0.15">
      <c r="A6" s="120"/>
      <c r="B6" s="121"/>
      <c r="C6" s="122"/>
      <c r="D6" s="123">
        <v>34921</v>
      </c>
      <c r="E6" s="124"/>
      <c r="F6" s="125">
        <v>21186</v>
      </c>
      <c r="G6" s="126"/>
      <c r="H6" s="127"/>
    </row>
    <row r="7" spans="1:8" x14ac:dyDescent="0.15">
      <c r="A7" s="108" t="s">
        <v>520</v>
      </c>
      <c r="B7" s="113"/>
      <c r="C7" s="114"/>
      <c r="D7" s="115">
        <v>47612</v>
      </c>
      <c r="E7" s="116"/>
      <c r="F7" s="117">
        <v>41235</v>
      </c>
      <c r="G7" s="118"/>
      <c r="H7" s="119"/>
    </row>
    <row r="8" spans="1:8" x14ac:dyDescent="0.15">
      <c r="A8" s="120"/>
      <c r="B8" s="121"/>
      <c r="C8" s="122"/>
      <c r="D8" s="123">
        <v>22857</v>
      </c>
      <c r="E8" s="124"/>
      <c r="F8" s="125">
        <v>22086</v>
      </c>
      <c r="G8" s="126"/>
      <c r="H8" s="127"/>
    </row>
    <row r="9" spans="1:8" x14ac:dyDescent="0.15">
      <c r="A9" s="108" t="s">
        <v>521</v>
      </c>
      <c r="B9" s="113"/>
      <c r="C9" s="114"/>
      <c r="D9" s="115">
        <v>44772</v>
      </c>
      <c r="E9" s="116"/>
      <c r="F9" s="117">
        <v>41862</v>
      </c>
      <c r="G9" s="118"/>
      <c r="H9" s="119"/>
    </row>
    <row r="10" spans="1:8" x14ac:dyDescent="0.15">
      <c r="A10" s="120"/>
      <c r="B10" s="121"/>
      <c r="C10" s="122"/>
      <c r="D10" s="123">
        <v>25711</v>
      </c>
      <c r="E10" s="124"/>
      <c r="F10" s="125">
        <v>23710</v>
      </c>
      <c r="G10" s="126"/>
      <c r="H10" s="127"/>
    </row>
    <row r="11" spans="1:8" x14ac:dyDescent="0.15">
      <c r="A11" s="108" t="s">
        <v>522</v>
      </c>
      <c r="B11" s="113"/>
      <c r="C11" s="114"/>
      <c r="D11" s="115">
        <v>57099</v>
      </c>
      <c r="E11" s="116"/>
      <c r="F11" s="117">
        <v>43554</v>
      </c>
      <c r="G11" s="118"/>
      <c r="H11" s="119"/>
    </row>
    <row r="12" spans="1:8" x14ac:dyDescent="0.15">
      <c r="A12" s="120"/>
      <c r="B12" s="121"/>
      <c r="C12" s="128"/>
      <c r="D12" s="123">
        <v>29762</v>
      </c>
      <c r="E12" s="124"/>
      <c r="F12" s="125">
        <v>24811</v>
      </c>
      <c r="G12" s="126"/>
      <c r="H12" s="127"/>
    </row>
    <row r="13" spans="1:8" x14ac:dyDescent="0.15">
      <c r="A13" s="108"/>
      <c r="B13" s="113"/>
      <c r="C13" s="129"/>
      <c r="D13" s="130">
        <v>53212</v>
      </c>
      <c r="E13" s="131"/>
      <c r="F13" s="132">
        <v>40494</v>
      </c>
      <c r="G13" s="133"/>
      <c r="H13" s="119"/>
    </row>
    <row r="14" spans="1:8" x14ac:dyDescent="0.15">
      <c r="A14" s="120"/>
      <c r="B14" s="121"/>
      <c r="C14" s="122"/>
      <c r="D14" s="123">
        <v>26716</v>
      </c>
      <c r="E14" s="124"/>
      <c r="F14" s="125">
        <v>22554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5.49</v>
      </c>
      <c r="C19" s="134">
        <f>ROUND(VALUE(SUBSTITUTE(実質収支比率等に係る経年分析!G$48,"▲","-")),2)</f>
        <v>5.36</v>
      </c>
      <c r="D19" s="134">
        <f>ROUND(VALUE(SUBSTITUTE(実質収支比率等に係る経年分析!H$48,"▲","-")),2)</f>
        <v>4.01</v>
      </c>
      <c r="E19" s="134">
        <f>ROUND(VALUE(SUBSTITUTE(実質収支比率等に係る経年分析!I$48,"▲","-")),2)</f>
        <v>2.61</v>
      </c>
      <c r="F19" s="134">
        <f>ROUND(VALUE(SUBSTITUTE(実質収支比率等に係る経年分析!J$48,"▲","-")),2)</f>
        <v>2.97</v>
      </c>
    </row>
    <row r="20" spans="1:11" x14ac:dyDescent="0.15">
      <c r="A20" s="134" t="s">
        <v>43</v>
      </c>
      <c r="B20" s="134">
        <f>ROUND(VALUE(SUBSTITUTE(実質収支比率等に係る経年分析!F$47,"▲","-")),2)</f>
        <v>5.09</v>
      </c>
      <c r="C20" s="134">
        <f>ROUND(VALUE(SUBSTITUTE(実質収支比率等に係る経年分析!G$47,"▲","-")),2)</f>
        <v>6.26</v>
      </c>
      <c r="D20" s="134">
        <f>ROUND(VALUE(SUBSTITUTE(実質収支比率等に係る経年分析!H$47,"▲","-")),2)</f>
        <v>7.04</v>
      </c>
      <c r="E20" s="134">
        <f>ROUND(VALUE(SUBSTITUTE(実質収支比率等に係る経年分析!I$47,"▲","-")),2)</f>
        <v>7.38</v>
      </c>
      <c r="F20" s="134">
        <f>ROUND(VALUE(SUBSTITUTE(実質収支比率等に係る経年分析!J$47,"▲","-")),2)</f>
        <v>7.32</v>
      </c>
    </row>
    <row r="21" spans="1:11" x14ac:dyDescent="0.15">
      <c r="A21" s="134" t="s">
        <v>44</v>
      </c>
      <c r="B21" s="134">
        <f>IF(ISNUMBER(VALUE(SUBSTITUTE(実質収支比率等に係る経年分析!F$49,"▲","-"))),ROUND(VALUE(SUBSTITUTE(実質収支比率等に係る経年分析!F$49,"▲","-")),2),NA())</f>
        <v>1.67</v>
      </c>
      <c r="C21" s="134">
        <f>IF(ISNUMBER(VALUE(SUBSTITUTE(実質収支比率等に係る経年分析!G$49,"▲","-"))),ROUND(VALUE(SUBSTITUTE(実質収支比率等に係る経年分析!G$49,"▲","-")),2),NA())</f>
        <v>1.1100000000000001</v>
      </c>
      <c r="D21" s="134">
        <f>IF(ISNUMBER(VALUE(SUBSTITUTE(実質収支比率等に係る経年分析!H$49,"▲","-"))),ROUND(VALUE(SUBSTITUTE(実質収支比率等に係る経年分析!H$49,"▲","-")),2),NA())</f>
        <v>-0.27</v>
      </c>
      <c r="E21" s="134">
        <f>IF(ISNUMBER(VALUE(SUBSTITUTE(実質収支比率等に係る経年分析!I$49,"▲","-"))),ROUND(VALUE(SUBSTITUTE(実質収支比率等に係る経年分析!I$49,"▲","-")),2),NA())</f>
        <v>-1.1200000000000001</v>
      </c>
      <c r="F21" s="134">
        <f>IF(ISNUMBER(VALUE(SUBSTITUTE(実質収支比率等に係る経年分析!J$49,"▲","-"))),ROUND(VALUE(SUBSTITUTE(実質収支比率等に係る経年分析!J$49,"▲","-")),2),NA())</f>
        <v>0.36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都市計画土地区画整理事業特別会計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都市計画下水道事業特別会計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x14ac:dyDescent="0.15">
      <c r="A32" s="135" t="str">
        <f>IF(連結実質赤字比率に係る赤字・黒字の構成分析!C$38="",NA(),連結実質赤字比率に係る赤字・黒字の構成分析!C$38)</f>
        <v>自動車運送事業会計</v>
      </c>
      <c r="B32" s="135">
        <f>IF(ROUND(VALUE(SUBSTITUTE(連結実質赤字比率に係る赤字・黒字の構成分析!F$38,"▲", "-")), 2) &lt; 0, ABS(ROUND(VALUE(SUBSTITUTE(連結実質赤字比率に係る赤字・黒字の構成分析!F$38,"▲", "-")), 2)), NA())</f>
        <v>1</v>
      </c>
      <c r="C32" s="135" t="e">
        <f>IF(ROUND(VALUE(SUBSTITUTE(連結実質赤字比率に係る赤字・黒字の構成分析!F$38,"▲", "-")), 2) &gt;= 0, ABS(ROUND(VALUE(SUBSTITUTE(連結実質赤字比率に係る赤字・黒字の構成分析!F$38,"▲", "-")), 2)), NA())</f>
        <v>#N/A</v>
      </c>
      <c r="D32" s="135">
        <f>IF(ROUND(VALUE(SUBSTITUTE(連結実質赤字比率に係る赤字・黒字の構成分析!G$38,"▲", "-")), 2) &lt; 0, ABS(ROUND(VALUE(SUBSTITUTE(連結実質赤字比率に係る赤字・黒字の構成分析!G$38,"▲", "-")), 2)), NA())</f>
        <v>0.4</v>
      </c>
      <c r="E32" s="135" t="e">
        <f>IF(ROUND(VALUE(SUBSTITUTE(連結実質赤字比率に係る赤字・黒字の構成分析!G$38,"▲", "-")), 2) &gt;= 0, ABS(ROUND(VALUE(SUBSTITUTE(連結実質赤字比率に係る赤字・黒字の構成分析!G$38,"▲", "-")), 2)), NA())</f>
        <v>#N/A</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0.73</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0.86</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2.87</v>
      </c>
    </row>
    <row r="36" spans="1:16" x14ac:dyDescent="0.15">
      <c r="A36" s="135" t="str">
        <f>IF(連結実質赤字比率に係る赤字・黒字の構成分析!C$34="",NA(),連結実質赤字比率に係る赤字・黒字の構成分析!C$34)</f>
        <v>市民病院事業会計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17.79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20.059999999999999</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8959</v>
      </c>
      <c r="E42" s="136"/>
      <c r="F42" s="136"/>
      <c r="G42" s="136">
        <f>'実質公債費比率（分子）の構造'!L$52</f>
        <v>9097</v>
      </c>
      <c r="H42" s="136"/>
      <c r="I42" s="136"/>
      <c r="J42" s="136">
        <f>'実質公債費比率（分子）の構造'!M$52</f>
        <v>9354</v>
      </c>
      <c r="K42" s="136"/>
      <c r="L42" s="136"/>
      <c r="M42" s="136">
        <f>'実質公債費比率（分子）の構造'!N$52</f>
        <v>9365</v>
      </c>
      <c r="N42" s="136"/>
      <c r="O42" s="136"/>
      <c r="P42" s="136">
        <f>'実質公債費比率（分子）の構造'!O$52</f>
        <v>9096</v>
      </c>
    </row>
    <row r="43" spans="1:16" x14ac:dyDescent="0.15">
      <c r="A43" s="136" t="s">
        <v>52</v>
      </c>
      <c r="B43" s="136">
        <f>'実質公債費比率（分子）の構造'!K$51</f>
        <v>0</v>
      </c>
      <c r="C43" s="136"/>
      <c r="D43" s="136"/>
      <c r="E43" s="136">
        <f>'実質公債費比率（分子）の構造'!L$51</f>
        <v>1</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x14ac:dyDescent="0.15">
      <c r="A44" s="136" t="s">
        <v>53</v>
      </c>
      <c r="B44" s="136">
        <f>'実質公債費比率（分子）の構造'!K$50</f>
        <v>196</v>
      </c>
      <c r="C44" s="136"/>
      <c r="D44" s="136"/>
      <c r="E44" s="136">
        <f>'実質公債費比率（分子）の構造'!L$50</f>
        <v>208</v>
      </c>
      <c r="F44" s="136"/>
      <c r="G44" s="136"/>
      <c r="H44" s="136">
        <f>'実質公債費比率（分子）の構造'!M$50</f>
        <v>198</v>
      </c>
      <c r="I44" s="136"/>
      <c r="J44" s="136"/>
      <c r="K44" s="136">
        <f>'実質公債費比率（分子）の構造'!N$50</f>
        <v>196</v>
      </c>
      <c r="L44" s="136"/>
      <c r="M44" s="136"/>
      <c r="N44" s="136">
        <f>'実質公債費比率（分子）の構造'!O$50</f>
        <v>199</v>
      </c>
      <c r="O44" s="136"/>
      <c r="P44" s="136"/>
    </row>
    <row r="45" spans="1:16" x14ac:dyDescent="0.15">
      <c r="A45" s="136" t="s">
        <v>54</v>
      </c>
      <c r="B45" s="136">
        <f>'実質公債費比率（分子）の構造'!K$49</f>
        <v>689</v>
      </c>
      <c r="C45" s="136"/>
      <c r="D45" s="136"/>
      <c r="E45" s="136">
        <f>'実質公債費比率（分子）の構造'!L$49</f>
        <v>604</v>
      </c>
      <c r="F45" s="136"/>
      <c r="G45" s="136"/>
      <c r="H45" s="136">
        <f>'実質公債費比率（分子）の構造'!M$49</f>
        <v>614</v>
      </c>
      <c r="I45" s="136"/>
      <c r="J45" s="136"/>
      <c r="K45" s="136">
        <f>'実質公債費比率（分子）の構造'!N$49</f>
        <v>548</v>
      </c>
      <c r="L45" s="136"/>
      <c r="M45" s="136"/>
      <c r="N45" s="136">
        <f>'実質公債費比率（分子）の構造'!O$49</f>
        <v>375</v>
      </c>
      <c r="O45" s="136"/>
      <c r="P45" s="136"/>
    </row>
    <row r="46" spans="1:16" x14ac:dyDescent="0.15">
      <c r="A46" s="136" t="s">
        <v>55</v>
      </c>
      <c r="B46" s="136">
        <f>'実質公債費比率（分子）の構造'!K$48</f>
        <v>4094</v>
      </c>
      <c r="C46" s="136"/>
      <c r="D46" s="136"/>
      <c r="E46" s="136">
        <f>'実質公債費比率（分子）の構造'!L$48</f>
        <v>4125</v>
      </c>
      <c r="F46" s="136"/>
      <c r="G46" s="136"/>
      <c r="H46" s="136">
        <f>'実質公債費比率（分子）の構造'!M$48</f>
        <v>4119</v>
      </c>
      <c r="I46" s="136"/>
      <c r="J46" s="136"/>
      <c r="K46" s="136">
        <f>'実質公債費比率（分子）の構造'!N$48</f>
        <v>3997</v>
      </c>
      <c r="L46" s="136"/>
      <c r="M46" s="136"/>
      <c r="N46" s="136">
        <f>'実質公債費比率（分子）の構造'!O$48</f>
        <v>4084</v>
      </c>
      <c r="O46" s="136"/>
      <c r="P46" s="136"/>
    </row>
    <row r="47" spans="1:16" x14ac:dyDescent="0.15">
      <c r="A47" s="136" t="s">
        <v>56</v>
      </c>
      <c r="B47" s="136">
        <f>'実質公債費比率（分子）の構造'!K$47</f>
        <v>99</v>
      </c>
      <c r="C47" s="136"/>
      <c r="D47" s="136"/>
      <c r="E47" s="136">
        <f>'実質公債費比率（分子）の構造'!L$47</f>
        <v>99</v>
      </c>
      <c r="F47" s="136"/>
      <c r="G47" s="136"/>
      <c r="H47" s="136">
        <f>'実質公債費比率（分子）の構造'!M$47</f>
        <v>99</v>
      </c>
      <c r="I47" s="136"/>
      <c r="J47" s="136"/>
      <c r="K47" s="136">
        <f>'実質公債費比率（分子）の構造'!N$47</f>
        <v>99</v>
      </c>
      <c r="L47" s="136"/>
      <c r="M47" s="136"/>
      <c r="N47" s="136">
        <f>'実質公債費比率（分子）の構造'!O$47</f>
        <v>99</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10191</v>
      </c>
      <c r="C49" s="136"/>
      <c r="D49" s="136"/>
      <c r="E49" s="136">
        <f>'実質公債費比率（分子）の構造'!L$45</f>
        <v>10067</v>
      </c>
      <c r="F49" s="136"/>
      <c r="G49" s="136"/>
      <c r="H49" s="136">
        <f>'実質公債費比率（分子）の構造'!M$45</f>
        <v>9827</v>
      </c>
      <c r="I49" s="136"/>
      <c r="J49" s="136"/>
      <c r="K49" s="136">
        <f>'実質公債費比率（分子）の構造'!N$45</f>
        <v>9611</v>
      </c>
      <c r="L49" s="136"/>
      <c r="M49" s="136"/>
      <c r="N49" s="136">
        <f>'実質公債費比率（分子）の構造'!O$45</f>
        <v>9044</v>
      </c>
      <c r="O49" s="136"/>
      <c r="P49" s="136"/>
    </row>
    <row r="50" spans="1:16" x14ac:dyDescent="0.15">
      <c r="A50" s="136" t="s">
        <v>59</v>
      </c>
      <c r="B50" s="136" t="e">
        <f>NA()</f>
        <v>#N/A</v>
      </c>
      <c r="C50" s="136">
        <f>IF(ISNUMBER('実質公債費比率（分子）の構造'!K$53),'実質公債費比率（分子）の構造'!K$53,NA())</f>
        <v>6310</v>
      </c>
      <c r="D50" s="136" t="e">
        <f>NA()</f>
        <v>#N/A</v>
      </c>
      <c r="E50" s="136" t="e">
        <f>NA()</f>
        <v>#N/A</v>
      </c>
      <c r="F50" s="136">
        <f>IF(ISNUMBER('実質公債費比率（分子）の構造'!L$53),'実質公債費比率（分子）の構造'!L$53,NA())</f>
        <v>6007</v>
      </c>
      <c r="G50" s="136" t="e">
        <f>NA()</f>
        <v>#N/A</v>
      </c>
      <c r="H50" s="136" t="e">
        <f>NA()</f>
        <v>#N/A</v>
      </c>
      <c r="I50" s="136">
        <f>IF(ISNUMBER('実質公債費比率（分子）の構造'!M$53),'実質公債費比率（分子）の構造'!M$53,NA())</f>
        <v>5503</v>
      </c>
      <c r="J50" s="136" t="e">
        <f>NA()</f>
        <v>#N/A</v>
      </c>
      <c r="K50" s="136" t="e">
        <f>NA()</f>
        <v>#N/A</v>
      </c>
      <c r="L50" s="136">
        <f>IF(ISNUMBER('実質公債費比率（分子）の構造'!N$53),'実質公債費比率（分子）の構造'!N$53,NA())</f>
        <v>5086</v>
      </c>
      <c r="M50" s="136" t="e">
        <f>NA()</f>
        <v>#N/A</v>
      </c>
      <c r="N50" s="136" t="e">
        <f>NA()</f>
        <v>#N/A</v>
      </c>
      <c r="O50" s="136">
        <f>IF(ISNUMBER('実質公債費比率（分子）の構造'!O$53),'実質公債費比率（分子）の構造'!O$53,NA())</f>
        <v>4705</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102717</v>
      </c>
      <c r="E56" s="135"/>
      <c r="F56" s="135"/>
      <c r="G56" s="135">
        <f>'将来負担比率（分子）の構造'!J$51</f>
        <v>102692</v>
      </c>
      <c r="H56" s="135"/>
      <c r="I56" s="135"/>
      <c r="J56" s="135">
        <f>'将来負担比率（分子）の構造'!K$51</f>
        <v>104038</v>
      </c>
      <c r="K56" s="135"/>
      <c r="L56" s="135"/>
      <c r="M56" s="135">
        <f>'将来負担比率（分子）の構造'!L$51</f>
        <v>103085</v>
      </c>
      <c r="N56" s="135"/>
      <c r="O56" s="135"/>
      <c r="P56" s="135">
        <f>'将来負担比率（分子）の構造'!M$51</f>
        <v>102296</v>
      </c>
    </row>
    <row r="57" spans="1:16" x14ac:dyDescent="0.15">
      <c r="A57" s="135" t="s">
        <v>35</v>
      </c>
      <c r="B57" s="135"/>
      <c r="C57" s="135"/>
      <c r="D57" s="135">
        <f>'将来負担比率（分子）の構造'!I$50</f>
        <v>2755</v>
      </c>
      <c r="E57" s="135"/>
      <c r="F57" s="135"/>
      <c r="G57" s="135">
        <f>'将来負担比率（分子）の構造'!J$50</f>
        <v>2594</v>
      </c>
      <c r="H57" s="135"/>
      <c r="I57" s="135"/>
      <c r="J57" s="135">
        <f>'将来負担比率（分子）の構造'!K$50</f>
        <v>2461</v>
      </c>
      <c r="K57" s="135"/>
      <c r="L57" s="135"/>
      <c r="M57" s="135">
        <f>'将来負担比率（分子）の構造'!L$50</f>
        <v>2370</v>
      </c>
      <c r="N57" s="135"/>
      <c r="O57" s="135"/>
      <c r="P57" s="135">
        <f>'将来負担比率（分子）の構造'!M$50</f>
        <v>2923</v>
      </c>
    </row>
    <row r="58" spans="1:16" x14ac:dyDescent="0.15">
      <c r="A58" s="135" t="s">
        <v>34</v>
      </c>
      <c r="B58" s="135"/>
      <c r="C58" s="135"/>
      <c r="D58" s="135">
        <f>'将来負担比率（分子）の構造'!I$49</f>
        <v>9859</v>
      </c>
      <c r="E58" s="135"/>
      <c r="F58" s="135"/>
      <c r="G58" s="135">
        <f>'将来負担比率（分子）の構造'!J$49</f>
        <v>10731</v>
      </c>
      <c r="H58" s="135"/>
      <c r="I58" s="135"/>
      <c r="J58" s="135">
        <f>'将来負担比率（分子）の構造'!K$49</f>
        <v>11321</v>
      </c>
      <c r="K58" s="135"/>
      <c r="L58" s="135"/>
      <c r="M58" s="135">
        <f>'将来負担比率（分子）の構造'!L$49</f>
        <v>11512</v>
      </c>
      <c r="N58" s="135"/>
      <c r="O58" s="135"/>
      <c r="P58" s="135">
        <f>'将来負担比率（分子）の構造'!M$49</f>
        <v>11533</v>
      </c>
    </row>
    <row r="59" spans="1:16" x14ac:dyDescent="0.15">
      <c r="A59" s="135" t="s">
        <v>32</v>
      </c>
      <c r="B59" s="135">
        <f>'将来負担比率（分子）の構造'!I$48</f>
        <v>436</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34</v>
      </c>
      <c r="C61" s="135"/>
      <c r="D61" s="135"/>
      <c r="E61" s="135">
        <f>'将来負担比率（分子）の構造'!J$46</f>
        <v>18</v>
      </c>
      <c r="F61" s="135"/>
      <c r="G61" s="135"/>
      <c r="H61" s="135">
        <f>'将来負担比率（分子）の構造'!K$46</f>
        <v>14</v>
      </c>
      <c r="I61" s="135"/>
      <c r="J61" s="135"/>
      <c r="K61" s="135">
        <f>'将来負担比率（分子）の構造'!L$46</f>
        <v>10</v>
      </c>
      <c r="L61" s="135"/>
      <c r="M61" s="135"/>
      <c r="N61" s="135">
        <f>'将来負担比率（分子）の構造'!M$46</f>
        <v>6</v>
      </c>
      <c r="O61" s="135"/>
      <c r="P61" s="135"/>
    </row>
    <row r="62" spans="1:16" x14ac:dyDescent="0.15">
      <c r="A62" s="135" t="s">
        <v>29</v>
      </c>
      <c r="B62" s="135">
        <f>'将来負担比率（分子）の構造'!I$45</f>
        <v>12180</v>
      </c>
      <c r="C62" s="135"/>
      <c r="D62" s="135"/>
      <c r="E62" s="135">
        <f>'将来負担比率（分子）の構造'!J$45</f>
        <v>11630</v>
      </c>
      <c r="F62" s="135"/>
      <c r="G62" s="135"/>
      <c r="H62" s="135">
        <f>'将来負担比率（分子）の構造'!K$45</f>
        <v>11049</v>
      </c>
      <c r="I62" s="135"/>
      <c r="J62" s="135"/>
      <c r="K62" s="135">
        <f>'将来負担比率（分子）の構造'!L$45</f>
        <v>10165</v>
      </c>
      <c r="L62" s="135"/>
      <c r="M62" s="135"/>
      <c r="N62" s="135">
        <f>'将来負担比率（分子）の構造'!M$45</f>
        <v>9510</v>
      </c>
      <c r="O62" s="135"/>
      <c r="P62" s="135"/>
    </row>
    <row r="63" spans="1:16" x14ac:dyDescent="0.15">
      <c r="A63" s="135" t="s">
        <v>28</v>
      </c>
      <c r="B63" s="135">
        <f>'将来負担比率（分子）の構造'!I$44</f>
        <v>3710</v>
      </c>
      <c r="C63" s="135"/>
      <c r="D63" s="135"/>
      <c r="E63" s="135">
        <f>'将来負担比率（分子）の構造'!J$44</f>
        <v>3261</v>
      </c>
      <c r="F63" s="135"/>
      <c r="G63" s="135"/>
      <c r="H63" s="135">
        <f>'将来負担比率（分子）の構造'!K$44</f>
        <v>3125</v>
      </c>
      <c r="I63" s="135"/>
      <c r="J63" s="135"/>
      <c r="K63" s="135">
        <f>'将来負担比率（分子）の構造'!L$44</f>
        <v>3167</v>
      </c>
      <c r="L63" s="135"/>
      <c r="M63" s="135"/>
      <c r="N63" s="135">
        <f>'将来負担比率（分子）の構造'!M$44</f>
        <v>3852</v>
      </c>
      <c r="O63" s="135"/>
      <c r="P63" s="135"/>
    </row>
    <row r="64" spans="1:16" x14ac:dyDescent="0.15">
      <c r="A64" s="135" t="s">
        <v>27</v>
      </c>
      <c r="B64" s="135">
        <f>'将来負担比率（分子）の構造'!I$43</f>
        <v>58414</v>
      </c>
      <c r="C64" s="135"/>
      <c r="D64" s="135"/>
      <c r="E64" s="135">
        <f>'将来負担比率（分子）の構造'!J$43</f>
        <v>57136</v>
      </c>
      <c r="F64" s="135"/>
      <c r="G64" s="135"/>
      <c r="H64" s="135">
        <f>'将来負担比率（分子）の構造'!K$43</f>
        <v>56224</v>
      </c>
      <c r="I64" s="135"/>
      <c r="J64" s="135"/>
      <c r="K64" s="135">
        <f>'将来負担比率（分子）の構造'!L$43</f>
        <v>54598</v>
      </c>
      <c r="L64" s="135"/>
      <c r="M64" s="135"/>
      <c r="N64" s="135">
        <f>'将来負担比率（分子）の構造'!M$43</f>
        <v>53353</v>
      </c>
      <c r="O64" s="135"/>
      <c r="P64" s="135"/>
    </row>
    <row r="65" spans="1:16" x14ac:dyDescent="0.15">
      <c r="A65" s="135" t="s">
        <v>26</v>
      </c>
      <c r="B65" s="135">
        <f>'将来負担比率（分子）の構造'!I$42</f>
        <v>1458</v>
      </c>
      <c r="C65" s="135"/>
      <c r="D65" s="135"/>
      <c r="E65" s="135">
        <f>'将来負担比率（分子）の構造'!J$42</f>
        <v>1319</v>
      </c>
      <c r="F65" s="135"/>
      <c r="G65" s="135"/>
      <c r="H65" s="135">
        <f>'将来負担比率（分子）の構造'!K$42</f>
        <v>1171</v>
      </c>
      <c r="I65" s="135"/>
      <c r="J65" s="135"/>
      <c r="K65" s="135">
        <f>'将来負担比率（分子）の構造'!L$42</f>
        <v>1018</v>
      </c>
      <c r="L65" s="135"/>
      <c r="M65" s="135"/>
      <c r="N65" s="135">
        <f>'将来負担比率（分子）の構造'!M$42</f>
        <v>858</v>
      </c>
      <c r="O65" s="135"/>
      <c r="P65" s="135"/>
    </row>
    <row r="66" spans="1:16" x14ac:dyDescent="0.15">
      <c r="A66" s="135" t="s">
        <v>25</v>
      </c>
      <c r="B66" s="135">
        <f>'将来負担比率（分子）の構造'!I$41</f>
        <v>96728</v>
      </c>
      <c r="C66" s="135"/>
      <c r="D66" s="135"/>
      <c r="E66" s="135">
        <f>'将来負担比率（分子）の構造'!J$41</f>
        <v>96419</v>
      </c>
      <c r="F66" s="135"/>
      <c r="G66" s="135"/>
      <c r="H66" s="135">
        <f>'将来負担比率（分子）の構造'!K$41</f>
        <v>96259</v>
      </c>
      <c r="I66" s="135"/>
      <c r="J66" s="135"/>
      <c r="K66" s="135">
        <f>'将来負担比率（分子）の構造'!L$41</f>
        <v>94685</v>
      </c>
      <c r="L66" s="135"/>
      <c r="M66" s="135"/>
      <c r="N66" s="135">
        <f>'将来負担比率（分子）の構造'!M$41</f>
        <v>99016</v>
      </c>
      <c r="O66" s="135"/>
      <c r="P66" s="135"/>
    </row>
    <row r="67" spans="1:16" x14ac:dyDescent="0.15">
      <c r="A67" s="135" t="s">
        <v>63</v>
      </c>
      <c r="B67" s="135" t="e">
        <f>NA()</f>
        <v>#N/A</v>
      </c>
      <c r="C67" s="135">
        <f>IF(ISNUMBER('将来負担比率（分子）の構造'!I$52), IF('将来負担比率（分子）の構造'!I$52 &lt; 0, 0, '将来負担比率（分子）の構造'!I$52), NA())</f>
        <v>57628</v>
      </c>
      <c r="D67" s="135" t="e">
        <f>NA()</f>
        <v>#N/A</v>
      </c>
      <c r="E67" s="135" t="e">
        <f>NA()</f>
        <v>#N/A</v>
      </c>
      <c r="F67" s="135">
        <f>IF(ISNUMBER('将来負担比率（分子）の構造'!J$52), IF('将来負担比率（分子）の構造'!J$52 &lt; 0, 0, '将来負担比率（分子）の構造'!J$52), NA())</f>
        <v>53766</v>
      </c>
      <c r="G67" s="135" t="e">
        <f>NA()</f>
        <v>#N/A</v>
      </c>
      <c r="H67" s="135" t="e">
        <f>NA()</f>
        <v>#N/A</v>
      </c>
      <c r="I67" s="135">
        <f>IF(ISNUMBER('将来負担比率（分子）の構造'!K$52), IF('将来負担比率（分子）の構造'!K$52 &lt; 0, 0, '将来負担比率（分子）の構造'!K$52), NA())</f>
        <v>50023</v>
      </c>
      <c r="J67" s="135" t="e">
        <f>NA()</f>
        <v>#N/A</v>
      </c>
      <c r="K67" s="135" t="e">
        <f>NA()</f>
        <v>#N/A</v>
      </c>
      <c r="L67" s="135">
        <f>IF(ISNUMBER('将来負担比率（分子）の構造'!L$52), IF('将来負担比率（分子）の構造'!L$52 &lt; 0, 0, '将来負担比率（分子）の構造'!L$52), NA())</f>
        <v>46675</v>
      </c>
      <c r="M67" s="135" t="e">
        <f>NA()</f>
        <v>#N/A</v>
      </c>
      <c r="N67" s="135" t="e">
        <f>NA()</f>
        <v>#N/A</v>
      </c>
      <c r="O67" s="135">
        <f>IF(ISNUMBER('将来負担比率（分子）の構造'!M$52), IF('将来負担比率（分子）の構造'!M$52 &lt; 0, 0, '将来負担比率（分子）の構造'!M$52), NA())</f>
        <v>49841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30188497</v>
      </c>
      <c r="S5" s="613"/>
      <c r="T5" s="613"/>
      <c r="U5" s="613"/>
      <c r="V5" s="613"/>
      <c r="W5" s="613"/>
      <c r="X5" s="613"/>
      <c r="Y5" s="614"/>
      <c r="Z5" s="615">
        <v>29.1</v>
      </c>
      <c r="AA5" s="615"/>
      <c r="AB5" s="615"/>
      <c r="AC5" s="615"/>
      <c r="AD5" s="616">
        <v>30188497</v>
      </c>
      <c r="AE5" s="616"/>
      <c r="AF5" s="616"/>
      <c r="AG5" s="616"/>
      <c r="AH5" s="616"/>
      <c r="AI5" s="616"/>
      <c r="AJ5" s="616"/>
      <c r="AK5" s="616"/>
      <c r="AL5" s="617">
        <v>60.3</v>
      </c>
      <c r="AM5" s="618"/>
      <c r="AN5" s="618"/>
      <c r="AO5" s="619"/>
      <c r="AP5" s="609" t="s">
        <v>206</v>
      </c>
      <c r="AQ5" s="610"/>
      <c r="AR5" s="610"/>
      <c r="AS5" s="610"/>
      <c r="AT5" s="610"/>
      <c r="AU5" s="610"/>
      <c r="AV5" s="610"/>
      <c r="AW5" s="610"/>
      <c r="AX5" s="610"/>
      <c r="AY5" s="610"/>
      <c r="AZ5" s="610"/>
      <c r="BA5" s="610"/>
      <c r="BB5" s="610"/>
      <c r="BC5" s="610"/>
      <c r="BD5" s="610"/>
      <c r="BE5" s="610"/>
      <c r="BF5" s="611"/>
      <c r="BG5" s="623">
        <v>30188497</v>
      </c>
      <c r="BH5" s="624"/>
      <c r="BI5" s="624"/>
      <c r="BJ5" s="624"/>
      <c r="BK5" s="624"/>
      <c r="BL5" s="624"/>
      <c r="BM5" s="624"/>
      <c r="BN5" s="625"/>
      <c r="BO5" s="626">
        <v>100</v>
      </c>
      <c r="BP5" s="626"/>
      <c r="BQ5" s="626"/>
      <c r="BR5" s="626"/>
      <c r="BS5" s="627">
        <v>2186112</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727033</v>
      </c>
      <c r="S6" s="624"/>
      <c r="T6" s="624"/>
      <c r="U6" s="624"/>
      <c r="V6" s="624"/>
      <c r="W6" s="624"/>
      <c r="X6" s="624"/>
      <c r="Y6" s="625"/>
      <c r="Z6" s="626">
        <v>0.7</v>
      </c>
      <c r="AA6" s="626"/>
      <c r="AB6" s="626"/>
      <c r="AC6" s="626"/>
      <c r="AD6" s="627">
        <v>727033</v>
      </c>
      <c r="AE6" s="627"/>
      <c r="AF6" s="627"/>
      <c r="AG6" s="627"/>
      <c r="AH6" s="627"/>
      <c r="AI6" s="627"/>
      <c r="AJ6" s="627"/>
      <c r="AK6" s="627"/>
      <c r="AL6" s="628">
        <v>1.5</v>
      </c>
      <c r="AM6" s="629"/>
      <c r="AN6" s="629"/>
      <c r="AO6" s="630"/>
      <c r="AP6" s="620" t="s">
        <v>211</v>
      </c>
      <c r="AQ6" s="621"/>
      <c r="AR6" s="621"/>
      <c r="AS6" s="621"/>
      <c r="AT6" s="621"/>
      <c r="AU6" s="621"/>
      <c r="AV6" s="621"/>
      <c r="AW6" s="621"/>
      <c r="AX6" s="621"/>
      <c r="AY6" s="621"/>
      <c r="AZ6" s="621"/>
      <c r="BA6" s="621"/>
      <c r="BB6" s="621"/>
      <c r="BC6" s="621"/>
      <c r="BD6" s="621"/>
      <c r="BE6" s="621"/>
      <c r="BF6" s="622"/>
      <c r="BG6" s="623">
        <v>30188497</v>
      </c>
      <c r="BH6" s="624"/>
      <c r="BI6" s="624"/>
      <c r="BJ6" s="624"/>
      <c r="BK6" s="624"/>
      <c r="BL6" s="624"/>
      <c r="BM6" s="624"/>
      <c r="BN6" s="625"/>
      <c r="BO6" s="626">
        <v>100</v>
      </c>
      <c r="BP6" s="626"/>
      <c r="BQ6" s="626"/>
      <c r="BR6" s="626"/>
      <c r="BS6" s="627">
        <v>2186112</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630312</v>
      </c>
      <c r="CS6" s="624"/>
      <c r="CT6" s="624"/>
      <c r="CU6" s="624"/>
      <c r="CV6" s="624"/>
      <c r="CW6" s="624"/>
      <c r="CX6" s="624"/>
      <c r="CY6" s="625"/>
      <c r="CZ6" s="626">
        <v>0.6</v>
      </c>
      <c r="DA6" s="626"/>
      <c r="DB6" s="626"/>
      <c r="DC6" s="626"/>
      <c r="DD6" s="632" t="s">
        <v>213</v>
      </c>
      <c r="DE6" s="624"/>
      <c r="DF6" s="624"/>
      <c r="DG6" s="624"/>
      <c r="DH6" s="624"/>
      <c r="DI6" s="624"/>
      <c r="DJ6" s="624"/>
      <c r="DK6" s="624"/>
      <c r="DL6" s="624"/>
      <c r="DM6" s="624"/>
      <c r="DN6" s="624"/>
      <c r="DO6" s="624"/>
      <c r="DP6" s="625"/>
      <c r="DQ6" s="632">
        <v>629647</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43754</v>
      </c>
      <c r="S7" s="624"/>
      <c r="T7" s="624"/>
      <c r="U7" s="624"/>
      <c r="V7" s="624"/>
      <c r="W7" s="624"/>
      <c r="X7" s="624"/>
      <c r="Y7" s="625"/>
      <c r="Z7" s="626">
        <v>0</v>
      </c>
      <c r="AA7" s="626"/>
      <c r="AB7" s="626"/>
      <c r="AC7" s="626"/>
      <c r="AD7" s="627">
        <v>43754</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12685686</v>
      </c>
      <c r="BH7" s="624"/>
      <c r="BI7" s="624"/>
      <c r="BJ7" s="624"/>
      <c r="BK7" s="624"/>
      <c r="BL7" s="624"/>
      <c r="BM7" s="624"/>
      <c r="BN7" s="625"/>
      <c r="BO7" s="626">
        <v>42</v>
      </c>
      <c r="BP7" s="626"/>
      <c r="BQ7" s="626"/>
      <c r="BR7" s="626"/>
      <c r="BS7" s="627">
        <v>341736</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11871551</v>
      </c>
      <c r="CS7" s="624"/>
      <c r="CT7" s="624"/>
      <c r="CU7" s="624"/>
      <c r="CV7" s="624"/>
      <c r="CW7" s="624"/>
      <c r="CX7" s="624"/>
      <c r="CY7" s="625"/>
      <c r="CZ7" s="626">
        <v>11.9</v>
      </c>
      <c r="DA7" s="626"/>
      <c r="DB7" s="626"/>
      <c r="DC7" s="626"/>
      <c r="DD7" s="632">
        <v>604051</v>
      </c>
      <c r="DE7" s="624"/>
      <c r="DF7" s="624"/>
      <c r="DG7" s="624"/>
      <c r="DH7" s="624"/>
      <c r="DI7" s="624"/>
      <c r="DJ7" s="624"/>
      <c r="DK7" s="624"/>
      <c r="DL7" s="624"/>
      <c r="DM7" s="624"/>
      <c r="DN7" s="624"/>
      <c r="DO7" s="624"/>
      <c r="DP7" s="625"/>
      <c r="DQ7" s="632">
        <v>7136125</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82167</v>
      </c>
      <c r="S8" s="624"/>
      <c r="T8" s="624"/>
      <c r="U8" s="624"/>
      <c r="V8" s="624"/>
      <c r="W8" s="624"/>
      <c r="X8" s="624"/>
      <c r="Y8" s="625"/>
      <c r="Z8" s="626">
        <v>0.1</v>
      </c>
      <c r="AA8" s="626"/>
      <c r="AB8" s="626"/>
      <c r="AC8" s="626"/>
      <c r="AD8" s="627">
        <v>82167</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380878</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35353954</v>
      </c>
      <c r="CS8" s="624"/>
      <c r="CT8" s="624"/>
      <c r="CU8" s="624"/>
      <c r="CV8" s="624"/>
      <c r="CW8" s="624"/>
      <c r="CX8" s="624"/>
      <c r="CY8" s="625"/>
      <c r="CZ8" s="626">
        <v>35.4</v>
      </c>
      <c r="DA8" s="626"/>
      <c r="DB8" s="626"/>
      <c r="DC8" s="626"/>
      <c r="DD8" s="632">
        <v>471605</v>
      </c>
      <c r="DE8" s="624"/>
      <c r="DF8" s="624"/>
      <c r="DG8" s="624"/>
      <c r="DH8" s="624"/>
      <c r="DI8" s="624"/>
      <c r="DJ8" s="624"/>
      <c r="DK8" s="624"/>
      <c r="DL8" s="624"/>
      <c r="DM8" s="624"/>
      <c r="DN8" s="624"/>
      <c r="DO8" s="624"/>
      <c r="DP8" s="625"/>
      <c r="DQ8" s="632">
        <v>15033484</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57517</v>
      </c>
      <c r="S9" s="624"/>
      <c r="T9" s="624"/>
      <c r="U9" s="624"/>
      <c r="V9" s="624"/>
      <c r="W9" s="624"/>
      <c r="X9" s="624"/>
      <c r="Y9" s="625"/>
      <c r="Z9" s="626">
        <v>0.1</v>
      </c>
      <c r="AA9" s="626"/>
      <c r="AB9" s="626"/>
      <c r="AC9" s="626"/>
      <c r="AD9" s="627">
        <v>57517</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9596879</v>
      </c>
      <c r="BH9" s="624"/>
      <c r="BI9" s="624"/>
      <c r="BJ9" s="624"/>
      <c r="BK9" s="624"/>
      <c r="BL9" s="624"/>
      <c r="BM9" s="624"/>
      <c r="BN9" s="625"/>
      <c r="BO9" s="626">
        <v>31.8</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8229732</v>
      </c>
      <c r="CS9" s="624"/>
      <c r="CT9" s="624"/>
      <c r="CU9" s="624"/>
      <c r="CV9" s="624"/>
      <c r="CW9" s="624"/>
      <c r="CX9" s="624"/>
      <c r="CY9" s="625"/>
      <c r="CZ9" s="626">
        <v>8.1999999999999993</v>
      </c>
      <c r="DA9" s="626"/>
      <c r="DB9" s="626"/>
      <c r="DC9" s="626"/>
      <c r="DD9" s="632">
        <v>44025</v>
      </c>
      <c r="DE9" s="624"/>
      <c r="DF9" s="624"/>
      <c r="DG9" s="624"/>
      <c r="DH9" s="624"/>
      <c r="DI9" s="624"/>
      <c r="DJ9" s="624"/>
      <c r="DK9" s="624"/>
      <c r="DL9" s="624"/>
      <c r="DM9" s="624"/>
      <c r="DN9" s="624"/>
      <c r="DO9" s="624"/>
      <c r="DP9" s="625"/>
      <c r="DQ9" s="632">
        <v>7492981</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4549886</v>
      </c>
      <c r="S10" s="624"/>
      <c r="T10" s="624"/>
      <c r="U10" s="624"/>
      <c r="V10" s="624"/>
      <c r="W10" s="624"/>
      <c r="X10" s="624"/>
      <c r="Y10" s="625"/>
      <c r="Z10" s="626">
        <v>4.4000000000000004</v>
      </c>
      <c r="AA10" s="626"/>
      <c r="AB10" s="626"/>
      <c r="AC10" s="626"/>
      <c r="AD10" s="627">
        <v>4549886</v>
      </c>
      <c r="AE10" s="627"/>
      <c r="AF10" s="627"/>
      <c r="AG10" s="627"/>
      <c r="AH10" s="627"/>
      <c r="AI10" s="627"/>
      <c r="AJ10" s="627"/>
      <c r="AK10" s="627"/>
      <c r="AL10" s="628">
        <v>9.1</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788014</v>
      </c>
      <c r="BH10" s="624"/>
      <c r="BI10" s="624"/>
      <c r="BJ10" s="624"/>
      <c r="BK10" s="624"/>
      <c r="BL10" s="624"/>
      <c r="BM10" s="624"/>
      <c r="BN10" s="625"/>
      <c r="BO10" s="626">
        <v>2.6</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622932</v>
      </c>
      <c r="CS10" s="624"/>
      <c r="CT10" s="624"/>
      <c r="CU10" s="624"/>
      <c r="CV10" s="624"/>
      <c r="CW10" s="624"/>
      <c r="CX10" s="624"/>
      <c r="CY10" s="625"/>
      <c r="CZ10" s="626">
        <v>0.6</v>
      </c>
      <c r="DA10" s="626"/>
      <c r="DB10" s="626"/>
      <c r="DC10" s="626"/>
      <c r="DD10" s="632">
        <v>2804</v>
      </c>
      <c r="DE10" s="624"/>
      <c r="DF10" s="624"/>
      <c r="DG10" s="624"/>
      <c r="DH10" s="624"/>
      <c r="DI10" s="624"/>
      <c r="DJ10" s="624"/>
      <c r="DK10" s="624"/>
      <c r="DL10" s="624"/>
      <c r="DM10" s="624"/>
      <c r="DN10" s="624"/>
      <c r="DO10" s="624"/>
      <c r="DP10" s="625"/>
      <c r="DQ10" s="632">
        <v>112872</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3074</v>
      </c>
      <c r="S11" s="624"/>
      <c r="T11" s="624"/>
      <c r="U11" s="624"/>
      <c r="V11" s="624"/>
      <c r="W11" s="624"/>
      <c r="X11" s="624"/>
      <c r="Y11" s="625"/>
      <c r="Z11" s="626">
        <v>0</v>
      </c>
      <c r="AA11" s="626"/>
      <c r="AB11" s="626"/>
      <c r="AC11" s="626"/>
      <c r="AD11" s="627">
        <v>3074</v>
      </c>
      <c r="AE11" s="627"/>
      <c r="AF11" s="627"/>
      <c r="AG11" s="627"/>
      <c r="AH11" s="627"/>
      <c r="AI11" s="627"/>
      <c r="AJ11" s="627"/>
      <c r="AK11" s="627"/>
      <c r="AL11" s="628">
        <v>0</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1919915</v>
      </c>
      <c r="BH11" s="624"/>
      <c r="BI11" s="624"/>
      <c r="BJ11" s="624"/>
      <c r="BK11" s="624"/>
      <c r="BL11" s="624"/>
      <c r="BM11" s="624"/>
      <c r="BN11" s="625"/>
      <c r="BO11" s="626">
        <v>6.4</v>
      </c>
      <c r="BP11" s="626"/>
      <c r="BQ11" s="626"/>
      <c r="BR11" s="626"/>
      <c r="BS11" s="632">
        <v>341736</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2909767</v>
      </c>
      <c r="CS11" s="624"/>
      <c r="CT11" s="624"/>
      <c r="CU11" s="624"/>
      <c r="CV11" s="624"/>
      <c r="CW11" s="624"/>
      <c r="CX11" s="624"/>
      <c r="CY11" s="625"/>
      <c r="CZ11" s="626">
        <v>2.9</v>
      </c>
      <c r="DA11" s="626"/>
      <c r="DB11" s="626"/>
      <c r="DC11" s="626"/>
      <c r="DD11" s="632">
        <v>1732274</v>
      </c>
      <c r="DE11" s="624"/>
      <c r="DF11" s="624"/>
      <c r="DG11" s="624"/>
      <c r="DH11" s="624"/>
      <c r="DI11" s="624"/>
      <c r="DJ11" s="624"/>
      <c r="DK11" s="624"/>
      <c r="DL11" s="624"/>
      <c r="DM11" s="624"/>
      <c r="DN11" s="624"/>
      <c r="DO11" s="624"/>
      <c r="DP11" s="625"/>
      <c r="DQ11" s="632">
        <v>1281736</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15047374</v>
      </c>
      <c r="BH12" s="624"/>
      <c r="BI12" s="624"/>
      <c r="BJ12" s="624"/>
      <c r="BK12" s="624"/>
      <c r="BL12" s="624"/>
      <c r="BM12" s="624"/>
      <c r="BN12" s="625"/>
      <c r="BO12" s="626">
        <v>49.8</v>
      </c>
      <c r="BP12" s="626"/>
      <c r="BQ12" s="626"/>
      <c r="BR12" s="626"/>
      <c r="BS12" s="632">
        <v>1844376</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3519082</v>
      </c>
      <c r="CS12" s="624"/>
      <c r="CT12" s="624"/>
      <c r="CU12" s="624"/>
      <c r="CV12" s="624"/>
      <c r="CW12" s="624"/>
      <c r="CX12" s="624"/>
      <c r="CY12" s="625"/>
      <c r="CZ12" s="626">
        <v>3.5</v>
      </c>
      <c r="DA12" s="626"/>
      <c r="DB12" s="626"/>
      <c r="DC12" s="626"/>
      <c r="DD12" s="632">
        <v>581389</v>
      </c>
      <c r="DE12" s="624"/>
      <c r="DF12" s="624"/>
      <c r="DG12" s="624"/>
      <c r="DH12" s="624"/>
      <c r="DI12" s="624"/>
      <c r="DJ12" s="624"/>
      <c r="DK12" s="624"/>
      <c r="DL12" s="624"/>
      <c r="DM12" s="624"/>
      <c r="DN12" s="624"/>
      <c r="DO12" s="624"/>
      <c r="DP12" s="625"/>
      <c r="DQ12" s="632">
        <v>1812033</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113445</v>
      </c>
      <c r="S13" s="624"/>
      <c r="T13" s="624"/>
      <c r="U13" s="624"/>
      <c r="V13" s="624"/>
      <c r="W13" s="624"/>
      <c r="X13" s="624"/>
      <c r="Y13" s="625"/>
      <c r="Z13" s="626">
        <v>0.1</v>
      </c>
      <c r="AA13" s="626"/>
      <c r="AB13" s="626"/>
      <c r="AC13" s="626"/>
      <c r="AD13" s="627">
        <v>113445</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14982263</v>
      </c>
      <c r="BH13" s="624"/>
      <c r="BI13" s="624"/>
      <c r="BJ13" s="624"/>
      <c r="BK13" s="624"/>
      <c r="BL13" s="624"/>
      <c r="BM13" s="624"/>
      <c r="BN13" s="625"/>
      <c r="BO13" s="626">
        <v>49.6</v>
      </c>
      <c r="BP13" s="626"/>
      <c r="BQ13" s="626"/>
      <c r="BR13" s="626"/>
      <c r="BS13" s="632">
        <v>1844376</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12916068</v>
      </c>
      <c r="CS13" s="624"/>
      <c r="CT13" s="624"/>
      <c r="CU13" s="624"/>
      <c r="CV13" s="624"/>
      <c r="CW13" s="624"/>
      <c r="CX13" s="624"/>
      <c r="CY13" s="625"/>
      <c r="CZ13" s="626">
        <v>12.9</v>
      </c>
      <c r="DA13" s="626"/>
      <c r="DB13" s="626"/>
      <c r="DC13" s="626"/>
      <c r="DD13" s="632">
        <v>6682654</v>
      </c>
      <c r="DE13" s="624"/>
      <c r="DF13" s="624"/>
      <c r="DG13" s="624"/>
      <c r="DH13" s="624"/>
      <c r="DI13" s="624"/>
      <c r="DJ13" s="624"/>
      <c r="DK13" s="624"/>
      <c r="DL13" s="624"/>
      <c r="DM13" s="624"/>
      <c r="DN13" s="624"/>
      <c r="DO13" s="624"/>
      <c r="DP13" s="625"/>
      <c r="DQ13" s="632">
        <v>7762013</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449333</v>
      </c>
      <c r="BH14" s="624"/>
      <c r="BI14" s="624"/>
      <c r="BJ14" s="624"/>
      <c r="BK14" s="624"/>
      <c r="BL14" s="624"/>
      <c r="BM14" s="624"/>
      <c r="BN14" s="625"/>
      <c r="BO14" s="626">
        <v>1.5</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3093821</v>
      </c>
      <c r="CS14" s="624"/>
      <c r="CT14" s="624"/>
      <c r="CU14" s="624"/>
      <c r="CV14" s="624"/>
      <c r="CW14" s="624"/>
      <c r="CX14" s="624"/>
      <c r="CY14" s="625"/>
      <c r="CZ14" s="626">
        <v>3.1</v>
      </c>
      <c r="DA14" s="626"/>
      <c r="DB14" s="626"/>
      <c r="DC14" s="626"/>
      <c r="DD14" s="632">
        <v>268529</v>
      </c>
      <c r="DE14" s="624"/>
      <c r="DF14" s="624"/>
      <c r="DG14" s="624"/>
      <c r="DH14" s="624"/>
      <c r="DI14" s="624"/>
      <c r="DJ14" s="624"/>
      <c r="DK14" s="624"/>
      <c r="DL14" s="624"/>
      <c r="DM14" s="624"/>
      <c r="DN14" s="624"/>
      <c r="DO14" s="624"/>
      <c r="DP14" s="625"/>
      <c r="DQ14" s="632">
        <v>2798007</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101055</v>
      </c>
      <c r="S15" s="624"/>
      <c r="T15" s="624"/>
      <c r="U15" s="624"/>
      <c r="V15" s="624"/>
      <c r="W15" s="624"/>
      <c r="X15" s="624"/>
      <c r="Y15" s="625"/>
      <c r="Z15" s="626">
        <v>0.1</v>
      </c>
      <c r="AA15" s="626"/>
      <c r="AB15" s="626"/>
      <c r="AC15" s="626"/>
      <c r="AD15" s="627">
        <v>101055</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1998991</v>
      </c>
      <c r="BH15" s="624"/>
      <c r="BI15" s="624"/>
      <c r="BJ15" s="624"/>
      <c r="BK15" s="624"/>
      <c r="BL15" s="624"/>
      <c r="BM15" s="624"/>
      <c r="BN15" s="625"/>
      <c r="BO15" s="626">
        <v>6.6</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10611574</v>
      </c>
      <c r="CS15" s="624"/>
      <c r="CT15" s="624"/>
      <c r="CU15" s="624"/>
      <c r="CV15" s="624"/>
      <c r="CW15" s="624"/>
      <c r="CX15" s="624"/>
      <c r="CY15" s="625"/>
      <c r="CZ15" s="626">
        <v>10.6</v>
      </c>
      <c r="DA15" s="626"/>
      <c r="DB15" s="626"/>
      <c r="DC15" s="626"/>
      <c r="DD15" s="632">
        <v>3081109</v>
      </c>
      <c r="DE15" s="624"/>
      <c r="DF15" s="624"/>
      <c r="DG15" s="624"/>
      <c r="DH15" s="624"/>
      <c r="DI15" s="624"/>
      <c r="DJ15" s="624"/>
      <c r="DK15" s="624"/>
      <c r="DL15" s="624"/>
      <c r="DM15" s="624"/>
      <c r="DN15" s="624"/>
      <c r="DO15" s="624"/>
      <c r="DP15" s="625"/>
      <c r="DQ15" s="632">
        <v>6338088</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17631856</v>
      </c>
      <c r="S16" s="624"/>
      <c r="T16" s="624"/>
      <c r="U16" s="624"/>
      <c r="V16" s="624"/>
      <c r="W16" s="624"/>
      <c r="X16" s="624"/>
      <c r="Y16" s="625"/>
      <c r="Z16" s="626">
        <v>17</v>
      </c>
      <c r="AA16" s="626"/>
      <c r="AB16" s="626"/>
      <c r="AC16" s="626"/>
      <c r="AD16" s="627">
        <v>13637828</v>
      </c>
      <c r="AE16" s="627"/>
      <c r="AF16" s="627"/>
      <c r="AG16" s="627"/>
      <c r="AH16" s="627"/>
      <c r="AI16" s="627"/>
      <c r="AJ16" s="627"/>
      <c r="AK16" s="627"/>
      <c r="AL16" s="628">
        <v>27.2</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7113</v>
      </c>
      <c r="BH16" s="624"/>
      <c r="BI16" s="624"/>
      <c r="BJ16" s="624"/>
      <c r="BK16" s="624"/>
      <c r="BL16" s="624"/>
      <c r="BM16" s="624"/>
      <c r="BN16" s="625"/>
      <c r="BO16" s="626">
        <v>0</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579845</v>
      </c>
      <c r="CS16" s="624"/>
      <c r="CT16" s="624"/>
      <c r="CU16" s="624"/>
      <c r="CV16" s="624"/>
      <c r="CW16" s="624"/>
      <c r="CX16" s="624"/>
      <c r="CY16" s="625"/>
      <c r="CZ16" s="626">
        <v>0.6</v>
      </c>
      <c r="DA16" s="626"/>
      <c r="DB16" s="626"/>
      <c r="DC16" s="626"/>
      <c r="DD16" s="632" t="s">
        <v>109</v>
      </c>
      <c r="DE16" s="624"/>
      <c r="DF16" s="624"/>
      <c r="DG16" s="624"/>
      <c r="DH16" s="624"/>
      <c r="DI16" s="624"/>
      <c r="DJ16" s="624"/>
      <c r="DK16" s="624"/>
      <c r="DL16" s="624"/>
      <c r="DM16" s="624"/>
      <c r="DN16" s="624"/>
      <c r="DO16" s="624"/>
      <c r="DP16" s="625"/>
      <c r="DQ16" s="632">
        <v>14</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13637828</v>
      </c>
      <c r="S17" s="624"/>
      <c r="T17" s="624"/>
      <c r="U17" s="624"/>
      <c r="V17" s="624"/>
      <c r="W17" s="624"/>
      <c r="X17" s="624"/>
      <c r="Y17" s="625"/>
      <c r="Z17" s="626">
        <v>13.2</v>
      </c>
      <c r="AA17" s="626"/>
      <c r="AB17" s="626"/>
      <c r="AC17" s="626"/>
      <c r="AD17" s="627">
        <v>13637828</v>
      </c>
      <c r="AE17" s="627"/>
      <c r="AF17" s="627"/>
      <c r="AG17" s="627"/>
      <c r="AH17" s="627"/>
      <c r="AI17" s="627"/>
      <c r="AJ17" s="627"/>
      <c r="AK17" s="627"/>
      <c r="AL17" s="628">
        <v>27.2</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9043234</v>
      </c>
      <c r="CS17" s="624"/>
      <c r="CT17" s="624"/>
      <c r="CU17" s="624"/>
      <c r="CV17" s="624"/>
      <c r="CW17" s="624"/>
      <c r="CX17" s="624"/>
      <c r="CY17" s="625"/>
      <c r="CZ17" s="626">
        <v>9</v>
      </c>
      <c r="DA17" s="626"/>
      <c r="DB17" s="626"/>
      <c r="DC17" s="626"/>
      <c r="DD17" s="632" t="s">
        <v>109</v>
      </c>
      <c r="DE17" s="624"/>
      <c r="DF17" s="624"/>
      <c r="DG17" s="624"/>
      <c r="DH17" s="624"/>
      <c r="DI17" s="624"/>
      <c r="DJ17" s="624"/>
      <c r="DK17" s="624"/>
      <c r="DL17" s="624"/>
      <c r="DM17" s="624"/>
      <c r="DN17" s="624"/>
      <c r="DO17" s="624"/>
      <c r="DP17" s="625"/>
      <c r="DQ17" s="632">
        <v>8662025</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2074048</v>
      </c>
      <c r="S18" s="624"/>
      <c r="T18" s="624"/>
      <c r="U18" s="624"/>
      <c r="V18" s="624"/>
      <c r="W18" s="624"/>
      <c r="X18" s="624"/>
      <c r="Y18" s="625"/>
      <c r="Z18" s="626">
        <v>2</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v>597335</v>
      </c>
      <c r="CS18" s="624"/>
      <c r="CT18" s="624"/>
      <c r="CU18" s="624"/>
      <c r="CV18" s="624"/>
      <c r="CW18" s="624"/>
      <c r="CX18" s="624"/>
      <c r="CY18" s="625"/>
      <c r="CZ18" s="626">
        <v>0.6</v>
      </c>
      <c r="DA18" s="626"/>
      <c r="DB18" s="626"/>
      <c r="DC18" s="626"/>
      <c r="DD18" s="632" t="s">
        <v>109</v>
      </c>
      <c r="DE18" s="624"/>
      <c r="DF18" s="624"/>
      <c r="DG18" s="624"/>
      <c r="DH18" s="624"/>
      <c r="DI18" s="624"/>
      <c r="DJ18" s="624"/>
      <c r="DK18" s="624"/>
      <c r="DL18" s="624"/>
      <c r="DM18" s="624"/>
      <c r="DN18" s="624"/>
      <c r="DO18" s="624"/>
      <c r="DP18" s="625"/>
      <c r="DQ18" s="632">
        <v>597335</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1919980</v>
      </c>
      <c r="S19" s="624"/>
      <c r="T19" s="624"/>
      <c r="U19" s="624"/>
      <c r="V19" s="624"/>
      <c r="W19" s="624"/>
      <c r="X19" s="624"/>
      <c r="Y19" s="625"/>
      <c r="Z19" s="626">
        <v>1.9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53498284</v>
      </c>
      <c r="S20" s="624"/>
      <c r="T20" s="624"/>
      <c r="U20" s="624"/>
      <c r="V20" s="624"/>
      <c r="W20" s="624"/>
      <c r="X20" s="624"/>
      <c r="Y20" s="625"/>
      <c r="Z20" s="626">
        <v>51.6</v>
      </c>
      <c r="AA20" s="626"/>
      <c r="AB20" s="626"/>
      <c r="AC20" s="626"/>
      <c r="AD20" s="627">
        <v>49504256</v>
      </c>
      <c r="AE20" s="627"/>
      <c r="AF20" s="627"/>
      <c r="AG20" s="627"/>
      <c r="AH20" s="627"/>
      <c r="AI20" s="627"/>
      <c r="AJ20" s="627"/>
      <c r="AK20" s="627"/>
      <c r="AL20" s="628">
        <v>98.9</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99979207</v>
      </c>
      <c r="CS20" s="624"/>
      <c r="CT20" s="624"/>
      <c r="CU20" s="624"/>
      <c r="CV20" s="624"/>
      <c r="CW20" s="624"/>
      <c r="CX20" s="624"/>
      <c r="CY20" s="625"/>
      <c r="CZ20" s="626">
        <v>100</v>
      </c>
      <c r="DA20" s="626"/>
      <c r="DB20" s="626"/>
      <c r="DC20" s="626"/>
      <c r="DD20" s="632">
        <v>13468440</v>
      </c>
      <c r="DE20" s="624"/>
      <c r="DF20" s="624"/>
      <c r="DG20" s="624"/>
      <c r="DH20" s="624"/>
      <c r="DI20" s="624"/>
      <c r="DJ20" s="624"/>
      <c r="DK20" s="624"/>
      <c r="DL20" s="624"/>
      <c r="DM20" s="624"/>
      <c r="DN20" s="624"/>
      <c r="DO20" s="624"/>
      <c r="DP20" s="625"/>
      <c r="DQ20" s="632">
        <v>59656360</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42233</v>
      </c>
      <c r="S21" s="624"/>
      <c r="T21" s="624"/>
      <c r="U21" s="624"/>
      <c r="V21" s="624"/>
      <c r="W21" s="624"/>
      <c r="X21" s="624"/>
      <c r="Y21" s="625"/>
      <c r="Z21" s="626">
        <v>0</v>
      </c>
      <c r="AA21" s="626"/>
      <c r="AB21" s="626"/>
      <c r="AC21" s="626"/>
      <c r="AD21" s="627">
        <v>42233</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473499</v>
      </c>
      <c r="S22" s="624"/>
      <c r="T22" s="624"/>
      <c r="U22" s="624"/>
      <c r="V22" s="624"/>
      <c r="W22" s="624"/>
      <c r="X22" s="624"/>
      <c r="Y22" s="625"/>
      <c r="Z22" s="626">
        <v>0.5</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869169</v>
      </c>
      <c r="S23" s="624"/>
      <c r="T23" s="624"/>
      <c r="U23" s="624"/>
      <c r="V23" s="624"/>
      <c r="W23" s="624"/>
      <c r="X23" s="624"/>
      <c r="Y23" s="625"/>
      <c r="Z23" s="626">
        <v>0.8</v>
      </c>
      <c r="AA23" s="626"/>
      <c r="AB23" s="626"/>
      <c r="AC23" s="626"/>
      <c r="AD23" s="627">
        <v>59650</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526505</v>
      </c>
      <c r="S24" s="624"/>
      <c r="T24" s="624"/>
      <c r="U24" s="624"/>
      <c r="V24" s="624"/>
      <c r="W24" s="624"/>
      <c r="X24" s="624"/>
      <c r="Y24" s="625"/>
      <c r="Z24" s="626">
        <v>0.5</v>
      </c>
      <c r="AA24" s="626"/>
      <c r="AB24" s="626"/>
      <c r="AC24" s="626"/>
      <c r="AD24" s="627">
        <v>7445</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44020805</v>
      </c>
      <c r="CS24" s="613"/>
      <c r="CT24" s="613"/>
      <c r="CU24" s="613"/>
      <c r="CV24" s="613"/>
      <c r="CW24" s="613"/>
      <c r="CX24" s="613"/>
      <c r="CY24" s="614"/>
      <c r="CZ24" s="650">
        <v>44</v>
      </c>
      <c r="DA24" s="651"/>
      <c r="DB24" s="651"/>
      <c r="DC24" s="652"/>
      <c r="DD24" s="649">
        <v>25133004</v>
      </c>
      <c r="DE24" s="613"/>
      <c r="DF24" s="613"/>
      <c r="DG24" s="613"/>
      <c r="DH24" s="613"/>
      <c r="DI24" s="613"/>
      <c r="DJ24" s="613"/>
      <c r="DK24" s="614"/>
      <c r="DL24" s="649">
        <v>24888548</v>
      </c>
      <c r="DM24" s="613"/>
      <c r="DN24" s="613"/>
      <c r="DO24" s="613"/>
      <c r="DP24" s="613"/>
      <c r="DQ24" s="613"/>
      <c r="DR24" s="613"/>
      <c r="DS24" s="613"/>
      <c r="DT24" s="613"/>
      <c r="DU24" s="613"/>
      <c r="DV24" s="614"/>
      <c r="DW24" s="617">
        <v>45.9</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18030371</v>
      </c>
      <c r="S25" s="624"/>
      <c r="T25" s="624"/>
      <c r="U25" s="624"/>
      <c r="V25" s="624"/>
      <c r="W25" s="624"/>
      <c r="X25" s="624"/>
      <c r="Y25" s="625"/>
      <c r="Z25" s="626">
        <v>17.399999999999999</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10094120</v>
      </c>
      <c r="CS25" s="655"/>
      <c r="CT25" s="655"/>
      <c r="CU25" s="655"/>
      <c r="CV25" s="655"/>
      <c r="CW25" s="655"/>
      <c r="CX25" s="655"/>
      <c r="CY25" s="656"/>
      <c r="CZ25" s="657">
        <v>10.1</v>
      </c>
      <c r="DA25" s="658"/>
      <c r="DB25" s="658"/>
      <c r="DC25" s="659"/>
      <c r="DD25" s="632">
        <v>9608307</v>
      </c>
      <c r="DE25" s="655"/>
      <c r="DF25" s="655"/>
      <c r="DG25" s="655"/>
      <c r="DH25" s="655"/>
      <c r="DI25" s="655"/>
      <c r="DJ25" s="655"/>
      <c r="DK25" s="656"/>
      <c r="DL25" s="632">
        <v>9364031</v>
      </c>
      <c r="DM25" s="655"/>
      <c r="DN25" s="655"/>
      <c r="DO25" s="655"/>
      <c r="DP25" s="655"/>
      <c r="DQ25" s="655"/>
      <c r="DR25" s="655"/>
      <c r="DS25" s="655"/>
      <c r="DT25" s="655"/>
      <c r="DU25" s="655"/>
      <c r="DV25" s="656"/>
      <c r="DW25" s="628">
        <v>17.3</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v>446786</v>
      </c>
      <c r="S26" s="624"/>
      <c r="T26" s="624"/>
      <c r="U26" s="624"/>
      <c r="V26" s="624"/>
      <c r="W26" s="624"/>
      <c r="X26" s="624"/>
      <c r="Y26" s="625"/>
      <c r="Z26" s="626">
        <v>0.4</v>
      </c>
      <c r="AA26" s="626"/>
      <c r="AB26" s="626"/>
      <c r="AC26" s="626"/>
      <c r="AD26" s="627">
        <v>446786</v>
      </c>
      <c r="AE26" s="627"/>
      <c r="AF26" s="627"/>
      <c r="AG26" s="627"/>
      <c r="AH26" s="627"/>
      <c r="AI26" s="627"/>
      <c r="AJ26" s="627"/>
      <c r="AK26" s="627"/>
      <c r="AL26" s="628">
        <v>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6201501</v>
      </c>
      <c r="CS26" s="624"/>
      <c r="CT26" s="624"/>
      <c r="CU26" s="624"/>
      <c r="CV26" s="624"/>
      <c r="CW26" s="624"/>
      <c r="CX26" s="624"/>
      <c r="CY26" s="625"/>
      <c r="CZ26" s="657">
        <v>6.2</v>
      </c>
      <c r="DA26" s="658"/>
      <c r="DB26" s="658"/>
      <c r="DC26" s="659"/>
      <c r="DD26" s="632">
        <v>5934161</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7129426</v>
      </c>
      <c r="S27" s="624"/>
      <c r="T27" s="624"/>
      <c r="U27" s="624"/>
      <c r="V27" s="624"/>
      <c r="W27" s="624"/>
      <c r="X27" s="624"/>
      <c r="Y27" s="625"/>
      <c r="Z27" s="626">
        <v>6.9</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30188497</v>
      </c>
      <c r="BH27" s="624"/>
      <c r="BI27" s="624"/>
      <c r="BJ27" s="624"/>
      <c r="BK27" s="624"/>
      <c r="BL27" s="624"/>
      <c r="BM27" s="624"/>
      <c r="BN27" s="625"/>
      <c r="BO27" s="626">
        <v>100</v>
      </c>
      <c r="BP27" s="626"/>
      <c r="BQ27" s="626"/>
      <c r="BR27" s="626"/>
      <c r="BS27" s="632">
        <v>2186112</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24883451</v>
      </c>
      <c r="CS27" s="655"/>
      <c r="CT27" s="655"/>
      <c r="CU27" s="655"/>
      <c r="CV27" s="655"/>
      <c r="CW27" s="655"/>
      <c r="CX27" s="655"/>
      <c r="CY27" s="656"/>
      <c r="CZ27" s="657">
        <v>24.9</v>
      </c>
      <c r="DA27" s="658"/>
      <c r="DB27" s="658"/>
      <c r="DC27" s="659"/>
      <c r="DD27" s="632">
        <v>6862672</v>
      </c>
      <c r="DE27" s="655"/>
      <c r="DF27" s="655"/>
      <c r="DG27" s="655"/>
      <c r="DH27" s="655"/>
      <c r="DI27" s="655"/>
      <c r="DJ27" s="655"/>
      <c r="DK27" s="656"/>
      <c r="DL27" s="632">
        <v>6862672</v>
      </c>
      <c r="DM27" s="655"/>
      <c r="DN27" s="655"/>
      <c r="DO27" s="655"/>
      <c r="DP27" s="655"/>
      <c r="DQ27" s="655"/>
      <c r="DR27" s="655"/>
      <c r="DS27" s="655"/>
      <c r="DT27" s="655"/>
      <c r="DU27" s="655"/>
      <c r="DV27" s="656"/>
      <c r="DW27" s="628">
        <v>12.7</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152309</v>
      </c>
      <c r="S28" s="624"/>
      <c r="T28" s="624"/>
      <c r="U28" s="624"/>
      <c r="V28" s="624"/>
      <c r="W28" s="624"/>
      <c r="X28" s="624"/>
      <c r="Y28" s="625"/>
      <c r="Z28" s="626">
        <v>0.1</v>
      </c>
      <c r="AA28" s="626"/>
      <c r="AB28" s="626"/>
      <c r="AC28" s="626"/>
      <c r="AD28" s="627">
        <v>16750</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9043234</v>
      </c>
      <c r="CS28" s="624"/>
      <c r="CT28" s="624"/>
      <c r="CU28" s="624"/>
      <c r="CV28" s="624"/>
      <c r="CW28" s="624"/>
      <c r="CX28" s="624"/>
      <c r="CY28" s="625"/>
      <c r="CZ28" s="657">
        <v>9</v>
      </c>
      <c r="DA28" s="658"/>
      <c r="DB28" s="658"/>
      <c r="DC28" s="659"/>
      <c r="DD28" s="632">
        <v>8662025</v>
      </c>
      <c r="DE28" s="624"/>
      <c r="DF28" s="624"/>
      <c r="DG28" s="624"/>
      <c r="DH28" s="624"/>
      <c r="DI28" s="624"/>
      <c r="DJ28" s="624"/>
      <c r="DK28" s="625"/>
      <c r="DL28" s="632">
        <v>8661845</v>
      </c>
      <c r="DM28" s="624"/>
      <c r="DN28" s="624"/>
      <c r="DO28" s="624"/>
      <c r="DP28" s="624"/>
      <c r="DQ28" s="624"/>
      <c r="DR28" s="624"/>
      <c r="DS28" s="624"/>
      <c r="DT28" s="624"/>
      <c r="DU28" s="624"/>
      <c r="DV28" s="625"/>
      <c r="DW28" s="628">
        <v>16</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45829</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9043225</v>
      </c>
      <c r="CS29" s="655"/>
      <c r="CT29" s="655"/>
      <c r="CU29" s="655"/>
      <c r="CV29" s="655"/>
      <c r="CW29" s="655"/>
      <c r="CX29" s="655"/>
      <c r="CY29" s="656"/>
      <c r="CZ29" s="657">
        <v>9</v>
      </c>
      <c r="DA29" s="658"/>
      <c r="DB29" s="658"/>
      <c r="DC29" s="659"/>
      <c r="DD29" s="632">
        <v>8662016</v>
      </c>
      <c r="DE29" s="655"/>
      <c r="DF29" s="655"/>
      <c r="DG29" s="655"/>
      <c r="DH29" s="655"/>
      <c r="DI29" s="655"/>
      <c r="DJ29" s="655"/>
      <c r="DK29" s="656"/>
      <c r="DL29" s="632">
        <v>8661836</v>
      </c>
      <c r="DM29" s="655"/>
      <c r="DN29" s="655"/>
      <c r="DO29" s="655"/>
      <c r="DP29" s="655"/>
      <c r="DQ29" s="655"/>
      <c r="DR29" s="655"/>
      <c r="DS29" s="655"/>
      <c r="DT29" s="655"/>
      <c r="DU29" s="655"/>
      <c r="DV29" s="656"/>
      <c r="DW29" s="628">
        <v>16</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3358623</v>
      </c>
      <c r="S30" s="624"/>
      <c r="T30" s="624"/>
      <c r="U30" s="624"/>
      <c r="V30" s="624"/>
      <c r="W30" s="624"/>
      <c r="X30" s="624"/>
      <c r="Y30" s="625"/>
      <c r="Z30" s="626">
        <v>3.2</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98.5</v>
      </c>
      <c r="BH30" s="682"/>
      <c r="BI30" s="682"/>
      <c r="BJ30" s="682"/>
      <c r="BK30" s="682"/>
      <c r="BL30" s="682"/>
      <c r="BM30" s="618">
        <v>94</v>
      </c>
      <c r="BN30" s="682"/>
      <c r="BO30" s="682"/>
      <c r="BP30" s="682"/>
      <c r="BQ30" s="683"/>
      <c r="BR30" s="681">
        <v>98.4</v>
      </c>
      <c r="BS30" s="682"/>
      <c r="BT30" s="682"/>
      <c r="BU30" s="682"/>
      <c r="BV30" s="682"/>
      <c r="BW30" s="682"/>
      <c r="BX30" s="618">
        <v>93.6</v>
      </c>
      <c r="BY30" s="682"/>
      <c r="BZ30" s="682"/>
      <c r="CA30" s="682"/>
      <c r="CB30" s="683"/>
      <c r="CD30" s="686"/>
      <c r="CE30" s="687"/>
      <c r="CF30" s="637" t="s">
        <v>290</v>
      </c>
      <c r="CG30" s="638"/>
      <c r="CH30" s="638"/>
      <c r="CI30" s="638"/>
      <c r="CJ30" s="638"/>
      <c r="CK30" s="638"/>
      <c r="CL30" s="638"/>
      <c r="CM30" s="638"/>
      <c r="CN30" s="638"/>
      <c r="CO30" s="638"/>
      <c r="CP30" s="638"/>
      <c r="CQ30" s="639"/>
      <c r="CR30" s="623">
        <v>8078597</v>
      </c>
      <c r="CS30" s="624"/>
      <c r="CT30" s="624"/>
      <c r="CU30" s="624"/>
      <c r="CV30" s="624"/>
      <c r="CW30" s="624"/>
      <c r="CX30" s="624"/>
      <c r="CY30" s="625"/>
      <c r="CZ30" s="657">
        <v>8.1</v>
      </c>
      <c r="DA30" s="658"/>
      <c r="DB30" s="658"/>
      <c r="DC30" s="659"/>
      <c r="DD30" s="632">
        <v>7697388</v>
      </c>
      <c r="DE30" s="624"/>
      <c r="DF30" s="624"/>
      <c r="DG30" s="624"/>
      <c r="DH30" s="624"/>
      <c r="DI30" s="624"/>
      <c r="DJ30" s="624"/>
      <c r="DK30" s="625"/>
      <c r="DL30" s="632">
        <v>7697208</v>
      </c>
      <c r="DM30" s="624"/>
      <c r="DN30" s="624"/>
      <c r="DO30" s="624"/>
      <c r="DP30" s="624"/>
      <c r="DQ30" s="624"/>
      <c r="DR30" s="624"/>
      <c r="DS30" s="624"/>
      <c r="DT30" s="624"/>
      <c r="DU30" s="624"/>
      <c r="DV30" s="625"/>
      <c r="DW30" s="628">
        <v>14.2</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3414133</v>
      </c>
      <c r="S31" s="624"/>
      <c r="T31" s="624"/>
      <c r="U31" s="624"/>
      <c r="V31" s="624"/>
      <c r="W31" s="624"/>
      <c r="X31" s="624"/>
      <c r="Y31" s="625"/>
      <c r="Z31" s="626">
        <v>3.3</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98.6</v>
      </c>
      <c r="BH31" s="655"/>
      <c r="BI31" s="655"/>
      <c r="BJ31" s="655"/>
      <c r="BK31" s="655"/>
      <c r="BL31" s="655"/>
      <c r="BM31" s="629">
        <v>95.1</v>
      </c>
      <c r="BN31" s="679"/>
      <c r="BO31" s="679"/>
      <c r="BP31" s="679"/>
      <c r="BQ31" s="680"/>
      <c r="BR31" s="678">
        <v>98.6</v>
      </c>
      <c r="BS31" s="655"/>
      <c r="BT31" s="655"/>
      <c r="BU31" s="655"/>
      <c r="BV31" s="655"/>
      <c r="BW31" s="655"/>
      <c r="BX31" s="629">
        <v>94.7</v>
      </c>
      <c r="BY31" s="679"/>
      <c r="BZ31" s="679"/>
      <c r="CA31" s="679"/>
      <c r="CB31" s="680"/>
      <c r="CD31" s="686"/>
      <c r="CE31" s="687"/>
      <c r="CF31" s="637" t="s">
        <v>294</v>
      </c>
      <c r="CG31" s="638"/>
      <c r="CH31" s="638"/>
      <c r="CI31" s="638"/>
      <c r="CJ31" s="638"/>
      <c r="CK31" s="638"/>
      <c r="CL31" s="638"/>
      <c r="CM31" s="638"/>
      <c r="CN31" s="638"/>
      <c r="CO31" s="638"/>
      <c r="CP31" s="638"/>
      <c r="CQ31" s="639"/>
      <c r="CR31" s="623">
        <v>964628</v>
      </c>
      <c r="CS31" s="655"/>
      <c r="CT31" s="655"/>
      <c r="CU31" s="655"/>
      <c r="CV31" s="655"/>
      <c r="CW31" s="655"/>
      <c r="CX31" s="655"/>
      <c r="CY31" s="656"/>
      <c r="CZ31" s="657">
        <v>1</v>
      </c>
      <c r="DA31" s="658"/>
      <c r="DB31" s="658"/>
      <c r="DC31" s="659"/>
      <c r="DD31" s="632">
        <v>964628</v>
      </c>
      <c r="DE31" s="655"/>
      <c r="DF31" s="655"/>
      <c r="DG31" s="655"/>
      <c r="DH31" s="655"/>
      <c r="DI31" s="655"/>
      <c r="DJ31" s="655"/>
      <c r="DK31" s="656"/>
      <c r="DL31" s="632">
        <v>964628</v>
      </c>
      <c r="DM31" s="655"/>
      <c r="DN31" s="655"/>
      <c r="DO31" s="655"/>
      <c r="DP31" s="655"/>
      <c r="DQ31" s="655"/>
      <c r="DR31" s="655"/>
      <c r="DS31" s="655"/>
      <c r="DT31" s="655"/>
      <c r="DU31" s="655"/>
      <c r="DV31" s="656"/>
      <c r="DW31" s="628">
        <v>1.8</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3371978</v>
      </c>
      <c r="S32" s="624"/>
      <c r="T32" s="624"/>
      <c r="U32" s="624"/>
      <c r="V32" s="624"/>
      <c r="W32" s="624"/>
      <c r="X32" s="624"/>
      <c r="Y32" s="625"/>
      <c r="Z32" s="626">
        <v>3.3</v>
      </c>
      <c r="AA32" s="626"/>
      <c r="AB32" s="626"/>
      <c r="AC32" s="626"/>
      <c r="AD32" s="627">
        <v>1591</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98.3</v>
      </c>
      <c r="BH32" s="691"/>
      <c r="BI32" s="691"/>
      <c r="BJ32" s="691"/>
      <c r="BK32" s="691"/>
      <c r="BL32" s="691"/>
      <c r="BM32" s="692">
        <v>92.4</v>
      </c>
      <c r="BN32" s="691"/>
      <c r="BO32" s="691"/>
      <c r="BP32" s="691"/>
      <c r="BQ32" s="693"/>
      <c r="BR32" s="690">
        <v>98.1</v>
      </c>
      <c r="BS32" s="691"/>
      <c r="BT32" s="691"/>
      <c r="BU32" s="691"/>
      <c r="BV32" s="691"/>
      <c r="BW32" s="691"/>
      <c r="BX32" s="692">
        <v>91.9</v>
      </c>
      <c r="BY32" s="691"/>
      <c r="BZ32" s="691"/>
      <c r="CA32" s="691"/>
      <c r="CB32" s="693"/>
      <c r="CD32" s="688"/>
      <c r="CE32" s="689"/>
      <c r="CF32" s="637" t="s">
        <v>297</v>
      </c>
      <c r="CG32" s="638"/>
      <c r="CH32" s="638"/>
      <c r="CI32" s="638"/>
      <c r="CJ32" s="638"/>
      <c r="CK32" s="638"/>
      <c r="CL32" s="638"/>
      <c r="CM32" s="638"/>
      <c r="CN32" s="638"/>
      <c r="CO32" s="638"/>
      <c r="CP32" s="638"/>
      <c r="CQ32" s="639"/>
      <c r="CR32" s="623">
        <v>9</v>
      </c>
      <c r="CS32" s="624"/>
      <c r="CT32" s="624"/>
      <c r="CU32" s="624"/>
      <c r="CV32" s="624"/>
      <c r="CW32" s="624"/>
      <c r="CX32" s="624"/>
      <c r="CY32" s="625"/>
      <c r="CZ32" s="657">
        <v>0</v>
      </c>
      <c r="DA32" s="658"/>
      <c r="DB32" s="658"/>
      <c r="DC32" s="659"/>
      <c r="DD32" s="632">
        <v>9</v>
      </c>
      <c r="DE32" s="624"/>
      <c r="DF32" s="624"/>
      <c r="DG32" s="624"/>
      <c r="DH32" s="624"/>
      <c r="DI32" s="624"/>
      <c r="DJ32" s="624"/>
      <c r="DK32" s="625"/>
      <c r="DL32" s="632">
        <v>9</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12343500</v>
      </c>
      <c r="S33" s="624"/>
      <c r="T33" s="624"/>
      <c r="U33" s="624"/>
      <c r="V33" s="624"/>
      <c r="W33" s="624"/>
      <c r="X33" s="624"/>
      <c r="Y33" s="625"/>
      <c r="Z33" s="626">
        <v>11.9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41910117</v>
      </c>
      <c r="CS33" s="655"/>
      <c r="CT33" s="655"/>
      <c r="CU33" s="655"/>
      <c r="CV33" s="655"/>
      <c r="CW33" s="655"/>
      <c r="CX33" s="655"/>
      <c r="CY33" s="656"/>
      <c r="CZ33" s="657">
        <v>41.9</v>
      </c>
      <c r="DA33" s="658"/>
      <c r="DB33" s="658"/>
      <c r="DC33" s="659"/>
      <c r="DD33" s="632">
        <v>31247877</v>
      </c>
      <c r="DE33" s="655"/>
      <c r="DF33" s="655"/>
      <c r="DG33" s="655"/>
      <c r="DH33" s="655"/>
      <c r="DI33" s="655"/>
      <c r="DJ33" s="655"/>
      <c r="DK33" s="656"/>
      <c r="DL33" s="632">
        <v>22658166</v>
      </c>
      <c r="DM33" s="655"/>
      <c r="DN33" s="655"/>
      <c r="DO33" s="655"/>
      <c r="DP33" s="655"/>
      <c r="DQ33" s="655"/>
      <c r="DR33" s="655"/>
      <c r="DS33" s="655"/>
      <c r="DT33" s="655"/>
      <c r="DU33" s="655"/>
      <c r="DV33" s="656"/>
      <c r="DW33" s="628">
        <v>41.8</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11530248</v>
      </c>
      <c r="CS34" s="624"/>
      <c r="CT34" s="624"/>
      <c r="CU34" s="624"/>
      <c r="CV34" s="624"/>
      <c r="CW34" s="624"/>
      <c r="CX34" s="624"/>
      <c r="CY34" s="625"/>
      <c r="CZ34" s="657">
        <v>11.5</v>
      </c>
      <c r="DA34" s="658"/>
      <c r="DB34" s="658"/>
      <c r="DC34" s="659"/>
      <c r="DD34" s="632">
        <v>8258344</v>
      </c>
      <c r="DE34" s="624"/>
      <c r="DF34" s="624"/>
      <c r="DG34" s="624"/>
      <c r="DH34" s="624"/>
      <c r="DI34" s="624"/>
      <c r="DJ34" s="624"/>
      <c r="DK34" s="625"/>
      <c r="DL34" s="632">
        <v>7087759</v>
      </c>
      <c r="DM34" s="624"/>
      <c r="DN34" s="624"/>
      <c r="DO34" s="624"/>
      <c r="DP34" s="624"/>
      <c r="DQ34" s="624"/>
      <c r="DR34" s="624"/>
      <c r="DS34" s="624"/>
      <c r="DT34" s="624"/>
      <c r="DU34" s="624"/>
      <c r="DV34" s="625"/>
      <c r="DW34" s="628">
        <v>13.1</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4140200</v>
      </c>
      <c r="S35" s="624"/>
      <c r="T35" s="624"/>
      <c r="U35" s="624"/>
      <c r="V35" s="624"/>
      <c r="W35" s="624"/>
      <c r="X35" s="624"/>
      <c r="Y35" s="625"/>
      <c r="Z35" s="626">
        <v>4</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14346290</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442669</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820716</v>
      </c>
      <c r="CS35" s="655"/>
      <c r="CT35" s="655"/>
      <c r="CU35" s="655"/>
      <c r="CV35" s="655"/>
      <c r="CW35" s="655"/>
      <c r="CX35" s="655"/>
      <c r="CY35" s="656"/>
      <c r="CZ35" s="657">
        <v>0.8</v>
      </c>
      <c r="DA35" s="658"/>
      <c r="DB35" s="658"/>
      <c r="DC35" s="659"/>
      <c r="DD35" s="632">
        <v>806468</v>
      </c>
      <c r="DE35" s="655"/>
      <c r="DF35" s="655"/>
      <c r="DG35" s="655"/>
      <c r="DH35" s="655"/>
      <c r="DI35" s="655"/>
      <c r="DJ35" s="655"/>
      <c r="DK35" s="656"/>
      <c r="DL35" s="632">
        <v>771412</v>
      </c>
      <c r="DM35" s="655"/>
      <c r="DN35" s="655"/>
      <c r="DO35" s="655"/>
      <c r="DP35" s="655"/>
      <c r="DQ35" s="655"/>
      <c r="DR35" s="655"/>
      <c r="DS35" s="655"/>
      <c r="DT35" s="655"/>
      <c r="DU35" s="655"/>
      <c r="DV35" s="656"/>
      <c r="DW35" s="628">
        <v>1.4</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103702645</v>
      </c>
      <c r="S36" s="696"/>
      <c r="T36" s="696"/>
      <c r="U36" s="696"/>
      <c r="V36" s="696"/>
      <c r="W36" s="696"/>
      <c r="X36" s="696"/>
      <c r="Y36" s="697"/>
      <c r="Z36" s="698">
        <v>100</v>
      </c>
      <c r="AA36" s="698"/>
      <c r="AB36" s="698"/>
      <c r="AC36" s="698"/>
      <c r="AD36" s="699">
        <v>50078711</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3325145</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21525</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11167765</v>
      </c>
      <c r="CS36" s="624"/>
      <c r="CT36" s="624"/>
      <c r="CU36" s="624"/>
      <c r="CV36" s="624"/>
      <c r="CW36" s="624"/>
      <c r="CX36" s="624"/>
      <c r="CY36" s="625"/>
      <c r="CZ36" s="657">
        <v>11.2</v>
      </c>
      <c r="DA36" s="658"/>
      <c r="DB36" s="658"/>
      <c r="DC36" s="659"/>
      <c r="DD36" s="632">
        <v>10457646</v>
      </c>
      <c r="DE36" s="624"/>
      <c r="DF36" s="624"/>
      <c r="DG36" s="624"/>
      <c r="DH36" s="624"/>
      <c r="DI36" s="624"/>
      <c r="DJ36" s="624"/>
      <c r="DK36" s="625"/>
      <c r="DL36" s="632">
        <v>7322152</v>
      </c>
      <c r="DM36" s="624"/>
      <c r="DN36" s="624"/>
      <c r="DO36" s="624"/>
      <c r="DP36" s="624"/>
      <c r="DQ36" s="624"/>
      <c r="DR36" s="624"/>
      <c r="DS36" s="624"/>
      <c r="DT36" s="624"/>
      <c r="DU36" s="624"/>
      <c r="DV36" s="625"/>
      <c r="DW36" s="628">
        <v>13.5</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2400047</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36880</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4377112</v>
      </c>
      <c r="CS37" s="655"/>
      <c r="CT37" s="655"/>
      <c r="CU37" s="655"/>
      <c r="CV37" s="655"/>
      <c r="CW37" s="655"/>
      <c r="CX37" s="655"/>
      <c r="CY37" s="656"/>
      <c r="CZ37" s="657">
        <v>4.4000000000000004</v>
      </c>
      <c r="DA37" s="658"/>
      <c r="DB37" s="658"/>
      <c r="DC37" s="659"/>
      <c r="DD37" s="632">
        <v>4360425</v>
      </c>
      <c r="DE37" s="655"/>
      <c r="DF37" s="655"/>
      <c r="DG37" s="655"/>
      <c r="DH37" s="655"/>
      <c r="DI37" s="655"/>
      <c r="DJ37" s="655"/>
      <c r="DK37" s="656"/>
      <c r="DL37" s="632">
        <v>4282372</v>
      </c>
      <c r="DM37" s="655"/>
      <c r="DN37" s="655"/>
      <c r="DO37" s="655"/>
      <c r="DP37" s="655"/>
      <c r="DQ37" s="655"/>
      <c r="DR37" s="655"/>
      <c r="DS37" s="655"/>
      <c r="DT37" s="655"/>
      <c r="DU37" s="655"/>
      <c r="DV37" s="656"/>
      <c r="DW37" s="628">
        <v>7.9</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597335</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58894</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11272085</v>
      </c>
      <c r="CS38" s="624"/>
      <c r="CT38" s="624"/>
      <c r="CU38" s="624"/>
      <c r="CV38" s="624"/>
      <c r="CW38" s="624"/>
      <c r="CX38" s="624"/>
      <c r="CY38" s="625"/>
      <c r="CZ38" s="657">
        <v>11.3</v>
      </c>
      <c r="DA38" s="658"/>
      <c r="DB38" s="658"/>
      <c r="DC38" s="659"/>
      <c r="DD38" s="632">
        <v>9638909</v>
      </c>
      <c r="DE38" s="624"/>
      <c r="DF38" s="624"/>
      <c r="DG38" s="624"/>
      <c r="DH38" s="624"/>
      <c r="DI38" s="624"/>
      <c r="DJ38" s="624"/>
      <c r="DK38" s="625"/>
      <c r="DL38" s="632">
        <v>7473622</v>
      </c>
      <c r="DM38" s="624"/>
      <c r="DN38" s="624"/>
      <c r="DO38" s="624"/>
      <c r="DP38" s="624"/>
      <c r="DQ38" s="624"/>
      <c r="DR38" s="624"/>
      <c r="DS38" s="624"/>
      <c r="DT38" s="624"/>
      <c r="DU38" s="624"/>
      <c r="DV38" s="625"/>
      <c r="DW38" s="628">
        <v>13.8</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v>174104</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86</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4702463</v>
      </c>
      <c r="CS39" s="655"/>
      <c r="CT39" s="655"/>
      <c r="CU39" s="655"/>
      <c r="CV39" s="655"/>
      <c r="CW39" s="655"/>
      <c r="CX39" s="655"/>
      <c r="CY39" s="656"/>
      <c r="CZ39" s="657">
        <v>4.7</v>
      </c>
      <c r="DA39" s="658"/>
      <c r="DB39" s="658"/>
      <c r="DC39" s="659"/>
      <c r="DD39" s="632">
        <v>1731583</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2363509</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114</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2416840</v>
      </c>
      <c r="CS40" s="624"/>
      <c r="CT40" s="624"/>
      <c r="CU40" s="624"/>
      <c r="CV40" s="624"/>
      <c r="CW40" s="624"/>
      <c r="CX40" s="624"/>
      <c r="CY40" s="625"/>
      <c r="CZ40" s="657">
        <v>2.4</v>
      </c>
      <c r="DA40" s="658"/>
      <c r="DB40" s="658"/>
      <c r="DC40" s="659"/>
      <c r="DD40" s="632">
        <v>354927</v>
      </c>
      <c r="DE40" s="624"/>
      <c r="DF40" s="624"/>
      <c r="DG40" s="624"/>
      <c r="DH40" s="624"/>
      <c r="DI40" s="624"/>
      <c r="DJ40" s="624"/>
      <c r="DK40" s="625"/>
      <c r="DL40" s="632">
        <v>3221</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5486150</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299</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14048285</v>
      </c>
      <c r="CS42" s="624"/>
      <c r="CT42" s="624"/>
      <c r="CU42" s="624"/>
      <c r="CV42" s="624"/>
      <c r="CW42" s="624"/>
      <c r="CX42" s="624"/>
      <c r="CY42" s="625"/>
      <c r="CZ42" s="657">
        <v>14.1</v>
      </c>
      <c r="DA42" s="706"/>
      <c r="DB42" s="706"/>
      <c r="DC42" s="707"/>
      <c r="DD42" s="632">
        <v>3275479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625554</v>
      </c>
      <c r="CS43" s="655"/>
      <c r="CT43" s="655"/>
      <c r="CU43" s="655"/>
      <c r="CV43" s="655"/>
      <c r="CW43" s="655"/>
      <c r="CX43" s="655"/>
      <c r="CY43" s="656"/>
      <c r="CZ43" s="657">
        <v>0.6</v>
      </c>
      <c r="DA43" s="658"/>
      <c r="DB43" s="658"/>
      <c r="DC43" s="659"/>
      <c r="DD43" s="632">
        <v>625554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13468440</v>
      </c>
      <c r="CS44" s="624"/>
      <c r="CT44" s="624"/>
      <c r="CU44" s="624"/>
      <c r="CV44" s="624"/>
      <c r="CW44" s="624"/>
      <c r="CX44" s="624"/>
      <c r="CY44" s="625"/>
      <c r="CZ44" s="657">
        <v>13.5</v>
      </c>
      <c r="DA44" s="706"/>
      <c r="DB44" s="706"/>
      <c r="DC44" s="707"/>
      <c r="DD44" s="632">
        <v>3275465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6216781</v>
      </c>
      <c r="CS45" s="655"/>
      <c r="CT45" s="655"/>
      <c r="CU45" s="655"/>
      <c r="CV45" s="655"/>
      <c r="CW45" s="655"/>
      <c r="CX45" s="655"/>
      <c r="CY45" s="656"/>
      <c r="CZ45" s="657">
        <v>6.2</v>
      </c>
      <c r="DA45" s="658"/>
      <c r="DB45" s="658"/>
      <c r="DC45" s="659"/>
      <c r="DD45" s="632">
        <v>700475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7020307</v>
      </c>
      <c r="CS46" s="624"/>
      <c r="CT46" s="624"/>
      <c r="CU46" s="624"/>
      <c r="CV46" s="624"/>
      <c r="CW46" s="624"/>
      <c r="CX46" s="624"/>
      <c r="CY46" s="625"/>
      <c r="CZ46" s="657">
        <v>7</v>
      </c>
      <c r="DA46" s="706"/>
      <c r="DB46" s="706"/>
      <c r="DC46" s="707"/>
      <c r="DD46" s="632">
        <v>2476438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579845</v>
      </c>
      <c r="CS47" s="655"/>
      <c r="CT47" s="655"/>
      <c r="CU47" s="655"/>
      <c r="CV47" s="655"/>
      <c r="CW47" s="655"/>
      <c r="CX47" s="655"/>
      <c r="CY47" s="656"/>
      <c r="CZ47" s="657">
        <v>0.6</v>
      </c>
      <c r="DA47" s="658"/>
      <c r="DB47" s="658"/>
      <c r="DC47" s="659"/>
      <c r="DD47" s="632">
        <v>14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99979207</v>
      </c>
      <c r="CS49" s="691"/>
      <c r="CT49" s="691"/>
      <c r="CU49" s="691"/>
      <c r="CV49" s="691"/>
      <c r="CW49" s="691"/>
      <c r="CX49" s="691"/>
      <c r="CY49" s="718"/>
      <c r="CZ49" s="719">
        <v>100</v>
      </c>
      <c r="DA49" s="720"/>
      <c r="DB49" s="720"/>
      <c r="DC49" s="721"/>
      <c r="DD49" s="722">
        <v>59656360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101822</v>
      </c>
      <c r="R7" s="753"/>
      <c r="S7" s="753"/>
      <c r="T7" s="753"/>
      <c r="U7" s="753"/>
      <c r="V7" s="753">
        <v>98389</v>
      </c>
      <c r="W7" s="753"/>
      <c r="X7" s="753"/>
      <c r="Y7" s="753"/>
      <c r="Z7" s="753"/>
      <c r="AA7" s="753">
        <v>3432</v>
      </c>
      <c r="AB7" s="753"/>
      <c r="AC7" s="753"/>
      <c r="AD7" s="753"/>
      <c r="AE7" s="754"/>
      <c r="AF7" s="755">
        <v>1468</v>
      </c>
      <c r="AG7" s="756"/>
      <c r="AH7" s="756"/>
      <c r="AI7" s="756"/>
      <c r="AJ7" s="757"/>
      <c r="AK7" s="792">
        <v>3342</v>
      </c>
      <c r="AL7" s="793"/>
      <c r="AM7" s="793"/>
      <c r="AN7" s="793"/>
      <c r="AO7" s="793"/>
      <c r="AP7" s="793">
        <v>95251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570</v>
      </c>
      <c r="BS7" s="796" t="s">
        <v>569</v>
      </c>
      <c r="BT7" s="797"/>
      <c r="BU7" s="797"/>
      <c r="BV7" s="797"/>
      <c r="BW7" s="797"/>
      <c r="BX7" s="797"/>
      <c r="BY7" s="797"/>
      <c r="BZ7" s="797"/>
      <c r="CA7" s="797"/>
      <c r="CB7" s="797"/>
      <c r="CC7" s="797"/>
      <c r="CD7" s="797"/>
      <c r="CE7" s="797"/>
      <c r="CF7" s="797"/>
      <c r="CG7" s="798"/>
      <c r="CH7" s="789">
        <v>0</v>
      </c>
      <c r="CI7" s="790"/>
      <c r="CJ7" s="790"/>
      <c r="CK7" s="790"/>
      <c r="CL7" s="791"/>
      <c r="CM7" s="789">
        <v>71</v>
      </c>
      <c r="CN7" s="790"/>
      <c r="CO7" s="790"/>
      <c r="CP7" s="790"/>
      <c r="CQ7" s="791"/>
      <c r="CR7" s="789">
        <v>5</v>
      </c>
      <c r="CS7" s="790"/>
      <c r="CT7" s="790"/>
      <c r="CU7" s="790"/>
      <c r="CV7" s="791"/>
      <c r="CW7" s="789" t="s">
        <v>559</v>
      </c>
      <c r="CX7" s="790"/>
      <c r="CY7" s="790"/>
      <c r="CZ7" s="790"/>
      <c r="DA7" s="791"/>
      <c r="DB7" s="789" t="s">
        <v>560</v>
      </c>
      <c r="DC7" s="790"/>
      <c r="DD7" s="790"/>
      <c r="DE7" s="790"/>
      <c r="DF7" s="791"/>
      <c r="DG7" s="789" t="s">
        <v>562</v>
      </c>
      <c r="DH7" s="790"/>
      <c r="DI7" s="790"/>
      <c r="DJ7" s="790"/>
      <c r="DK7" s="791"/>
      <c r="DL7" s="789" t="s">
        <v>563</v>
      </c>
      <c r="DM7" s="790"/>
      <c r="DN7" s="790"/>
      <c r="DO7" s="790"/>
      <c r="DP7" s="791"/>
      <c r="DQ7" s="789" t="s">
        <v>567</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1748</v>
      </c>
      <c r="R8" s="777"/>
      <c r="S8" s="777"/>
      <c r="T8" s="777"/>
      <c r="U8" s="777"/>
      <c r="V8" s="777">
        <v>1502</v>
      </c>
      <c r="W8" s="777"/>
      <c r="X8" s="777"/>
      <c r="Y8" s="777"/>
      <c r="Z8" s="777"/>
      <c r="AA8" s="777">
        <v>246</v>
      </c>
      <c r="AB8" s="777"/>
      <c r="AC8" s="777"/>
      <c r="AD8" s="777"/>
      <c r="AE8" s="778"/>
      <c r="AF8" s="779">
        <v>24</v>
      </c>
      <c r="AG8" s="780"/>
      <c r="AH8" s="780"/>
      <c r="AI8" s="780"/>
      <c r="AJ8" s="781"/>
      <c r="AK8" s="782">
        <v>996</v>
      </c>
      <c r="AL8" s="783"/>
      <c r="AM8" s="783"/>
      <c r="AN8" s="783"/>
      <c r="AO8" s="783"/>
      <c r="AP8" s="783">
        <v>3456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570</v>
      </c>
      <c r="BS8" s="786" t="s">
        <v>544</v>
      </c>
      <c r="BT8" s="787"/>
      <c r="BU8" s="787"/>
      <c r="BV8" s="787"/>
      <c r="BW8" s="787"/>
      <c r="BX8" s="787"/>
      <c r="BY8" s="787"/>
      <c r="BZ8" s="787"/>
      <c r="CA8" s="787"/>
      <c r="CB8" s="787"/>
      <c r="CC8" s="787"/>
      <c r="CD8" s="787"/>
      <c r="CE8" s="787"/>
      <c r="CF8" s="787"/>
      <c r="CG8" s="788"/>
      <c r="CH8" s="799">
        <v>17</v>
      </c>
      <c r="CI8" s="800"/>
      <c r="CJ8" s="800"/>
      <c r="CK8" s="800"/>
      <c r="CL8" s="801"/>
      <c r="CM8" s="799">
        <v>1853</v>
      </c>
      <c r="CN8" s="800"/>
      <c r="CO8" s="800"/>
      <c r="CP8" s="800"/>
      <c r="CQ8" s="801"/>
      <c r="CR8" s="799">
        <v>27</v>
      </c>
      <c r="CS8" s="800"/>
      <c r="CT8" s="800"/>
      <c r="CU8" s="800"/>
      <c r="CV8" s="801"/>
      <c r="CW8" s="799" t="s">
        <v>560</v>
      </c>
      <c r="CX8" s="800"/>
      <c r="CY8" s="800"/>
      <c r="CZ8" s="800"/>
      <c r="DA8" s="801"/>
      <c r="DB8" s="799" t="s">
        <v>561</v>
      </c>
      <c r="DC8" s="800"/>
      <c r="DD8" s="800"/>
      <c r="DE8" s="800"/>
      <c r="DF8" s="801"/>
      <c r="DG8" s="799" t="s">
        <v>563</v>
      </c>
      <c r="DH8" s="800"/>
      <c r="DI8" s="800"/>
      <c r="DJ8" s="800"/>
      <c r="DK8" s="801"/>
      <c r="DL8" s="799" t="s">
        <v>563</v>
      </c>
      <c r="DM8" s="800"/>
      <c r="DN8" s="800"/>
      <c r="DO8" s="800"/>
      <c r="DP8" s="801"/>
      <c r="DQ8" s="799">
        <v>6</v>
      </c>
      <c r="DR8" s="800"/>
      <c r="DS8" s="800"/>
      <c r="DT8" s="800"/>
      <c r="DU8" s="801"/>
      <c r="DV8" s="802"/>
      <c r="DW8" s="803"/>
      <c r="DX8" s="803"/>
      <c r="DY8" s="803"/>
      <c r="DZ8" s="804"/>
      <c r="EA8" s="205"/>
    </row>
    <row r="9" spans="1:131" s="206" customFormat="1" ht="26.25" customHeight="1" x14ac:dyDescent="0.15">
      <c r="A9" s="212">
        <v>3</v>
      </c>
      <c r="B9" s="773" t="s">
        <v>363</v>
      </c>
      <c r="C9" s="774"/>
      <c r="D9" s="774"/>
      <c r="E9" s="774"/>
      <c r="F9" s="774"/>
      <c r="G9" s="774"/>
      <c r="H9" s="774"/>
      <c r="I9" s="774"/>
      <c r="J9" s="774"/>
      <c r="K9" s="774"/>
      <c r="L9" s="774"/>
      <c r="M9" s="774"/>
      <c r="N9" s="774"/>
      <c r="O9" s="774"/>
      <c r="P9" s="775"/>
      <c r="Q9" s="776">
        <v>1913</v>
      </c>
      <c r="R9" s="777"/>
      <c r="S9" s="777"/>
      <c r="T9" s="777"/>
      <c r="U9" s="777"/>
      <c r="V9" s="777">
        <v>1870</v>
      </c>
      <c r="W9" s="777"/>
      <c r="X9" s="777"/>
      <c r="Y9" s="777"/>
      <c r="Z9" s="777"/>
      <c r="AA9" s="777">
        <v>43</v>
      </c>
      <c r="AB9" s="777"/>
      <c r="AC9" s="777"/>
      <c r="AD9" s="777"/>
      <c r="AE9" s="778"/>
      <c r="AF9" s="779">
        <v>20</v>
      </c>
      <c r="AG9" s="780"/>
      <c r="AH9" s="780"/>
      <c r="AI9" s="780"/>
      <c r="AJ9" s="781"/>
      <c r="AK9" s="782">
        <v>642</v>
      </c>
      <c r="AL9" s="783"/>
      <c r="AM9" s="783"/>
      <c r="AN9" s="783"/>
      <c r="AO9" s="783"/>
      <c r="AP9" s="783">
        <v>300</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545</v>
      </c>
      <c r="BT9" s="787"/>
      <c r="BU9" s="787"/>
      <c r="BV9" s="787"/>
      <c r="BW9" s="787"/>
      <c r="BX9" s="787"/>
      <c r="BY9" s="787"/>
      <c r="BZ9" s="787"/>
      <c r="CA9" s="787"/>
      <c r="CB9" s="787"/>
      <c r="CC9" s="787"/>
      <c r="CD9" s="787"/>
      <c r="CE9" s="787"/>
      <c r="CF9" s="787"/>
      <c r="CG9" s="788"/>
      <c r="CH9" s="799">
        <v>151</v>
      </c>
      <c r="CI9" s="800"/>
      <c r="CJ9" s="800"/>
      <c r="CK9" s="800"/>
      <c r="CL9" s="801"/>
      <c r="CM9" s="799">
        <v>2469</v>
      </c>
      <c r="CN9" s="800"/>
      <c r="CO9" s="800"/>
      <c r="CP9" s="800"/>
      <c r="CQ9" s="801"/>
      <c r="CR9" s="799">
        <v>333</v>
      </c>
      <c r="CS9" s="800"/>
      <c r="CT9" s="800"/>
      <c r="CU9" s="800"/>
      <c r="CV9" s="801"/>
      <c r="CW9" s="799" t="s">
        <v>560</v>
      </c>
      <c r="CX9" s="800"/>
      <c r="CY9" s="800"/>
      <c r="CZ9" s="800"/>
      <c r="DA9" s="801"/>
      <c r="DB9" s="799" t="s">
        <v>560</v>
      </c>
      <c r="DC9" s="800"/>
      <c r="DD9" s="800"/>
      <c r="DE9" s="800"/>
      <c r="DF9" s="801"/>
      <c r="DG9" s="799" t="s">
        <v>563</v>
      </c>
      <c r="DH9" s="800"/>
      <c r="DI9" s="800"/>
      <c r="DJ9" s="800"/>
      <c r="DK9" s="801"/>
      <c r="DL9" s="799" t="s">
        <v>564</v>
      </c>
      <c r="DM9" s="800"/>
      <c r="DN9" s="800"/>
      <c r="DO9" s="800"/>
      <c r="DP9" s="801"/>
      <c r="DQ9" s="799" t="s">
        <v>567</v>
      </c>
      <c r="DR9" s="800"/>
      <c r="DS9" s="800"/>
      <c r="DT9" s="800"/>
      <c r="DU9" s="801"/>
      <c r="DV9" s="802"/>
      <c r="DW9" s="803"/>
      <c r="DX9" s="803"/>
      <c r="DY9" s="803"/>
      <c r="DZ9" s="804"/>
      <c r="EA9" s="205"/>
    </row>
    <row r="10" spans="1:131" s="206" customFormat="1" ht="26.25" customHeight="1" x14ac:dyDescent="0.15">
      <c r="A10" s="212">
        <v>4</v>
      </c>
      <c r="B10" s="773" t="s">
        <v>364</v>
      </c>
      <c r="C10" s="774"/>
      <c r="D10" s="774"/>
      <c r="E10" s="774"/>
      <c r="F10" s="774"/>
      <c r="G10" s="774"/>
      <c r="H10" s="774"/>
      <c r="I10" s="774"/>
      <c r="J10" s="774"/>
      <c r="K10" s="774"/>
      <c r="L10" s="774"/>
      <c r="M10" s="774"/>
      <c r="N10" s="774"/>
      <c r="O10" s="774"/>
      <c r="P10" s="775"/>
      <c r="Q10" s="776" t="s">
        <v>568</v>
      </c>
      <c r="R10" s="777"/>
      <c r="S10" s="777"/>
      <c r="T10" s="777"/>
      <c r="U10" s="777"/>
      <c r="V10" s="777" t="s">
        <v>568</v>
      </c>
      <c r="W10" s="777"/>
      <c r="X10" s="777"/>
      <c r="Y10" s="777"/>
      <c r="Z10" s="777"/>
      <c r="AA10" s="777" t="s">
        <v>568</v>
      </c>
      <c r="AB10" s="777"/>
      <c r="AC10" s="777"/>
      <c r="AD10" s="777"/>
      <c r="AE10" s="778"/>
      <c r="AF10" s="779" t="s">
        <v>109</v>
      </c>
      <c r="AG10" s="780"/>
      <c r="AH10" s="780"/>
      <c r="AI10" s="780"/>
      <c r="AJ10" s="781"/>
      <c r="AK10" s="782" t="s">
        <v>556</v>
      </c>
      <c r="AL10" s="783"/>
      <c r="AM10" s="783"/>
      <c r="AN10" s="783"/>
      <c r="AO10" s="783"/>
      <c r="AP10" s="783" t="s">
        <v>557</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546</v>
      </c>
      <c r="BT10" s="787"/>
      <c r="BU10" s="787"/>
      <c r="BV10" s="787"/>
      <c r="BW10" s="787"/>
      <c r="BX10" s="787"/>
      <c r="BY10" s="787"/>
      <c r="BZ10" s="787"/>
      <c r="CA10" s="787"/>
      <c r="CB10" s="787"/>
      <c r="CC10" s="787"/>
      <c r="CD10" s="787"/>
      <c r="CE10" s="787"/>
      <c r="CF10" s="787"/>
      <c r="CG10" s="788"/>
      <c r="CH10" s="799">
        <v>1</v>
      </c>
      <c r="CI10" s="800"/>
      <c r="CJ10" s="800"/>
      <c r="CK10" s="800"/>
      <c r="CL10" s="801"/>
      <c r="CM10" s="799">
        <v>543</v>
      </c>
      <c r="CN10" s="800"/>
      <c r="CO10" s="800"/>
      <c r="CP10" s="800"/>
      <c r="CQ10" s="801"/>
      <c r="CR10" s="799">
        <v>327</v>
      </c>
      <c r="CS10" s="800"/>
      <c r="CT10" s="800"/>
      <c r="CU10" s="800"/>
      <c r="CV10" s="801"/>
      <c r="CW10" s="799">
        <v>5</v>
      </c>
      <c r="CX10" s="800"/>
      <c r="CY10" s="800"/>
      <c r="CZ10" s="800"/>
      <c r="DA10" s="801"/>
      <c r="DB10" s="799" t="s">
        <v>561</v>
      </c>
      <c r="DC10" s="800"/>
      <c r="DD10" s="800"/>
      <c r="DE10" s="800"/>
      <c r="DF10" s="801"/>
      <c r="DG10" s="799" t="s">
        <v>563</v>
      </c>
      <c r="DH10" s="800"/>
      <c r="DI10" s="800"/>
      <c r="DJ10" s="800"/>
      <c r="DK10" s="801"/>
      <c r="DL10" s="799" t="s">
        <v>563</v>
      </c>
      <c r="DM10" s="800"/>
      <c r="DN10" s="800"/>
      <c r="DO10" s="800"/>
      <c r="DP10" s="801"/>
      <c r="DQ10" s="799" t="s">
        <v>567</v>
      </c>
      <c r="DR10" s="800"/>
      <c r="DS10" s="800"/>
      <c r="DT10" s="800"/>
      <c r="DU10" s="801"/>
      <c r="DV10" s="802"/>
      <c r="DW10" s="803"/>
      <c r="DX10" s="803"/>
      <c r="DY10" s="803"/>
      <c r="DZ10" s="804"/>
      <c r="EA10" s="205"/>
    </row>
    <row r="11" spans="1:131" s="206" customFormat="1" ht="26.25" customHeight="1" x14ac:dyDescent="0.15">
      <c r="A11" s="212">
        <v>5</v>
      </c>
      <c r="B11" s="773" t="s">
        <v>365</v>
      </c>
      <c r="C11" s="774"/>
      <c r="D11" s="774"/>
      <c r="E11" s="774"/>
      <c r="F11" s="774"/>
      <c r="G11" s="774"/>
      <c r="H11" s="774"/>
      <c r="I11" s="774"/>
      <c r="J11" s="774"/>
      <c r="K11" s="774"/>
      <c r="L11" s="774"/>
      <c r="M11" s="774"/>
      <c r="N11" s="774"/>
      <c r="O11" s="774"/>
      <c r="P11" s="775"/>
      <c r="Q11" s="776">
        <v>54</v>
      </c>
      <c r="R11" s="777"/>
      <c r="S11" s="777"/>
      <c r="T11" s="777"/>
      <c r="U11" s="777"/>
      <c r="V11" s="777">
        <v>52</v>
      </c>
      <c r="W11" s="777"/>
      <c r="X11" s="777"/>
      <c r="Y11" s="777"/>
      <c r="Z11" s="777"/>
      <c r="AA11" s="777">
        <v>2</v>
      </c>
      <c r="AB11" s="777"/>
      <c r="AC11" s="777"/>
      <c r="AD11" s="777"/>
      <c r="AE11" s="778"/>
      <c r="AF11" s="779">
        <v>2</v>
      </c>
      <c r="AG11" s="780"/>
      <c r="AH11" s="780"/>
      <c r="AI11" s="780"/>
      <c r="AJ11" s="781"/>
      <c r="AK11" s="782" t="s">
        <v>557</v>
      </c>
      <c r="AL11" s="783"/>
      <c r="AM11" s="783"/>
      <c r="AN11" s="783"/>
      <c r="AO11" s="783"/>
      <c r="AP11" s="783">
        <v>9</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547</v>
      </c>
      <c r="BT11" s="787"/>
      <c r="BU11" s="787"/>
      <c r="BV11" s="787"/>
      <c r="BW11" s="787"/>
      <c r="BX11" s="787"/>
      <c r="BY11" s="787"/>
      <c r="BZ11" s="787"/>
      <c r="CA11" s="787"/>
      <c r="CB11" s="787"/>
      <c r="CC11" s="787"/>
      <c r="CD11" s="787"/>
      <c r="CE11" s="787"/>
      <c r="CF11" s="787"/>
      <c r="CG11" s="788"/>
      <c r="CH11" s="799">
        <v>8</v>
      </c>
      <c r="CI11" s="800"/>
      <c r="CJ11" s="800"/>
      <c r="CK11" s="800"/>
      <c r="CL11" s="801"/>
      <c r="CM11" s="799">
        <v>74</v>
      </c>
      <c r="CN11" s="800"/>
      <c r="CO11" s="800"/>
      <c r="CP11" s="800"/>
      <c r="CQ11" s="801"/>
      <c r="CR11" s="799">
        <v>50</v>
      </c>
      <c r="CS11" s="800"/>
      <c r="CT11" s="800"/>
      <c r="CU11" s="800"/>
      <c r="CV11" s="801"/>
      <c r="CW11" s="799" t="s">
        <v>560</v>
      </c>
      <c r="CX11" s="800"/>
      <c r="CY11" s="800"/>
      <c r="CZ11" s="800"/>
      <c r="DA11" s="801"/>
      <c r="DB11" s="799" t="s">
        <v>560</v>
      </c>
      <c r="DC11" s="800"/>
      <c r="DD11" s="800"/>
      <c r="DE11" s="800"/>
      <c r="DF11" s="801"/>
      <c r="DG11" s="799" t="s">
        <v>563</v>
      </c>
      <c r="DH11" s="800"/>
      <c r="DI11" s="800"/>
      <c r="DJ11" s="800"/>
      <c r="DK11" s="801"/>
      <c r="DL11" s="799" t="s">
        <v>564</v>
      </c>
      <c r="DM11" s="800"/>
      <c r="DN11" s="800"/>
      <c r="DO11" s="800"/>
      <c r="DP11" s="801"/>
      <c r="DQ11" s="799" t="s">
        <v>567</v>
      </c>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366</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367</v>
      </c>
      <c r="B23" s="808" t="s">
        <v>368</v>
      </c>
      <c r="C23" s="809"/>
      <c r="D23" s="809"/>
      <c r="E23" s="809"/>
      <c r="F23" s="809"/>
      <c r="G23" s="809"/>
      <c r="H23" s="809"/>
      <c r="I23" s="809"/>
      <c r="J23" s="809"/>
      <c r="K23" s="809"/>
      <c r="L23" s="809"/>
      <c r="M23" s="809"/>
      <c r="N23" s="809"/>
      <c r="O23" s="809"/>
      <c r="P23" s="810"/>
      <c r="Q23" s="811">
        <v>103703</v>
      </c>
      <c r="R23" s="812"/>
      <c r="S23" s="812"/>
      <c r="T23" s="812"/>
      <c r="U23" s="812"/>
      <c r="V23" s="812">
        <v>99979</v>
      </c>
      <c r="W23" s="812"/>
      <c r="X23" s="812"/>
      <c r="Y23" s="812"/>
      <c r="Z23" s="812"/>
      <c r="AA23" s="812">
        <v>3723</v>
      </c>
      <c r="AB23" s="812"/>
      <c r="AC23" s="812"/>
      <c r="AD23" s="812"/>
      <c r="AE23" s="813"/>
      <c r="AF23" s="814">
        <v>1515</v>
      </c>
      <c r="AG23" s="812"/>
      <c r="AH23" s="812"/>
      <c r="AI23" s="812"/>
      <c r="AJ23" s="815"/>
      <c r="AK23" s="816"/>
      <c r="AL23" s="817"/>
      <c r="AM23" s="817"/>
      <c r="AN23" s="817"/>
      <c r="AO23" s="817"/>
      <c r="AP23" s="812">
        <v>99017</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0" t="s">
        <v>374</v>
      </c>
      <c r="AG26" s="831"/>
      <c r="AH26" s="831"/>
      <c r="AI26" s="831"/>
      <c r="AJ26" s="832"/>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379</v>
      </c>
      <c r="C28" s="750"/>
      <c r="D28" s="750"/>
      <c r="E28" s="750"/>
      <c r="F28" s="750"/>
      <c r="G28" s="750"/>
      <c r="H28" s="750"/>
      <c r="I28" s="750"/>
      <c r="J28" s="750"/>
      <c r="K28" s="750"/>
      <c r="L28" s="750"/>
      <c r="M28" s="750"/>
      <c r="N28" s="750"/>
      <c r="O28" s="750"/>
      <c r="P28" s="751"/>
      <c r="Q28" s="842">
        <v>30111</v>
      </c>
      <c r="R28" s="843"/>
      <c r="S28" s="843"/>
      <c r="T28" s="843"/>
      <c r="U28" s="844"/>
      <c r="V28" s="754">
        <v>29669</v>
      </c>
      <c r="W28" s="843"/>
      <c r="X28" s="843"/>
      <c r="Y28" s="843"/>
      <c r="Z28" s="844"/>
      <c r="AA28" s="754">
        <v>443</v>
      </c>
      <c r="AB28" s="843"/>
      <c r="AC28" s="843"/>
      <c r="AD28" s="843"/>
      <c r="AE28" s="845"/>
      <c r="AF28" s="846">
        <v>441</v>
      </c>
      <c r="AG28" s="843"/>
      <c r="AH28" s="843"/>
      <c r="AI28" s="843"/>
      <c r="AJ28" s="845"/>
      <c r="AK28" s="847">
        <v>2364</v>
      </c>
      <c r="AL28" s="837"/>
      <c r="AM28" s="837"/>
      <c r="AN28" s="837"/>
      <c r="AO28" s="838"/>
      <c r="AP28" s="836" t="s">
        <v>565</v>
      </c>
      <c r="AQ28" s="837"/>
      <c r="AR28" s="837"/>
      <c r="AS28" s="837"/>
      <c r="AT28" s="838"/>
      <c r="AU28" s="836" t="s">
        <v>565</v>
      </c>
      <c r="AV28" s="837"/>
      <c r="AW28" s="837"/>
      <c r="AX28" s="837"/>
      <c r="AY28" s="838"/>
      <c r="AZ28" s="839" t="s">
        <v>565</v>
      </c>
      <c r="BA28" s="839"/>
      <c r="BB28" s="839"/>
      <c r="BC28" s="839"/>
      <c r="BD28" s="839"/>
      <c r="BE28" s="840"/>
      <c r="BF28" s="840"/>
      <c r="BG28" s="840"/>
      <c r="BH28" s="840"/>
      <c r="BI28" s="841"/>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380</v>
      </c>
      <c r="C29" s="774"/>
      <c r="D29" s="774"/>
      <c r="E29" s="774"/>
      <c r="F29" s="774"/>
      <c r="G29" s="774"/>
      <c r="H29" s="774"/>
      <c r="I29" s="774"/>
      <c r="J29" s="774"/>
      <c r="K29" s="774"/>
      <c r="L29" s="774"/>
      <c r="M29" s="774"/>
      <c r="N29" s="774"/>
      <c r="O29" s="774"/>
      <c r="P29" s="775"/>
      <c r="Q29" s="848">
        <v>116</v>
      </c>
      <c r="R29" s="780"/>
      <c r="S29" s="780"/>
      <c r="T29" s="780"/>
      <c r="U29" s="849"/>
      <c r="V29" s="778">
        <v>105</v>
      </c>
      <c r="W29" s="780"/>
      <c r="X29" s="780"/>
      <c r="Y29" s="780"/>
      <c r="Z29" s="849"/>
      <c r="AA29" s="778">
        <v>11</v>
      </c>
      <c r="AB29" s="780"/>
      <c r="AC29" s="780"/>
      <c r="AD29" s="780"/>
      <c r="AE29" s="781"/>
      <c r="AF29" s="779">
        <v>9</v>
      </c>
      <c r="AG29" s="780"/>
      <c r="AH29" s="780"/>
      <c r="AI29" s="780"/>
      <c r="AJ29" s="781"/>
      <c r="AK29" s="852">
        <v>13</v>
      </c>
      <c r="AL29" s="853"/>
      <c r="AM29" s="853"/>
      <c r="AN29" s="853"/>
      <c r="AO29" s="854"/>
      <c r="AP29" s="855">
        <v>91</v>
      </c>
      <c r="AQ29" s="853"/>
      <c r="AR29" s="853"/>
      <c r="AS29" s="853"/>
      <c r="AT29" s="854"/>
      <c r="AU29" s="855">
        <v>4</v>
      </c>
      <c r="AV29" s="853"/>
      <c r="AW29" s="853"/>
      <c r="AX29" s="853"/>
      <c r="AY29" s="854"/>
      <c r="AZ29" s="856" t="s">
        <v>565</v>
      </c>
      <c r="BA29" s="856"/>
      <c r="BB29" s="856"/>
      <c r="BC29" s="856"/>
      <c r="BD29" s="856"/>
      <c r="BE29" s="850"/>
      <c r="BF29" s="850"/>
      <c r="BG29" s="850"/>
      <c r="BH29" s="850"/>
      <c r="BI29" s="851"/>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381</v>
      </c>
      <c r="C30" s="774"/>
      <c r="D30" s="774"/>
      <c r="E30" s="774"/>
      <c r="F30" s="774"/>
      <c r="G30" s="774"/>
      <c r="H30" s="774"/>
      <c r="I30" s="774"/>
      <c r="J30" s="774"/>
      <c r="K30" s="774"/>
      <c r="L30" s="774"/>
      <c r="M30" s="774"/>
      <c r="N30" s="774"/>
      <c r="O30" s="774"/>
      <c r="P30" s="775"/>
      <c r="Q30" s="848">
        <v>19899</v>
      </c>
      <c r="R30" s="780"/>
      <c r="S30" s="780"/>
      <c r="T30" s="780"/>
      <c r="U30" s="849"/>
      <c r="V30" s="778">
        <v>19370</v>
      </c>
      <c r="W30" s="780"/>
      <c r="X30" s="780"/>
      <c r="Y30" s="780"/>
      <c r="Z30" s="849"/>
      <c r="AA30" s="778">
        <v>529</v>
      </c>
      <c r="AB30" s="780"/>
      <c r="AC30" s="780"/>
      <c r="AD30" s="780"/>
      <c r="AE30" s="781"/>
      <c r="AF30" s="779">
        <v>529</v>
      </c>
      <c r="AG30" s="780"/>
      <c r="AH30" s="780"/>
      <c r="AI30" s="780"/>
      <c r="AJ30" s="781"/>
      <c r="AK30" s="852">
        <v>2755</v>
      </c>
      <c r="AL30" s="853"/>
      <c r="AM30" s="853"/>
      <c r="AN30" s="853"/>
      <c r="AO30" s="854"/>
      <c r="AP30" s="855" t="s">
        <v>565</v>
      </c>
      <c r="AQ30" s="853"/>
      <c r="AR30" s="853"/>
      <c r="AS30" s="853"/>
      <c r="AT30" s="854"/>
      <c r="AU30" s="855" t="s">
        <v>565</v>
      </c>
      <c r="AV30" s="853"/>
      <c r="AW30" s="853"/>
      <c r="AX30" s="853"/>
      <c r="AY30" s="854"/>
      <c r="AZ30" s="856" t="s">
        <v>565</v>
      </c>
      <c r="BA30" s="856"/>
      <c r="BB30" s="856"/>
      <c r="BC30" s="856"/>
      <c r="BD30" s="856"/>
      <c r="BE30" s="850"/>
      <c r="BF30" s="850"/>
      <c r="BG30" s="850"/>
      <c r="BH30" s="850"/>
      <c r="BI30" s="851"/>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382</v>
      </c>
      <c r="C31" s="774"/>
      <c r="D31" s="774"/>
      <c r="E31" s="774"/>
      <c r="F31" s="774"/>
      <c r="G31" s="774"/>
      <c r="H31" s="774"/>
      <c r="I31" s="774"/>
      <c r="J31" s="774"/>
      <c r="K31" s="774"/>
      <c r="L31" s="774"/>
      <c r="M31" s="774"/>
      <c r="N31" s="774"/>
      <c r="O31" s="774"/>
      <c r="P31" s="775"/>
      <c r="Q31" s="848">
        <v>191</v>
      </c>
      <c r="R31" s="780"/>
      <c r="S31" s="780"/>
      <c r="T31" s="780"/>
      <c r="U31" s="849"/>
      <c r="V31" s="778">
        <v>170</v>
      </c>
      <c r="W31" s="780"/>
      <c r="X31" s="780"/>
      <c r="Y31" s="780"/>
      <c r="Z31" s="849"/>
      <c r="AA31" s="778">
        <v>21</v>
      </c>
      <c r="AB31" s="780"/>
      <c r="AC31" s="780"/>
      <c r="AD31" s="780"/>
      <c r="AE31" s="781"/>
      <c r="AF31" s="779">
        <v>21</v>
      </c>
      <c r="AG31" s="780"/>
      <c r="AH31" s="780"/>
      <c r="AI31" s="780"/>
      <c r="AJ31" s="781"/>
      <c r="AK31" s="852" t="s">
        <v>557</v>
      </c>
      <c r="AL31" s="853"/>
      <c r="AM31" s="853"/>
      <c r="AN31" s="853"/>
      <c r="AO31" s="854"/>
      <c r="AP31" s="855">
        <v>25</v>
      </c>
      <c r="AQ31" s="853"/>
      <c r="AR31" s="853"/>
      <c r="AS31" s="853"/>
      <c r="AT31" s="854"/>
      <c r="AU31" s="855">
        <v>0</v>
      </c>
      <c r="AV31" s="853"/>
      <c r="AW31" s="853"/>
      <c r="AX31" s="853"/>
      <c r="AY31" s="854"/>
      <c r="AZ31" s="856" t="s">
        <v>565</v>
      </c>
      <c r="BA31" s="856"/>
      <c r="BB31" s="856"/>
      <c r="BC31" s="856"/>
      <c r="BD31" s="856"/>
      <c r="BE31" s="850"/>
      <c r="BF31" s="850"/>
      <c r="BG31" s="850"/>
      <c r="BH31" s="850"/>
      <c r="BI31" s="851"/>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383</v>
      </c>
      <c r="C32" s="774"/>
      <c r="D32" s="774"/>
      <c r="E32" s="774"/>
      <c r="F32" s="774"/>
      <c r="G32" s="774"/>
      <c r="H32" s="774"/>
      <c r="I32" s="774"/>
      <c r="J32" s="774"/>
      <c r="K32" s="774"/>
      <c r="L32" s="774"/>
      <c r="M32" s="774"/>
      <c r="N32" s="774"/>
      <c r="O32" s="774"/>
      <c r="P32" s="775"/>
      <c r="Q32" s="848">
        <v>2185</v>
      </c>
      <c r="R32" s="780"/>
      <c r="S32" s="780"/>
      <c r="T32" s="780"/>
      <c r="U32" s="849"/>
      <c r="V32" s="778">
        <v>2144</v>
      </c>
      <c r="W32" s="780"/>
      <c r="X32" s="780"/>
      <c r="Y32" s="780"/>
      <c r="Z32" s="849"/>
      <c r="AA32" s="778">
        <v>41</v>
      </c>
      <c r="AB32" s="780"/>
      <c r="AC32" s="780"/>
      <c r="AD32" s="780"/>
      <c r="AE32" s="781"/>
      <c r="AF32" s="779">
        <v>41</v>
      </c>
      <c r="AG32" s="780"/>
      <c r="AH32" s="780"/>
      <c r="AI32" s="780"/>
      <c r="AJ32" s="781"/>
      <c r="AK32" s="852">
        <v>655</v>
      </c>
      <c r="AL32" s="853"/>
      <c r="AM32" s="853"/>
      <c r="AN32" s="853"/>
      <c r="AO32" s="854"/>
      <c r="AP32" s="855" t="s">
        <v>565</v>
      </c>
      <c r="AQ32" s="853"/>
      <c r="AR32" s="853"/>
      <c r="AS32" s="853"/>
      <c r="AT32" s="854"/>
      <c r="AU32" s="855" t="s">
        <v>565</v>
      </c>
      <c r="AV32" s="853"/>
      <c r="AW32" s="853"/>
      <c r="AX32" s="853"/>
      <c r="AY32" s="854"/>
      <c r="AZ32" s="856" t="s">
        <v>565</v>
      </c>
      <c r="BA32" s="856"/>
      <c r="BB32" s="856"/>
      <c r="BC32" s="856"/>
      <c r="BD32" s="856"/>
      <c r="BE32" s="850"/>
      <c r="BF32" s="850"/>
      <c r="BG32" s="850"/>
      <c r="BH32" s="850"/>
      <c r="BI32" s="851"/>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384</v>
      </c>
      <c r="C33" s="774"/>
      <c r="D33" s="774"/>
      <c r="E33" s="774"/>
      <c r="F33" s="774"/>
      <c r="G33" s="774"/>
      <c r="H33" s="774"/>
      <c r="I33" s="774"/>
      <c r="J33" s="774"/>
      <c r="K33" s="774"/>
      <c r="L33" s="774"/>
      <c r="M33" s="774"/>
      <c r="N33" s="774"/>
      <c r="O33" s="774"/>
      <c r="P33" s="775"/>
      <c r="Q33" s="848">
        <v>1579</v>
      </c>
      <c r="R33" s="780"/>
      <c r="S33" s="780"/>
      <c r="T33" s="780"/>
      <c r="U33" s="849"/>
      <c r="V33" s="778">
        <v>1460</v>
      </c>
      <c r="W33" s="780"/>
      <c r="X33" s="780"/>
      <c r="Y33" s="780"/>
      <c r="Z33" s="849"/>
      <c r="AA33" s="778">
        <v>118</v>
      </c>
      <c r="AB33" s="780"/>
      <c r="AC33" s="780"/>
      <c r="AD33" s="780"/>
      <c r="AE33" s="781"/>
      <c r="AF33" s="779">
        <v>373</v>
      </c>
      <c r="AG33" s="780"/>
      <c r="AH33" s="780"/>
      <c r="AI33" s="780"/>
      <c r="AJ33" s="781"/>
      <c r="AK33" s="852">
        <v>420</v>
      </c>
      <c r="AL33" s="853"/>
      <c r="AM33" s="853"/>
      <c r="AN33" s="853"/>
      <c r="AO33" s="854"/>
      <c r="AP33" s="855">
        <v>330</v>
      </c>
      <c r="AQ33" s="853"/>
      <c r="AR33" s="853"/>
      <c r="AS33" s="853"/>
      <c r="AT33" s="854"/>
      <c r="AU33" s="855" t="s">
        <v>565</v>
      </c>
      <c r="AV33" s="853"/>
      <c r="AW33" s="853"/>
      <c r="AX33" s="853"/>
      <c r="AY33" s="854"/>
      <c r="AZ33" s="856" t="s">
        <v>565</v>
      </c>
      <c r="BA33" s="856"/>
      <c r="BB33" s="856"/>
      <c r="BC33" s="856"/>
      <c r="BD33" s="856"/>
      <c r="BE33" s="850" t="s">
        <v>385</v>
      </c>
      <c r="BF33" s="850"/>
      <c r="BG33" s="850"/>
      <c r="BH33" s="850"/>
      <c r="BI33" s="851"/>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386</v>
      </c>
      <c r="C34" s="774"/>
      <c r="D34" s="774"/>
      <c r="E34" s="774"/>
      <c r="F34" s="774"/>
      <c r="G34" s="774"/>
      <c r="H34" s="774"/>
      <c r="I34" s="774"/>
      <c r="J34" s="774"/>
      <c r="K34" s="774"/>
      <c r="L34" s="774"/>
      <c r="M34" s="774"/>
      <c r="N34" s="774"/>
      <c r="O34" s="774"/>
      <c r="P34" s="775"/>
      <c r="Q34" s="848">
        <v>18444</v>
      </c>
      <c r="R34" s="780"/>
      <c r="S34" s="780"/>
      <c r="T34" s="780"/>
      <c r="U34" s="849"/>
      <c r="V34" s="778">
        <v>16541</v>
      </c>
      <c r="W34" s="780"/>
      <c r="X34" s="780"/>
      <c r="Y34" s="780"/>
      <c r="Z34" s="849"/>
      <c r="AA34" s="778">
        <v>1902</v>
      </c>
      <c r="AB34" s="780"/>
      <c r="AC34" s="780"/>
      <c r="AD34" s="780"/>
      <c r="AE34" s="781"/>
      <c r="AF34" s="779">
        <v>10244</v>
      </c>
      <c r="AG34" s="780"/>
      <c r="AH34" s="780"/>
      <c r="AI34" s="780"/>
      <c r="AJ34" s="781"/>
      <c r="AK34" s="852">
        <v>1571</v>
      </c>
      <c r="AL34" s="853"/>
      <c r="AM34" s="853"/>
      <c r="AN34" s="853"/>
      <c r="AO34" s="854"/>
      <c r="AP34" s="855">
        <v>16093</v>
      </c>
      <c r="AQ34" s="853"/>
      <c r="AR34" s="853"/>
      <c r="AS34" s="853"/>
      <c r="AT34" s="854"/>
      <c r="AU34" s="855">
        <v>8964</v>
      </c>
      <c r="AV34" s="853"/>
      <c r="AW34" s="853"/>
      <c r="AX34" s="853"/>
      <c r="AY34" s="854"/>
      <c r="AZ34" s="856" t="s">
        <v>565</v>
      </c>
      <c r="BA34" s="856"/>
      <c r="BB34" s="856"/>
      <c r="BC34" s="856"/>
      <c r="BD34" s="856"/>
      <c r="BE34" s="850" t="s">
        <v>385</v>
      </c>
      <c r="BF34" s="850"/>
      <c r="BG34" s="850"/>
      <c r="BH34" s="850"/>
      <c r="BI34" s="851"/>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387</v>
      </c>
      <c r="C35" s="774"/>
      <c r="D35" s="774"/>
      <c r="E35" s="774"/>
      <c r="F35" s="774"/>
      <c r="G35" s="774"/>
      <c r="H35" s="774"/>
      <c r="I35" s="774"/>
      <c r="J35" s="774"/>
      <c r="K35" s="774"/>
      <c r="L35" s="774"/>
      <c r="M35" s="774"/>
      <c r="N35" s="774"/>
      <c r="O35" s="774"/>
      <c r="P35" s="775"/>
      <c r="Q35" s="848">
        <v>254</v>
      </c>
      <c r="R35" s="780"/>
      <c r="S35" s="780"/>
      <c r="T35" s="780"/>
      <c r="U35" s="849"/>
      <c r="V35" s="778">
        <v>238</v>
      </c>
      <c r="W35" s="780"/>
      <c r="X35" s="780"/>
      <c r="Y35" s="780"/>
      <c r="Z35" s="849"/>
      <c r="AA35" s="778">
        <v>16</v>
      </c>
      <c r="AB35" s="780"/>
      <c r="AC35" s="780"/>
      <c r="AD35" s="780"/>
      <c r="AE35" s="781"/>
      <c r="AF35" s="779">
        <v>11</v>
      </c>
      <c r="AG35" s="780"/>
      <c r="AH35" s="780"/>
      <c r="AI35" s="780"/>
      <c r="AJ35" s="781"/>
      <c r="AK35" s="852">
        <v>130</v>
      </c>
      <c r="AL35" s="853"/>
      <c r="AM35" s="853"/>
      <c r="AN35" s="853"/>
      <c r="AO35" s="854"/>
      <c r="AP35" s="855">
        <v>105</v>
      </c>
      <c r="AQ35" s="853"/>
      <c r="AR35" s="853"/>
      <c r="AS35" s="853"/>
      <c r="AT35" s="854"/>
      <c r="AU35" s="855">
        <v>90</v>
      </c>
      <c r="AV35" s="853"/>
      <c r="AW35" s="853"/>
      <c r="AX35" s="853"/>
      <c r="AY35" s="854"/>
      <c r="AZ35" s="856" t="s">
        <v>565</v>
      </c>
      <c r="BA35" s="856"/>
      <c r="BB35" s="856"/>
      <c r="BC35" s="856"/>
      <c r="BD35" s="856"/>
      <c r="BE35" s="850" t="s">
        <v>388</v>
      </c>
      <c r="BF35" s="850"/>
      <c r="BG35" s="850"/>
      <c r="BH35" s="850"/>
      <c r="BI35" s="851"/>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389</v>
      </c>
      <c r="C36" s="774"/>
      <c r="D36" s="774"/>
      <c r="E36" s="774"/>
      <c r="F36" s="774"/>
      <c r="G36" s="774"/>
      <c r="H36" s="774"/>
      <c r="I36" s="774"/>
      <c r="J36" s="774"/>
      <c r="K36" s="774"/>
      <c r="L36" s="774"/>
      <c r="M36" s="774"/>
      <c r="N36" s="774"/>
      <c r="O36" s="774"/>
      <c r="P36" s="775"/>
      <c r="Q36" s="848">
        <v>282</v>
      </c>
      <c r="R36" s="780"/>
      <c r="S36" s="780"/>
      <c r="T36" s="780"/>
      <c r="U36" s="849"/>
      <c r="V36" s="778">
        <v>273</v>
      </c>
      <c r="W36" s="780"/>
      <c r="X36" s="780"/>
      <c r="Y36" s="780"/>
      <c r="Z36" s="849"/>
      <c r="AA36" s="778">
        <v>9</v>
      </c>
      <c r="AB36" s="780"/>
      <c r="AC36" s="780"/>
      <c r="AD36" s="780"/>
      <c r="AE36" s="781"/>
      <c r="AF36" s="779">
        <v>9</v>
      </c>
      <c r="AG36" s="780"/>
      <c r="AH36" s="780"/>
      <c r="AI36" s="780"/>
      <c r="AJ36" s="781"/>
      <c r="AK36" s="852">
        <v>42</v>
      </c>
      <c r="AL36" s="853"/>
      <c r="AM36" s="853"/>
      <c r="AN36" s="853"/>
      <c r="AO36" s="854"/>
      <c r="AP36" s="855">
        <v>391</v>
      </c>
      <c r="AQ36" s="853"/>
      <c r="AR36" s="853"/>
      <c r="AS36" s="853"/>
      <c r="AT36" s="854"/>
      <c r="AU36" s="855">
        <v>274</v>
      </c>
      <c r="AV36" s="853"/>
      <c r="AW36" s="853"/>
      <c r="AX36" s="853"/>
      <c r="AY36" s="854"/>
      <c r="AZ36" s="856" t="s">
        <v>565</v>
      </c>
      <c r="BA36" s="856"/>
      <c r="BB36" s="856"/>
      <c r="BC36" s="856"/>
      <c r="BD36" s="856"/>
      <c r="BE36" s="850" t="s">
        <v>388</v>
      </c>
      <c r="BF36" s="850"/>
      <c r="BG36" s="850"/>
      <c r="BH36" s="850"/>
      <c r="BI36" s="851"/>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390</v>
      </c>
      <c r="C37" s="774"/>
      <c r="D37" s="774"/>
      <c r="E37" s="774"/>
      <c r="F37" s="774"/>
      <c r="G37" s="774"/>
      <c r="H37" s="774"/>
      <c r="I37" s="774"/>
      <c r="J37" s="774"/>
      <c r="K37" s="774"/>
      <c r="L37" s="774"/>
      <c r="M37" s="774"/>
      <c r="N37" s="774"/>
      <c r="O37" s="774"/>
      <c r="P37" s="775"/>
      <c r="Q37" s="848">
        <v>11130</v>
      </c>
      <c r="R37" s="780"/>
      <c r="S37" s="780"/>
      <c r="T37" s="780"/>
      <c r="U37" s="849"/>
      <c r="V37" s="778">
        <v>10990</v>
      </c>
      <c r="W37" s="780"/>
      <c r="X37" s="780"/>
      <c r="Y37" s="780"/>
      <c r="Z37" s="849"/>
      <c r="AA37" s="778">
        <v>140</v>
      </c>
      <c r="AB37" s="780"/>
      <c r="AC37" s="780"/>
      <c r="AD37" s="780"/>
      <c r="AE37" s="781"/>
      <c r="AF37" s="779">
        <v>122</v>
      </c>
      <c r="AG37" s="780"/>
      <c r="AH37" s="780"/>
      <c r="AI37" s="780"/>
      <c r="AJ37" s="781"/>
      <c r="AK37" s="852">
        <v>3121</v>
      </c>
      <c r="AL37" s="853"/>
      <c r="AM37" s="853"/>
      <c r="AN37" s="853"/>
      <c r="AO37" s="854"/>
      <c r="AP37" s="855">
        <v>61761</v>
      </c>
      <c r="AQ37" s="853"/>
      <c r="AR37" s="853"/>
      <c r="AS37" s="853"/>
      <c r="AT37" s="854"/>
      <c r="AU37" s="855">
        <v>41936</v>
      </c>
      <c r="AV37" s="853"/>
      <c r="AW37" s="853"/>
      <c r="AX37" s="853"/>
      <c r="AY37" s="854"/>
      <c r="AZ37" s="856" t="s">
        <v>565</v>
      </c>
      <c r="BA37" s="856"/>
      <c r="BB37" s="856"/>
      <c r="BC37" s="856"/>
      <c r="BD37" s="856"/>
      <c r="BE37" s="850" t="s">
        <v>388</v>
      </c>
      <c r="BF37" s="850"/>
      <c r="BG37" s="850"/>
      <c r="BH37" s="850"/>
      <c r="BI37" s="851"/>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t="s">
        <v>391</v>
      </c>
      <c r="C38" s="774"/>
      <c r="D38" s="774"/>
      <c r="E38" s="774"/>
      <c r="F38" s="774"/>
      <c r="G38" s="774"/>
      <c r="H38" s="774"/>
      <c r="I38" s="774"/>
      <c r="J38" s="774"/>
      <c r="K38" s="774"/>
      <c r="L38" s="774"/>
      <c r="M38" s="774"/>
      <c r="N38" s="774"/>
      <c r="O38" s="774"/>
      <c r="P38" s="775"/>
      <c r="Q38" s="848">
        <v>324</v>
      </c>
      <c r="R38" s="780"/>
      <c r="S38" s="780"/>
      <c r="T38" s="780"/>
      <c r="U38" s="849"/>
      <c r="V38" s="778">
        <v>316</v>
      </c>
      <c r="W38" s="780"/>
      <c r="X38" s="780"/>
      <c r="Y38" s="780"/>
      <c r="Z38" s="849"/>
      <c r="AA38" s="778">
        <v>8</v>
      </c>
      <c r="AB38" s="780"/>
      <c r="AC38" s="780"/>
      <c r="AD38" s="780"/>
      <c r="AE38" s="781"/>
      <c r="AF38" s="779">
        <v>8</v>
      </c>
      <c r="AG38" s="780"/>
      <c r="AH38" s="780"/>
      <c r="AI38" s="780"/>
      <c r="AJ38" s="781"/>
      <c r="AK38" s="852">
        <v>204</v>
      </c>
      <c r="AL38" s="853"/>
      <c r="AM38" s="853"/>
      <c r="AN38" s="853"/>
      <c r="AO38" s="854"/>
      <c r="AP38" s="855">
        <v>2317</v>
      </c>
      <c r="AQ38" s="853"/>
      <c r="AR38" s="853"/>
      <c r="AS38" s="853"/>
      <c r="AT38" s="854"/>
      <c r="AU38" s="855">
        <v>2085</v>
      </c>
      <c r="AV38" s="853"/>
      <c r="AW38" s="853"/>
      <c r="AX38" s="853"/>
      <c r="AY38" s="854"/>
      <c r="AZ38" s="856" t="s">
        <v>565</v>
      </c>
      <c r="BA38" s="856"/>
      <c r="BB38" s="856"/>
      <c r="BC38" s="856"/>
      <c r="BD38" s="856"/>
      <c r="BE38" s="850" t="s">
        <v>388</v>
      </c>
      <c r="BF38" s="850"/>
      <c r="BG38" s="850"/>
      <c r="BH38" s="850"/>
      <c r="BI38" s="851"/>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54"/>
      <c r="AL39" s="857"/>
      <c r="AM39" s="857"/>
      <c r="AN39" s="857"/>
      <c r="AO39" s="857"/>
      <c r="AP39" s="857"/>
      <c r="AQ39" s="857"/>
      <c r="AR39" s="857"/>
      <c r="AS39" s="857"/>
      <c r="AT39" s="857"/>
      <c r="AU39" s="857"/>
      <c r="AV39" s="857"/>
      <c r="AW39" s="857"/>
      <c r="AX39" s="857"/>
      <c r="AY39" s="857"/>
      <c r="AZ39" s="856"/>
      <c r="BA39" s="856"/>
      <c r="BB39" s="856"/>
      <c r="BC39" s="856"/>
      <c r="BD39" s="856"/>
      <c r="BE39" s="850"/>
      <c r="BF39" s="850"/>
      <c r="BG39" s="850"/>
      <c r="BH39" s="850"/>
      <c r="BI39" s="851"/>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54"/>
      <c r="AL40" s="857"/>
      <c r="AM40" s="857"/>
      <c r="AN40" s="857"/>
      <c r="AO40" s="857"/>
      <c r="AP40" s="857"/>
      <c r="AQ40" s="857"/>
      <c r="AR40" s="857"/>
      <c r="AS40" s="857"/>
      <c r="AT40" s="857"/>
      <c r="AU40" s="857"/>
      <c r="AV40" s="857"/>
      <c r="AW40" s="857"/>
      <c r="AX40" s="857"/>
      <c r="AY40" s="857"/>
      <c r="AZ40" s="856"/>
      <c r="BA40" s="856"/>
      <c r="BB40" s="856"/>
      <c r="BC40" s="856"/>
      <c r="BD40" s="856"/>
      <c r="BE40" s="850"/>
      <c r="BF40" s="850"/>
      <c r="BG40" s="850"/>
      <c r="BH40" s="850"/>
      <c r="BI40" s="851"/>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54"/>
      <c r="AL41" s="857"/>
      <c r="AM41" s="857"/>
      <c r="AN41" s="857"/>
      <c r="AO41" s="857"/>
      <c r="AP41" s="857"/>
      <c r="AQ41" s="857"/>
      <c r="AR41" s="857"/>
      <c r="AS41" s="857"/>
      <c r="AT41" s="857"/>
      <c r="AU41" s="857"/>
      <c r="AV41" s="857"/>
      <c r="AW41" s="857"/>
      <c r="AX41" s="857"/>
      <c r="AY41" s="857"/>
      <c r="AZ41" s="856"/>
      <c r="BA41" s="856"/>
      <c r="BB41" s="856"/>
      <c r="BC41" s="856"/>
      <c r="BD41" s="856"/>
      <c r="BE41" s="850"/>
      <c r="BF41" s="850"/>
      <c r="BG41" s="850"/>
      <c r="BH41" s="850"/>
      <c r="BI41" s="851"/>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54"/>
      <c r="AL42" s="857"/>
      <c r="AM42" s="857"/>
      <c r="AN42" s="857"/>
      <c r="AO42" s="857"/>
      <c r="AP42" s="857"/>
      <c r="AQ42" s="857"/>
      <c r="AR42" s="857"/>
      <c r="AS42" s="857"/>
      <c r="AT42" s="857"/>
      <c r="AU42" s="857"/>
      <c r="AV42" s="857"/>
      <c r="AW42" s="857"/>
      <c r="AX42" s="857"/>
      <c r="AY42" s="857"/>
      <c r="AZ42" s="856"/>
      <c r="BA42" s="856"/>
      <c r="BB42" s="856"/>
      <c r="BC42" s="856"/>
      <c r="BD42" s="856"/>
      <c r="BE42" s="850"/>
      <c r="BF42" s="850"/>
      <c r="BG42" s="850"/>
      <c r="BH42" s="850"/>
      <c r="BI42" s="851"/>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54"/>
      <c r="AL43" s="857"/>
      <c r="AM43" s="857"/>
      <c r="AN43" s="857"/>
      <c r="AO43" s="857"/>
      <c r="AP43" s="857"/>
      <c r="AQ43" s="857"/>
      <c r="AR43" s="857"/>
      <c r="AS43" s="857"/>
      <c r="AT43" s="857"/>
      <c r="AU43" s="857"/>
      <c r="AV43" s="857"/>
      <c r="AW43" s="857"/>
      <c r="AX43" s="857"/>
      <c r="AY43" s="857"/>
      <c r="AZ43" s="856"/>
      <c r="BA43" s="856"/>
      <c r="BB43" s="856"/>
      <c r="BC43" s="856"/>
      <c r="BD43" s="856"/>
      <c r="BE43" s="850"/>
      <c r="BF43" s="850"/>
      <c r="BG43" s="850"/>
      <c r="BH43" s="850"/>
      <c r="BI43" s="851"/>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54"/>
      <c r="AL44" s="857"/>
      <c r="AM44" s="857"/>
      <c r="AN44" s="857"/>
      <c r="AO44" s="857"/>
      <c r="AP44" s="857"/>
      <c r="AQ44" s="857"/>
      <c r="AR44" s="857"/>
      <c r="AS44" s="857"/>
      <c r="AT44" s="857"/>
      <c r="AU44" s="857"/>
      <c r="AV44" s="857"/>
      <c r="AW44" s="857"/>
      <c r="AX44" s="857"/>
      <c r="AY44" s="857"/>
      <c r="AZ44" s="856"/>
      <c r="BA44" s="856"/>
      <c r="BB44" s="856"/>
      <c r="BC44" s="856"/>
      <c r="BD44" s="856"/>
      <c r="BE44" s="850"/>
      <c r="BF44" s="850"/>
      <c r="BG44" s="850"/>
      <c r="BH44" s="850"/>
      <c r="BI44" s="851"/>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54"/>
      <c r="AL45" s="857"/>
      <c r="AM45" s="857"/>
      <c r="AN45" s="857"/>
      <c r="AO45" s="857"/>
      <c r="AP45" s="857"/>
      <c r="AQ45" s="857"/>
      <c r="AR45" s="857"/>
      <c r="AS45" s="857"/>
      <c r="AT45" s="857"/>
      <c r="AU45" s="857"/>
      <c r="AV45" s="857"/>
      <c r="AW45" s="857"/>
      <c r="AX45" s="857"/>
      <c r="AY45" s="857"/>
      <c r="AZ45" s="856"/>
      <c r="BA45" s="856"/>
      <c r="BB45" s="856"/>
      <c r="BC45" s="856"/>
      <c r="BD45" s="856"/>
      <c r="BE45" s="850"/>
      <c r="BF45" s="850"/>
      <c r="BG45" s="850"/>
      <c r="BH45" s="850"/>
      <c r="BI45" s="851"/>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54"/>
      <c r="AL46" s="857"/>
      <c r="AM46" s="857"/>
      <c r="AN46" s="857"/>
      <c r="AO46" s="857"/>
      <c r="AP46" s="857"/>
      <c r="AQ46" s="857"/>
      <c r="AR46" s="857"/>
      <c r="AS46" s="857"/>
      <c r="AT46" s="857"/>
      <c r="AU46" s="857"/>
      <c r="AV46" s="857"/>
      <c r="AW46" s="857"/>
      <c r="AX46" s="857"/>
      <c r="AY46" s="857"/>
      <c r="AZ46" s="856"/>
      <c r="BA46" s="856"/>
      <c r="BB46" s="856"/>
      <c r="BC46" s="856"/>
      <c r="BD46" s="856"/>
      <c r="BE46" s="850"/>
      <c r="BF46" s="850"/>
      <c r="BG46" s="850"/>
      <c r="BH46" s="850"/>
      <c r="BI46" s="851"/>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54"/>
      <c r="AL47" s="857"/>
      <c r="AM47" s="857"/>
      <c r="AN47" s="857"/>
      <c r="AO47" s="857"/>
      <c r="AP47" s="857"/>
      <c r="AQ47" s="857"/>
      <c r="AR47" s="857"/>
      <c r="AS47" s="857"/>
      <c r="AT47" s="857"/>
      <c r="AU47" s="857"/>
      <c r="AV47" s="857"/>
      <c r="AW47" s="857"/>
      <c r="AX47" s="857"/>
      <c r="AY47" s="857"/>
      <c r="AZ47" s="856"/>
      <c r="BA47" s="856"/>
      <c r="BB47" s="856"/>
      <c r="BC47" s="856"/>
      <c r="BD47" s="856"/>
      <c r="BE47" s="850"/>
      <c r="BF47" s="850"/>
      <c r="BG47" s="850"/>
      <c r="BH47" s="850"/>
      <c r="BI47" s="851"/>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54"/>
      <c r="AL48" s="857"/>
      <c r="AM48" s="857"/>
      <c r="AN48" s="857"/>
      <c r="AO48" s="857"/>
      <c r="AP48" s="857"/>
      <c r="AQ48" s="857"/>
      <c r="AR48" s="857"/>
      <c r="AS48" s="857"/>
      <c r="AT48" s="857"/>
      <c r="AU48" s="857"/>
      <c r="AV48" s="857"/>
      <c r="AW48" s="857"/>
      <c r="AX48" s="857"/>
      <c r="AY48" s="857"/>
      <c r="AZ48" s="856"/>
      <c r="BA48" s="856"/>
      <c r="BB48" s="856"/>
      <c r="BC48" s="856"/>
      <c r="BD48" s="856"/>
      <c r="BE48" s="850"/>
      <c r="BF48" s="850"/>
      <c r="BG48" s="850"/>
      <c r="BH48" s="850"/>
      <c r="BI48" s="851"/>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54"/>
      <c r="AL49" s="857"/>
      <c r="AM49" s="857"/>
      <c r="AN49" s="857"/>
      <c r="AO49" s="857"/>
      <c r="AP49" s="857"/>
      <c r="AQ49" s="857"/>
      <c r="AR49" s="857"/>
      <c r="AS49" s="857"/>
      <c r="AT49" s="857"/>
      <c r="AU49" s="857"/>
      <c r="AV49" s="857"/>
      <c r="AW49" s="857"/>
      <c r="AX49" s="857"/>
      <c r="AY49" s="857"/>
      <c r="AZ49" s="856"/>
      <c r="BA49" s="856"/>
      <c r="BB49" s="856"/>
      <c r="BC49" s="856"/>
      <c r="BD49" s="856"/>
      <c r="BE49" s="850"/>
      <c r="BF49" s="850"/>
      <c r="BG49" s="850"/>
      <c r="BH49" s="850"/>
      <c r="BI49" s="851"/>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8"/>
      <c r="R50" s="859"/>
      <c r="S50" s="859"/>
      <c r="T50" s="859"/>
      <c r="U50" s="859"/>
      <c r="V50" s="859"/>
      <c r="W50" s="859"/>
      <c r="X50" s="859"/>
      <c r="Y50" s="859"/>
      <c r="Z50" s="859"/>
      <c r="AA50" s="859"/>
      <c r="AB50" s="859"/>
      <c r="AC50" s="859"/>
      <c r="AD50" s="859"/>
      <c r="AE50" s="860"/>
      <c r="AF50" s="779"/>
      <c r="AG50" s="780"/>
      <c r="AH50" s="780"/>
      <c r="AI50" s="780"/>
      <c r="AJ50" s="781"/>
      <c r="AK50" s="861"/>
      <c r="AL50" s="859"/>
      <c r="AM50" s="859"/>
      <c r="AN50" s="859"/>
      <c r="AO50" s="859"/>
      <c r="AP50" s="859"/>
      <c r="AQ50" s="859"/>
      <c r="AR50" s="859"/>
      <c r="AS50" s="859"/>
      <c r="AT50" s="859"/>
      <c r="AU50" s="859"/>
      <c r="AV50" s="859"/>
      <c r="AW50" s="859"/>
      <c r="AX50" s="859"/>
      <c r="AY50" s="859"/>
      <c r="AZ50" s="862"/>
      <c r="BA50" s="862"/>
      <c r="BB50" s="862"/>
      <c r="BC50" s="862"/>
      <c r="BD50" s="862"/>
      <c r="BE50" s="850"/>
      <c r="BF50" s="850"/>
      <c r="BG50" s="850"/>
      <c r="BH50" s="850"/>
      <c r="BI50" s="851"/>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8"/>
      <c r="R51" s="859"/>
      <c r="S51" s="859"/>
      <c r="T51" s="859"/>
      <c r="U51" s="859"/>
      <c r="V51" s="859"/>
      <c r="W51" s="859"/>
      <c r="X51" s="859"/>
      <c r="Y51" s="859"/>
      <c r="Z51" s="859"/>
      <c r="AA51" s="859"/>
      <c r="AB51" s="859"/>
      <c r="AC51" s="859"/>
      <c r="AD51" s="859"/>
      <c r="AE51" s="860"/>
      <c r="AF51" s="779"/>
      <c r="AG51" s="780"/>
      <c r="AH51" s="780"/>
      <c r="AI51" s="780"/>
      <c r="AJ51" s="781"/>
      <c r="AK51" s="861"/>
      <c r="AL51" s="859"/>
      <c r="AM51" s="859"/>
      <c r="AN51" s="859"/>
      <c r="AO51" s="859"/>
      <c r="AP51" s="859"/>
      <c r="AQ51" s="859"/>
      <c r="AR51" s="859"/>
      <c r="AS51" s="859"/>
      <c r="AT51" s="859"/>
      <c r="AU51" s="859"/>
      <c r="AV51" s="859"/>
      <c r="AW51" s="859"/>
      <c r="AX51" s="859"/>
      <c r="AY51" s="859"/>
      <c r="AZ51" s="862"/>
      <c r="BA51" s="862"/>
      <c r="BB51" s="862"/>
      <c r="BC51" s="862"/>
      <c r="BD51" s="862"/>
      <c r="BE51" s="850"/>
      <c r="BF51" s="850"/>
      <c r="BG51" s="850"/>
      <c r="BH51" s="850"/>
      <c r="BI51" s="851"/>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8"/>
      <c r="R52" s="859"/>
      <c r="S52" s="859"/>
      <c r="T52" s="859"/>
      <c r="U52" s="859"/>
      <c r="V52" s="859"/>
      <c r="W52" s="859"/>
      <c r="X52" s="859"/>
      <c r="Y52" s="859"/>
      <c r="Z52" s="859"/>
      <c r="AA52" s="859"/>
      <c r="AB52" s="859"/>
      <c r="AC52" s="859"/>
      <c r="AD52" s="859"/>
      <c r="AE52" s="860"/>
      <c r="AF52" s="779"/>
      <c r="AG52" s="780"/>
      <c r="AH52" s="780"/>
      <c r="AI52" s="780"/>
      <c r="AJ52" s="781"/>
      <c r="AK52" s="861"/>
      <c r="AL52" s="859"/>
      <c r="AM52" s="859"/>
      <c r="AN52" s="859"/>
      <c r="AO52" s="859"/>
      <c r="AP52" s="859"/>
      <c r="AQ52" s="859"/>
      <c r="AR52" s="859"/>
      <c r="AS52" s="859"/>
      <c r="AT52" s="859"/>
      <c r="AU52" s="859"/>
      <c r="AV52" s="859"/>
      <c r="AW52" s="859"/>
      <c r="AX52" s="859"/>
      <c r="AY52" s="859"/>
      <c r="AZ52" s="862"/>
      <c r="BA52" s="862"/>
      <c r="BB52" s="862"/>
      <c r="BC52" s="862"/>
      <c r="BD52" s="862"/>
      <c r="BE52" s="850"/>
      <c r="BF52" s="850"/>
      <c r="BG52" s="850"/>
      <c r="BH52" s="850"/>
      <c r="BI52" s="851"/>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8"/>
      <c r="R53" s="859"/>
      <c r="S53" s="859"/>
      <c r="T53" s="859"/>
      <c r="U53" s="859"/>
      <c r="V53" s="859"/>
      <c r="W53" s="859"/>
      <c r="X53" s="859"/>
      <c r="Y53" s="859"/>
      <c r="Z53" s="859"/>
      <c r="AA53" s="859"/>
      <c r="AB53" s="859"/>
      <c r="AC53" s="859"/>
      <c r="AD53" s="859"/>
      <c r="AE53" s="860"/>
      <c r="AF53" s="779"/>
      <c r="AG53" s="780"/>
      <c r="AH53" s="780"/>
      <c r="AI53" s="780"/>
      <c r="AJ53" s="781"/>
      <c r="AK53" s="861"/>
      <c r="AL53" s="859"/>
      <c r="AM53" s="859"/>
      <c r="AN53" s="859"/>
      <c r="AO53" s="859"/>
      <c r="AP53" s="859"/>
      <c r="AQ53" s="859"/>
      <c r="AR53" s="859"/>
      <c r="AS53" s="859"/>
      <c r="AT53" s="859"/>
      <c r="AU53" s="859"/>
      <c r="AV53" s="859"/>
      <c r="AW53" s="859"/>
      <c r="AX53" s="859"/>
      <c r="AY53" s="859"/>
      <c r="AZ53" s="862"/>
      <c r="BA53" s="862"/>
      <c r="BB53" s="862"/>
      <c r="BC53" s="862"/>
      <c r="BD53" s="862"/>
      <c r="BE53" s="850"/>
      <c r="BF53" s="850"/>
      <c r="BG53" s="850"/>
      <c r="BH53" s="850"/>
      <c r="BI53" s="851"/>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8"/>
      <c r="R54" s="859"/>
      <c r="S54" s="859"/>
      <c r="T54" s="859"/>
      <c r="U54" s="859"/>
      <c r="V54" s="859"/>
      <c r="W54" s="859"/>
      <c r="X54" s="859"/>
      <c r="Y54" s="859"/>
      <c r="Z54" s="859"/>
      <c r="AA54" s="859"/>
      <c r="AB54" s="859"/>
      <c r="AC54" s="859"/>
      <c r="AD54" s="859"/>
      <c r="AE54" s="860"/>
      <c r="AF54" s="779"/>
      <c r="AG54" s="780"/>
      <c r="AH54" s="780"/>
      <c r="AI54" s="780"/>
      <c r="AJ54" s="781"/>
      <c r="AK54" s="861"/>
      <c r="AL54" s="859"/>
      <c r="AM54" s="859"/>
      <c r="AN54" s="859"/>
      <c r="AO54" s="859"/>
      <c r="AP54" s="859"/>
      <c r="AQ54" s="859"/>
      <c r="AR54" s="859"/>
      <c r="AS54" s="859"/>
      <c r="AT54" s="859"/>
      <c r="AU54" s="859"/>
      <c r="AV54" s="859"/>
      <c r="AW54" s="859"/>
      <c r="AX54" s="859"/>
      <c r="AY54" s="859"/>
      <c r="AZ54" s="862"/>
      <c r="BA54" s="862"/>
      <c r="BB54" s="862"/>
      <c r="BC54" s="862"/>
      <c r="BD54" s="862"/>
      <c r="BE54" s="850"/>
      <c r="BF54" s="850"/>
      <c r="BG54" s="850"/>
      <c r="BH54" s="850"/>
      <c r="BI54" s="851"/>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8"/>
      <c r="R55" s="859"/>
      <c r="S55" s="859"/>
      <c r="T55" s="859"/>
      <c r="U55" s="859"/>
      <c r="V55" s="859"/>
      <c r="W55" s="859"/>
      <c r="X55" s="859"/>
      <c r="Y55" s="859"/>
      <c r="Z55" s="859"/>
      <c r="AA55" s="859"/>
      <c r="AB55" s="859"/>
      <c r="AC55" s="859"/>
      <c r="AD55" s="859"/>
      <c r="AE55" s="860"/>
      <c r="AF55" s="779"/>
      <c r="AG55" s="780"/>
      <c r="AH55" s="780"/>
      <c r="AI55" s="780"/>
      <c r="AJ55" s="781"/>
      <c r="AK55" s="861"/>
      <c r="AL55" s="859"/>
      <c r="AM55" s="859"/>
      <c r="AN55" s="859"/>
      <c r="AO55" s="859"/>
      <c r="AP55" s="859"/>
      <c r="AQ55" s="859"/>
      <c r="AR55" s="859"/>
      <c r="AS55" s="859"/>
      <c r="AT55" s="859"/>
      <c r="AU55" s="859"/>
      <c r="AV55" s="859"/>
      <c r="AW55" s="859"/>
      <c r="AX55" s="859"/>
      <c r="AY55" s="859"/>
      <c r="AZ55" s="862"/>
      <c r="BA55" s="862"/>
      <c r="BB55" s="862"/>
      <c r="BC55" s="862"/>
      <c r="BD55" s="862"/>
      <c r="BE55" s="850"/>
      <c r="BF55" s="850"/>
      <c r="BG55" s="850"/>
      <c r="BH55" s="850"/>
      <c r="BI55" s="851"/>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8"/>
      <c r="R56" s="859"/>
      <c r="S56" s="859"/>
      <c r="T56" s="859"/>
      <c r="U56" s="859"/>
      <c r="V56" s="859"/>
      <c r="W56" s="859"/>
      <c r="X56" s="859"/>
      <c r="Y56" s="859"/>
      <c r="Z56" s="859"/>
      <c r="AA56" s="859"/>
      <c r="AB56" s="859"/>
      <c r="AC56" s="859"/>
      <c r="AD56" s="859"/>
      <c r="AE56" s="860"/>
      <c r="AF56" s="779"/>
      <c r="AG56" s="780"/>
      <c r="AH56" s="780"/>
      <c r="AI56" s="780"/>
      <c r="AJ56" s="781"/>
      <c r="AK56" s="861"/>
      <c r="AL56" s="859"/>
      <c r="AM56" s="859"/>
      <c r="AN56" s="859"/>
      <c r="AO56" s="859"/>
      <c r="AP56" s="859"/>
      <c r="AQ56" s="859"/>
      <c r="AR56" s="859"/>
      <c r="AS56" s="859"/>
      <c r="AT56" s="859"/>
      <c r="AU56" s="859"/>
      <c r="AV56" s="859"/>
      <c r="AW56" s="859"/>
      <c r="AX56" s="859"/>
      <c r="AY56" s="859"/>
      <c r="AZ56" s="862"/>
      <c r="BA56" s="862"/>
      <c r="BB56" s="862"/>
      <c r="BC56" s="862"/>
      <c r="BD56" s="862"/>
      <c r="BE56" s="850"/>
      <c r="BF56" s="850"/>
      <c r="BG56" s="850"/>
      <c r="BH56" s="850"/>
      <c r="BI56" s="851"/>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8"/>
      <c r="R57" s="859"/>
      <c r="S57" s="859"/>
      <c r="T57" s="859"/>
      <c r="U57" s="859"/>
      <c r="V57" s="859"/>
      <c r="W57" s="859"/>
      <c r="X57" s="859"/>
      <c r="Y57" s="859"/>
      <c r="Z57" s="859"/>
      <c r="AA57" s="859"/>
      <c r="AB57" s="859"/>
      <c r="AC57" s="859"/>
      <c r="AD57" s="859"/>
      <c r="AE57" s="860"/>
      <c r="AF57" s="779"/>
      <c r="AG57" s="780"/>
      <c r="AH57" s="780"/>
      <c r="AI57" s="780"/>
      <c r="AJ57" s="781"/>
      <c r="AK57" s="861"/>
      <c r="AL57" s="859"/>
      <c r="AM57" s="859"/>
      <c r="AN57" s="859"/>
      <c r="AO57" s="859"/>
      <c r="AP57" s="859"/>
      <c r="AQ57" s="859"/>
      <c r="AR57" s="859"/>
      <c r="AS57" s="859"/>
      <c r="AT57" s="859"/>
      <c r="AU57" s="859"/>
      <c r="AV57" s="859"/>
      <c r="AW57" s="859"/>
      <c r="AX57" s="859"/>
      <c r="AY57" s="859"/>
      <c r="AZ57" s="862"/>
      <c r="BA57" s="862"/>
      <c r="BB57" s="862"/>
      <c r="BC57" s="862"/>
      <c r="BD57" s="862"/>
      <c r="BE57" s="850"/>
      <c r="BF57" s="850"/>
      <c r="BG57" s="850"/>
      <c r="BH57" s="850"/>
      <c r="BI57" s="851"/>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8"/>
      <c r="R58" s="859"/>
      <c r="S58" s="859"/>
      <c r="T58" s="859"/>
      <c r="U58" s="859"/>
      <c r="V58" s="859"/>
      <c r="W58" s="859"/>
      <c r="X58" s="859"/>
      <c r="Y58" s="859"/>
      <c r="Z58" s="859"/>
      <c r="AA58" s="859"/>
      <c r="AB58" s="859"/>
      <c r="AC58" s="859"/>
      <c r="AD58" s="859"/>
      <c r="AE58" s="860"/>
      <c r="AF58" s="779"/>
      <c r="AG58" s="780"/>
      <c r="AH58" s="780"/>
      <c r="AI58" s="780"/>
      <c r="AJ58" s="781"/>
      <c r="AK58" s="861"/>
      <c r="AL58" s="859"/>
      <c r="AM58" s="859"/>
      <c r="AN58" s="859"/>
      <c r="AO58" s="859"/>
      <c r="AP58" s="859"/>
      <c r="AQ58" s="859"/>
      <c r="AR58" s="859"/>
      <c r="AS58" s="859"/>
      <c r="AT58" s="859"/>
      <c r="AU58" s="859"/>
      <c r="AV58" s="859"/>
      <c r="AW58" s="859"/>
      <c r="AX58" s="859"/>
      <c r="AY58" s="859"/>
      <c r="AZ58" s="862"/>
      <c r="BA58" s="862"/>
      <c r="BB58" s="862"/>
      <c r="BC58" s="862"/>
      <c r="BD58" s="862"/>
      <c r="BE58" s="850"/>
      <c r="BF58" s="850"/>
      <c r="BG58" s="850"/>
      <c r="BH58" s="850"/>
      <c r="BI58" s="851"/>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8"/>
      <c r="R59" s="859"/>
      <c r="S59" s="859"/>
      <c r="T59" s="859"/>
      <c r="U59" s="859"/>
      <c r="V59" s="859"/>
      <c r="W59" s="859"/>
      <c r="X59" s="859"/>
      <c r="Y59" s="859"/>
      <c r="Z59" s="859"/>
      <c r="AA59" s="859"/>
      <c r="AB59" s="859"/>
      <c r="AC59" s="859"/>
      <c r="AD59" s="859"/>
      <c r="AE59" s="860"/>
      <c r="AF59" s="779"/>
      <c r="AG59" s="780"/>
      <c r="AH59" s="780"/>
      <c r="AI59" s="780"/>
      <c r="AJ59" s="781"/>
      <c r="AK59" s="861"/>
      <c r="AL59" s="859"/>
      <c r="AM59" s="859"/>
      <c r="AN59" s="859"/>
      <c r="AO59" s="859"/>
      <c r="AP59" s="859"/>
      <c r="AQ59" s="859"/>
      <c r="AR59" s="859"/>
      <c r="AS59" s="859"/>
      <c r="AT59" s="859"/>
      <c r="AU59" s="859"/>
      <c r="AV59" s="859"/>
      <c r="AW59" s="859"/>
      <c r="AX59" s="859"/>
      <c r="AY59" s="859"/>
      <c r="AZ59" s="862"/>
      <c r="BA59" s="862"/>
      <c r="BB59" s="862"/>
      <c r="BC59" s="862"/>
      <c r="BD59" s="862"/>
      <c r="BE59" s="850"/>
      <c r="BF59" s="850"/>
      <c r="BG59" s="850"/>
      <c r="BH59" s="850"/>
      <c r="BI59" s="851"/>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8"/>
      <c r="R60" s="859"/>
      <c r="S60" s="859"/>
      <c r="T60" s="859"/>
      <c r="U60" s="859"/>
      <c r="V60" s="859"/>
      <c r="W60" s="859"/>
      <c r="X60" s="859"/>
      <c r="Y60" s="859"/>
      <c r="Z60" s="859"/>
      <c r="AA60" s="859"/>
      <c r="AB60" s="859"/>
      <c r="AC60" s="859"/>
      <c r="AD60" s="859"/>
      <c r="AE60" s="860"/>
      <c r="AF60" s="779"/>
      <c r="AG60" s="780"/>
      <c r="AH60" s="780"/>
      <c r="AI60" s="780"/>
      <c r="AJ60" s="781"/>
      <c r="AK60" s="861"/>
      <c r="AL60" s="859"/>
      <c r="AM60" s="859"/>
      <c r="AN60" s="859"/>
      <c r="AO60" s="859"/>
      <c r="AP60" s="859"/>
      <c r="AQ60" s="859"/>
      <c r="AR60" s="859"/>
      <c r="AS60" s="859"/>
      <c r="AT60" s="859"/>
      <c r="AU60" s="859"/>
      <c r="AV60" s="859"/>
      <c r="AW60" s="859"/>
      <c r="AX60" s="859"/>
      <c r="AY60" s="859"/>
      <c r="AZ60" s="862"/>
      <c r="BA60" s="862"/>
      <c r="BB60" s="862"/>
      <c r="BC60" s="862"/>
      <c r="BD60" s="862"/>
      <c r="BE60" s="850"/>
      <c r="BF60" s="850"/>
      <c r="BG60" s="850"/>
      <c r="BH60" s="850"/>
      <c r="BI60" s="851"/>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8"/>
      <c r="R61" s="859"/>
      <c r="S61" s="859"/>
      <c r="T61" s="859"/>
      <c r="U61" s="859"/>
      <c r="V61" s="859"/>
      <c r="W61" s="859"/>
      <c r="X61" s="859"/>
      <c r="Y61" s="859"/>
      <c r="Z61" s="859"/>
      <c r="AA61" s="859"/>
      <c r="AB61" s="859"/>
      <c r="AC61" s="859"/>
      <c r="AD61" s="859"/>
      <c r="AE61" s="860"/>
      <c r="AF61" s="779"/>
      <c r="AG61" s="780"/>
      <c r="AH61" s="780"/>
      <c r="AI61" s="780"/>
      <c r="AJ61" s="781"/>
      <c r="AK61" s="861"/>
      <c r="AL61" s="859"/>
      <c r="AM61" s="859"/>
      <c r="AN61" s="859"/>
      <c r="AO61" s="859"/>
      <c r="AP61" s="859"/>
      <c r="AQ61" s="859"/>
      <c r="AR61" s="859"/>
      <c r="AS61" s="859"/>
      <c r="AT61" s="859"/>
      <c r="AU61" s="859"/>
      <c r="AV61" s="859"/>
      <c r="AW61" s="859"/>
      <c r="AX61" s="859"/>
      <c r="AY61" s="859"/>
      <c r="AZ61" s="862"/>
      <c r="BA61" s="862"/>
      <c r="BB61" s="862"/>
      <c r="BC61" s="862"/>
      <c r="BD61" s="862"/>
      <c r="BE61" s="850"/>
      <c r="BF61" s="850"/>
      <c r="BG61" s="850"/>
      <c r="BH61" s="850"/>
      <c r="BI61" s="851"/>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8"/>
      <c r="R62" s="859"/>
      <c r="S62" s="859"/>
      <c r="T62" s="859"/>
      <c r="U62" s="859"/>
      <c r="V62" s="859"/>
      <c r="W62" s="859"/>
      <c r="X62" s="859"/>
      <c r="Y62" s="859"/>
      <c r="Z62" s="859"/>
      <c r="AA62" s="859"/>
      <c r="AB62" s="859"/>
      <c r="AC62" s="859"/>
      <c r="AD62" s="859"/>
      <c r="AE62" s="860"/>
      <c r="AF62" s="779"/>
      <c r="AG62" s="780"/>
      <c r="AH62" s="780"/>
      <c r="AI62" s="780"/>
      <c r="AJ62" s="781"/>
      <c r="AK62" s="861"/>
      <c r="AL62" s="859"/>
      <c r="AM62" s="859"/>
      <c r="AN62" s="859"/>
      <c r="AO62" s="859"/>
      <c r="AP62" s="859"/>
      <c r="AQ62" s="859"/>
      <c r="AR62" s="859"/>
      <c r="AS62" s="859"/>
      <c r="AT62" s="859"/>
      <c r="AU62" s="859"/>
      <c r="AV62" s="859"/>
      <c r="AW62" s="859"/>
      <c r="AX62" s="859"/>
      <c r="AY62" s="859"/>
      <c r="AZ62" s="862"/>
      <c r="BA62" s="862"/>
      <c r="BB62" s="862"/>
      <c r="BC62" s="862"/>
      <c r="BD62" s="862"/>
      <c r="BE62" s="850"/>
      <c r="BF62" s="850"/>
      <c r="BG62" s="850"/>
      <c r="BH62" s="850"/>
      <c r="BI62" s="851"/>
      <c r="BJ62" s="870" t="s">
        <v>392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367</v>
      </c>
      <c r="B63" s="808" t="s">
        <v>393</v>
      </c>
      <c r="C63" s="809"/>
      <c r="D63" s="809"/>
      <c r="E63" s="809"/>
      <c r="F63" s="809"/>
      <c r="G63" s="809"/>
      <c r="H63" s="809"/>
      <c r="I63" s="809"/>
      <c r="J63" s="809"/>
      <c r="K63" s="809"/>
      <c r="L63" s="809"/>
      <c r="M63" s="809"/>
      <c r="N63" s="809"/>
      <c r="O63" s="809"/>
      <c r="P63" s="810"/>
      <c r="Q63" s="863"/>
      <c r="R63" s="864"/>
      <c r="S63" s="864"/>
      <c r="T63" s="864"/>
      <c r="U63" s="864"/>
      <c r="V63" s="864"/>
      <c r="W63" s="864"/>
      <c r="X63" s="864"/>
      <c r="Y63" s="864"/>
      <c r="Z63" s="864"/>
      <c r="AA63" s="864"/>
      <c r="AB63" s="864"/>
      <c r="AC63" s="864"/>
      <c r="AD63" s="864"/>
      <c r="AE63" s="865"/>
      <c r="AF63" s="866">
        <v>11808</v>
      </c>
      <c r="AG63" s="867"/>
      <c r="AH63" s="867"/>
      <c r="AI63" s="867"/>
      <c r="AJ63" s="868"/>
      <c r="AK63" s="869"/>
      <c r="AL63" s="864"/>
      <c r="AM63" s="864"/>
      <c r="AN63" s="864"/>
      <c r="AO63" s="864"/>
      <c r="AP63" s="867">
        <v>81113</v>
      </c>
      <c r="AQ63" s="867"/>
      <c r="AR63" s="867"/>
      <c r="AS63" s="867"/>
      <c r="AT63" s="867"/>
      <c r="AU63" s="867">
        <v>53353</v>
      </c>
      <c r="AV63" s="867"/>
      <c r="AW63" s="867"/>
      <c r="AX63" s="867"/>
      <c r="AY63" s="867"/>
      <c r="AZ63" s="871"/>
      <c r="BA63" s="871"/>
      <c r="BB63" s="871"/>
      <c r="BC63" s="871"/>
      <c r="BD63" s="871"/>
      <c r="BE63" s="872"/>
      <c r="BF63" s="872"/>
      <c r="BG63" s="872"/>
      <c r="BH63" s="872"/>
      <c r="BI63" s="873"/>
      <c r="BJ63" s="874" t="s">
        <v>109</v>
      </c>
      <c r="BK63" s="875"/>
      <c r="BL63" s="875"/>
      <c r="BM63" s="875"/>
      <c r="BN63" s="876"/>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395</v>
      </c>
      <c r="B66" s="759"/>
      <c r="C66" s="759"/>
      <c r="D66" s="759"/>
      <c r="E66" s="759"/>
      <c r="F66" s="759"/>
      <c r="G66" s="759"/>
      <c r="H66" s="759"/>
      <c r="I66" s="759"/>
      <c r="J66" s="759"/>
      <c r="K66" s="759"/>
      <c r="L66" s="759"/>
      <c r="M66" s="759"/>
      <c r="N66" s="759"/>
      <c r="O66" s="759"/>
      <c r="P66" s="760"/>
      <c r="Q66" s="735" t="s">
        <v>371</v>
      </c>
      <c r="R66" s="736"/>
      <c r="S66" s="736"/>
      <c r="T66" s="736"/>
      <c r="U66" s="737"/>
      <c r="V66" s="735" t="s">
        <v>372</v>
      </c>
      <c r="W66" s="736"/>
      <c r="X66" s="736"/>
      <c r="Y66" s="736"/>
      <c r="Z66" s="737"/>
      <c r="AA66" s="735" t="s">
        <v>373</v>
      </c>
      <c r="AB66" s="736"/>
      <c r="AC66" s="736"/>
      <c r="AD66" s="736"/>
      <c r="AE66" s="737"/>
      <c r="AF66" s="877" t="s">
        <v>374</v>
      </c>
      <c r="AG66" s="831"/>
      <c r="AH66" s="831"/>
      <c r="AI66" s="831"/>
      <c r="AJ66" s="878"/>
      <c r="AK66" s="735" t="s">
        <v>375</v>
      </c>
      <c r="AL66" s="759"/>
      <c r="AM66" s="759"/>
      <c r="AN66" s="759"/>
      <c r="AO66" s="760"/>
      <c r="AP66" s="735" t="s">
        <v>376</v>
      </c>
      <c r="AQ66" s="736"/>
      <c r="AR66" s="736"/>
      <c r="AS66" s="736"/>
      <c r="AT66" s="737"/>
      <c r="AU66" s="735" t="s">
        <v>396</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8"/>
      <c r="BT66" s="889"/>
      <c r="BU66" s="889"/>
      <c r="BV66" s="889"/>
      <c r="BW66" s="889"/>
      <c r="BX66" s="889"/>
      <c r="BY66" s="889"/>
      <c r="BZ66" s="889"/>
      <c r="CA66" s="889"/>
      <c r="CB66" s="889"/>
      <c r="CC66" s="889"/>
      <c r="CD66" s="889"/>
      <c r="CE66" s="889"/>
      <c r="CF66" s="889"/>
      <c r="CG66" s="890"/>
      <c r="CH66" s="885"/>
      <c r="CI66" s="886"/>
      <c r="CJ66" s="886"/>
      <c r="CK66" s="886"/>
      <c r="CL66" s="887"/>
      <c r="CM66" s="885"/>
      <c r="CN66" s="886"/>
      <c r="CO66" s="886"/>
      <c r="CP66" s="886"/>
      <c r="CQ66" s="887"/>
      <c r="CR66" s="885"/>
      <c r="CS66" s="886"/>
      <c r="CT66" s="886"/>
      <c r="CU66" s="886"/>
      <c r="CV66" s="887"/>
      <c r="CW66" s="885"/>
      <c r="CX66" s="886"/>
      <c r="CY66" s="886"/>
      <c r="CZ66" s="886"/>
      <c r="DA66" s="887"/>
      <c r="DB66" s="885"/>
      <c r="DC66" s="886"/>
      <c r="DD66" s="886"/>
      <c r="DE66" s="886"/>
      <c r="DF66" s="887"/>
      <c r="DG66" s="885"/>
      <c r="DH66" s="886"/>
      <c r="DI66" s="886"/>
      <c r="DJ66" s="886"/>
      <c r="DK66" s="887"/>
      <c r="DL66" s="885"/>
      <c r="DM66" s="886"/>
      <c r="DN66" s="886"/>
      <c r="DO66" s="886"/>
      <c r="DP66" s="887"/>
      <c r="DQ66" s="885"/>
      <c r="DR66" s="886"/>
      <c r="DS66" s="886"/>
      <c r="DT66" s="886"/>
      <c r="DU66" s="887"/>
      <c r="DV66" s="882"/>
      <c r="DW66" s="883"/>
      <c r="DX66" s="883"/>
      <c r="DY66" s="883"/>
      <c r="DZ66" s="884"/>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9"/>
      <c r="AG67" s="834"/>
      <c r="AH67" s="834"/>
      <c r="AI67" s="834"/>
      <c r="AJ67" s="880"/>
      <c r="AK67" s="881"/>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8"/>
      <c r="BT67" s="889"/>
      <c r="BU67" s="889"/>
      <c r="BV67" s="889"/>
      <c r="BW67" s="889"/>
      <c r="BX67" s="889"/>
      <c r="BY67" s="889"/>
      <c r="BZ67" s="889"/>
      <c r="CA67" s="889"/>
      <c r="CB67" s="889"/>
      <c r="CC67" s="889"/>
      <c r="CD67" s="889"/>
      <c r="CE67" s="889"/>
      <c r="CF67" s="889"/>
      <c r="CG67" s="890"/>
      <c r="CH67" s="885"/>
      <c r="CI67" s="886"/>
      <c r="CJ67" s="886"/>
      <c r="CK67" s="886"/>
      <c r="CL67" s="887"/>
      <c r="CM67" s="885"/>
      <c r="CN67" s="886"/>
      <c r="CO67" s="886"/>
      <c r="CP67" s="886"/>
      <c r="CQ67" s="887"/>
      <c r="CR67" s="885"/>
      <c r="CS67" s="886"/>
      <c r="CT67" s="886"/>
      <c r="CU67" s="886"/>
      <c r="CV67" s="887"/>
      <c r="CW67" s="885"/>
      <c r="CX67" s="886"/>
      <c r="CY67" s="886"/>
      <c r="CZ67" s="886"/>
      <c r="DA67" s="887"/>
      <c r="DB67" s="885"/>
      <c r="DC67" s="886"/>
      <c r="DD67" s="886"/>
      <c r="DE67" s="886"/>
      <c r="DF67" s="887"/>
      <c r="DG67" s="885"/>
      <c r="DH67" s="886"/>
      <c r="DI67" s="886"/>
      <c r="DJ67" s="886"/>
      <c r="DK67" s="887"/>
      <c r="DL67" s="885"/>
      <c r="DM67" s="886"/>
      <c r="DN67" s="886"/>
      <c r="DO67" s="886"/>
      <c r="DP67" s="887"/>
      <c r="DQ67" s="885"/>
      <c r="DR67" s="886"/>
      <c r="DS67" s="886"/>
      <c r="DT67" s="886"/>
      <c r="DU67" s="887"/>
      <c r="DV67" s="882"/>
      <c r="DW67" s="883"/>
      <c r="DX67" s="883"/>
      <c r="DY67" s="883"/>
      <c r="DZ67" s="884"/>
      <c r="EA67" s="197"/>
    </row>
    <row r="68" spans="1:131" s="198" customFormat="1" ht="26.25" customHeight="1" thickTop="1" x14ac:dyDescent="0.15">
      <c r="A68" s="209">
        <v>1</v>
      </c>
      <c r="B68" s="894" t="s">
        <v>548</v>
      </c>
      <c r="C68" s="895"/>
      <c r="D68" s="895"/>
      <c r="E68" s="895"/>
      <c r="F68" s="895"/>
      <c r="G68" s="895"/>
      <c r="H68" s="895"/>
      <c r="I68" s="895"/>
      <c r="J68" s="895"/>
      <c r="K68" s="895"/>
      <c r="L68" s="895"/>
      <c r="M68" s="895"/>
      <c r="N68" s="895"/>
      <c r="O68" s="895"/>
      <c r="P68" s="896"/>
      <c r="Q68" s="897">
        <v>8194</v>
      </c>
      <c r="R68" s="891"/>
      <c r="S68" s="891"/>
      <c r="T68" s="891"/>
      <c r="U68" s="891"/>
      <c r="V68" s="891">
        <v>7939</v>
      </c>
      <c r="W68" s="891"/>
      <c r="X68" s="891"/>
      <c r="Y68" s="891"/>
      <c r="Z68" s="891"/>
      <c r="AA68" s="891">
        <v>255</v>
      </c>
      <c r="AB68" s="891"/>
      <c r="AC68" s="891"/>
      <c r="AD68" s="891"/>
      <c r="AE68" s="891"/>
      <c r="AF68" s="891">
        <v>234</v>
      </c>
      <c r="AG68" s="891"/>
      <c r="AH68" s="891"/>
      <c r="AI68" s="891"/>
      <c r="AJ68" s="891"/>
      <c r="AK68" s="891">
        <v>5</v>
      </c>
      <c r="AL68" s="891"/>
      <c r="AM68" s="891"/>
      <c r="AN68" s="891"/>
      <c r="AO68" s="891"/>
      <c r="AP68" s="891">
        <v>4661</v>
      </c>
      <c r="AQ68" s="891"/>
      <c r="AR68" s="891"/>
      <c r="AS68" s="891"/>
      <c r="AT68" s="891"/>
      <c r="AU68" s="891">
        <v>3404</v>
      </c>
      <c r="AV68" s="891"/>
      <c r="AW68" s="891"/>
      <c r="AX68" s="891"/>
      <c r="AY68" s="891"/>
      <c r="AZ68" s="892"/>
      <c r="BA68" s="892"/>
      <c r="BB68" s="892"/>
      <c r="BC68" s="892"/>
      <c r="BD68" s="893"/>
      <c r="BE68" s="216"/>
      <c r="BF68" s="216"/>
      <c r="BG68" s="216"/>
      <c r="BH68" s="216"/>
      <c r="BI68" s="216"/>
      <c r="BJ68" s="216"/>
      <c r="BK68" s="216"/>
      <c r="BL68" s="216"/>
      <c r="BM68" s="216"/>
      <c r="BN68" s="216"/>
      <c r="BO68" s="216"/>
      <c r="BP68" s="216"/>
      <c r="BQ68" s="213">
        <v>62</v>
      </c>
      <c r="BR68" s="218"/>
      <c r="BS68" s="888"/>
      <c r="BT68" s="889"/>
      <c r="BU68" s="889"/>
      <c r="BV68" s="889"/>
      <c r="BW68" s="889"/>
      <c r="BX68" s="889"/>
      <c r="BY68" s="889"/>
      <c r="BZ68" s="889"/>
      <c r="CA68" s="889"/>
      <c r="CB68" s="889"/>
      <c r="CC68" s="889"/>
      <c r="CD68" s="889"/>
      <c r="CE68" s="889"/>
      <c r="CF68" s="889"/>
      <c r="CG68" s="890"/>
      <c r="CH68" s="885"/>
      <c r="CI68" s="886"/>
      <c r="CJ68" s="886"/>
      <c r="CK68" s="886"/>
      <c r="CL68" s="887"/>
      <c r="CM68" s="885"/>
      <c r="CN68" s="886"/>
      <c r="CO68" s="886"/>
      <c r="CP68" s="886"/>
      <c r="CQ68" s="887"/>
      <c r="CR68" s="885"/>
      <c r="CS68" s="886"/>
      <c r="CT68" s="886"/>
      <c r="CU68" s="886"/>
      <c r="CV68" s="887"/>
      <c r="CW68" s="885"/>
      <c r="CX68" s="886"/>
      <c r="CY68" s="886"/>
      <c r="CZ68" s="886"/>
      <c r="DA68" s="887"/>
      <c r="DB68" s="885"/>
      <c r="DC68" s="886"/>
      <c r="DD68" s="886"/>
      <c r="DE68" s="886"/>
      <c r="DF68" s="887"/>
      <c r="DG68" s="885"/>
      <c r="DH68" s="886"/>
      <c r="DI68" s="886"/>
      <c r="DJ68" s="886"/>
      <c r="DK68" s="887"/>
      <c r="DL68" s="885"/>
      <c r="DM68" s="886"/>
      <c r="DN68" s="886"/>
      <c r="DO68" s="886"/>
      <c r="DP68" s="887"/>
      <c r="DQ68" s="885"/>
      <c r="DR68" s="886"/>
      <c r="DS68" s="886"/>
      <c r="DT68" s="886"/>
      <c r="DU68" s="887"/>
      <c r="DV68" s="882"/>
      <c r="DW68" s="883"/>
      <c r="DX68" s="883"/>
      <c r="DY68" s="883"/>
      <c r="DZ68" s="884"/>
      <c r="EA68" s="197"/>
    </row>
    <row r="69" spans="1:131" s="198" customFormat="1" ht="26.25" customHeight="1" x14ac:dyDescent="0.15">
      <c r="A69" s="212">
        <v>2</v>
      </c>
      <c r="B69" s="898" t="s">
        <v>549</v>
      </c>
      <c r="C69" s="899"/>
      <c r="D69" s="899"/>
      <c r="E69" s="899"/>
      <c r="F69" s="899"/>
      <c r="G69" s="899"/>
      <c r="H69" s="899"/>
      <c r="I69" s="899"/>
      <c r="J69" s="899"/>
      <c r="K69" s="899"/>
      <c r="L69" s="899"/>
      <c r="M69" s="899"/>
      <c r="N69" s="899"/>
      <c r="O69" s="899"/>
      <c r="P69" s="900"/>
      <c r="Q69" s="901">
        <v>33</v>
      </c>
      <c r="R69" s="857"/>
      <c r="S69" s="857"/>
      <c r="T69" s="857"/>
      <c r="U69" s="857"/>
      <c r="V69" s="857">
        <v>27</v>
      </c>
      <c r="W69" s="857"/>
      <c r="X69" s="857"/>
      <c r="Y69" s="857"/>
      <c r="Z69" s="857"/>
      <c r="AA69" s="857">
        <v>6</v>
      </c>
      <c r="AB69" s="857"/>
      <c r="AC69" s="857"/>
      <c r="AD69" s="857"/>
      <c r="AE69" s="857"/>
      <c r="AF69" s="857">
        <v>6</v>
      </c>
      <c r="AG69" s="857"/>
      <c r="AH69" s="857"/>
      <c r="AI69" s="857"/>
      <c r="AJ69" s="857"/>
      <c r="AK69" s="857" t="s">
        <v>557</v>
      </c>
      <c r="AL69" s="857"/>
      <c r="AM69" s="857"/>
      <c r="AN69" s="857"/>
      <c r="AO69" s="857"/>
      <c r="AP69" s="857" t="s">
        <v>558</v>
      </c>
      <c r="AQ69" s="857"/>
      <c r="AR69" s="857"/>
      <c r="AS69" s="857"/>
      <c r="AT69" s="857"/>
      <c r="AU69" s="857" t="s">
        <v>558</v>
      </c>
      <c r="AV69" s="857"/>
      <c r="AW69" s="857"/>
      <c r="AX69" s="857"/>
      <c r="AY69" s="857"/>
      <c r="AZ69" s="902"/>
      <c r="BA69" s="902"/>
      <c r="BB69" s="902"/>
      <c r="BC69" s="902"/>
      <c r="BD69" s="903"/>
      <c r="BE69" s="216"/>
      <c r="BF69" s="216"/>
      <c r="BG69" s="216"/>
      <c r="BH69" s="216"/>
      <c r="BI69" s="216"/>
      <c r="BJ69" s="216"/>
      <c r="BK69" s="216"/>
      <c r="BL69" s="216"/>
      <c r="BM69" s="216"/>
      <c r="BN69" s="216"/>
      <c r="BO69" s="216"/>
      <c r="BP69" s="216"/>
      <c r="BQ69" s="213">
        <v>63</v>
      </c>
      <c r="BR69" s="218"/>
      <c r="BS69" s="888"/>
      <c r="BT69" s="889"/>
      <c r="BU69" s="889"/>
      <c r="BV69" s="889"/>
      <c r="BW69" s="889"/>
      <c r="BX69" s="889"/>
      <c r="BY69" s="889"/>
      <c r="BZ69" s="889"/>
      <c r="CA69" s="889"/>
      <c r="CB69" s="889"/>
      <c r="CC69" s="889"/>
      <c r="CD69" s="889"/>
      <c r="CE69" s="889"/>
      <c r="CF69" s="889"/>
      <c r="CG69" s="890"/>
      <c r="CH69" s="885"/>
      <c r="CI69" s="886"/>
      <c r="CJ69" s="886"/>
      <c r="CK69" s="886"/>
      <c r="CL69" s="887"/>
      <c r="CM69" s="885"/>
      <c r="CN69" s="886"/>
      <c r="CO69" s="886"/>
      <c r="CP69" s="886"/>
      <c r="CQ69" s="887"/>
      <c r="CR69" s="885"/>
      <c r="CS69" s="886"/>
      <c r="CT69" s="886"/>
      <c r="CU69" s="886"/>
      <c r="CV69" s="887"/>
      <c r="CW69" s="885"/>
      <c r="CX69" s="886"/>
      <c r="CY69" s="886"/>
      <c r="CZ69" s="886"/>
      <c r="DA69" s="887"/>
      <c r="DB69" s="885"/>
      <c r="DC69" s="886"/>
      <c r="DD69" s="886"/>
      <c r="DE69" s="886"/>
      <c r="DF69" s="887"/>
      <c r="DG69" s="885"/>
      <c r="DH69" s="886"/>
      <c r="DI69" s="886"/>
      <c r="DJ69" s="886"/>
      <c r="DK69" s="887"/>
      <c r="DL69" s="885"/>
      <c r="DM69" s="886"/>
      <c r="DN69" s="886"/>
      <c r="DO69" s="886"/>
      <c r="DP69" s="887"/>
      <c r="DQ69" s="885"/>
      <c r="DR69" s="886"/>
      <c r="DS69" s="886"/>
      <c r="DT69" s="886"/>
      <c r="DU69" s="887"/>
      <c r="DV69" s="882"/>
      <c r="DW69" s="883"/>
      <c r="DX69" s="883"/>
      <c r="DY69" s="883"/>
      <c r="DZ69" s="884"/>
      <c r="EA69" s="197"/>
    </row>
    <row r="70" spans="1:131" s="198" customFormat="1" ht="26.25" customHeight="1" x14ac:dyDescent="0.15">
      <c r="A70" s="212">
        <v>3</v>
      </c>
      <c r="B70" s="898" t="s">
        <v>550</v>
      </c>
      <c r="C70" s="899"/>
      <c r="D70" s="899"/>
      <c r="E70" s="899"/>
      <c r="F70" s="899"/>
      <c r="G70" s="899"/>
      <c r="H70" s="899"/>
      <c r="I70" s="899"/>
      <c r="J70" s="899"/>
      <c r="K70" s="899"/>
      <c r="L70" s="899"/>
      <c r="M70" s="899"/>
      <c r="N70" s="899"/>
      <c r="O70" s="899"/>
      <c r="P70" s="900"/>
      <c r="Q70" s="901">
        <v>623</v>
      </c>
      <c r="R70" s="857"/>
      <c r="S70" s="857"/>
      <c r="T70" s="857"/>
      <c r="U70" s="857"/>
      <c r="V70" s="857">
        <v>575</v>
      </c>
      <c r="W70" s="857"/>
      <c r="X70" s="857"/>
      <c r="Y70" s="857"/>
      <c r="Z70" s="857"/>
      <c r="AA70" s="857">
        <v>48</v>
      </c>
      <c r="AB70" s="857"/>
      <c r="AC70" s="857"/>
      <c r="AD70" s="857"/>
      <c r="AE70" s="857"/>
      <c r="AF70" s="857">
        <v>48</v>
      </c>
      <c r="AG70" s="857"/>
      <c r="AH70" s="857"/>
      <c r="AI70" s="857"/>
      <c r="AJ70" s="857"/>
      <c r="AK70" s="857">
        <v>15</v>
      </c>
      <c r="AL70" s="857"/>
      <c r="AM70" s="857"/>
      <c r="AN70" s="857"/>
      <c r="AO70" s="857"/>
      <c r="AP70" s="857">
        <v>3</v>
      </c>
      <c r="AQ70" s="857"/>
      <c r="AR70" s="857"/>
      <c r="AS70" s="857"/>
      <c r="AT70" s="857"/>
      <c r="AU70" s="857" t="s">
        <v>558</v>
      </c>
      <c r="AV70" s="857"/>
      <c r="AW70" s="857"/>
      <c r="AX70" s="857"/>
      <c r="AY70" s="857"/>
      <c r="AZ70" s="902"/>
      <c r="BA70" s="902"/>
      <c r="BB70" s="902"/>
      <c r="BC70" s="902"/>
      <c r="BD70" s="903"/>
      <c r="BE70" s="216"/>
      <c r="BF70" s="216"/>
      <c r="BG70" s="216"/>
      <c r="BH70" s="216"/>
      <c r="BI70" s="216"/>
      <c r="BJ70" s="216"/>
      <c r="BK70" s="216"/>
      <c r="BL70" s="216"/>
      <c r="BM70" s="216"/>
      <c r="BN70" s="216"/>
      <c r="BO70" s="216"/>
      <c r="BP70" s="216"/>
      <c r="BQ70" s="213">
        <v>64</v>
      </c>
      <c r="BR70" s="218"/>
      <c r="BS70" s="888"/>
      <c r="BT70" s="889"/>
      <c r="BU70" s="889"/>
      <c r="BV70" s="889"/>
      <c r="BW70" s="889"/>
      <c r="BX70" s="889"/>
      <c r="BY70" s="889"/>
      <c r="BZ70" s="889"/>
      <c r="CA70" s="889"/>
      <c r="CB70" s="889"/>
      <c r="CC70" s="889"/>
      <c r="CD70" s="889"/>
      <c r="CE70" s="889"/>
      <c r="CF70" s="889"/>
      <c r="CG70" s="890"/>
      <c r="CH70" s="885"/>
      <c r="CI70" s="886"/>
      <c r="CJ70" s="886"/>
      <c r="CK70" s="886"/>
      <c r="CL70" s="887"/>
      <c r="CM70" s="885"/>
      <c r="CN70" s="886"/>
      <c r="CO70" s="886"/>
      <c r="CP70" s="886"/>
      <c r="CQ70" s="887"/>
      <c r="CR70" s="885"/>
      <c r="CS70" s="886"/>
      <c r="CT70" s="886"/>
      <c r="CU70" s="886"/>
      <c r="CV70" s="887"/>
      <c r="CW70" s="885"/>
      <c r="CX70" s="886"/>
      <c r="CY70" s="886"/>
      <c r="CZ70" s="886"/>
      <c r="DA70" s="887"/>
      <c r="DB70" s="885"/>
      <c r="DC70" s="886"/>
      <c r="DD70" s="886"/>
      <c r="DE70" s="886"/>
      <c r="DF70" s="887"/>
      <c r="DG70" s="885"/>
      <c r="DH70" s="886"/>
      <c r="DI70" s="886"/>
      <c r="DJ70" s="886"/>
      <c r="DK70" s="887"/>
      <c r="DL70" s="885"/>
      <c r="DM70" s="886"/>
      <c r="DN70" s="886"/>
      <c r="DO70" s="886"/>
      <c r="DP70" s="887"/>
      <c r="DQ70" s="885"/>
      <c r="DR70" s="886"/>
      <c r="DS70" s="886"/>
      <c r="DT70" s="886"/>
      <c r="DU70" s="887"/>
      <c r="DV70" s="882"/>
      <c r="DW70" s="883"/>
      <c r="DX70" s="883"/>
      <c r="DY70" s="883"/>
      <c r="DZ70" s="884"/>
      <c r="EA70" s="197"/>
    </row>
    <row r="71" spans="1:131" s="198" customFormat="1" ht="26.25" customHeight="1" x14ac:dyDescent="0.15">
      <c r="A71" s="212">
        <v>4</v>
      </c>
      <c r="B71" s="898" t="s">
        <v>551</v>
      </c>
      <c r="C71" s="899"/>
      <c r="D71" s="899"/>
      <c r="E71" s="899"/>
      <c r="F71" s="899"/>
      <c r="G71" s="899"/>
      <c r="H71" s="899"/>
      <c r="I71" s="899"/>
      <c r="J71" s="899"/>
      <c r="K71" s="899"/>
      <c r="L71" s="899"/>
      <c r="M71" s="899"/>
      <c r="N71" s="899"/>
      <c r="O71" s="899"/>
      <c r="P71" s="900"/>
      <c r="Q71" s="901">
        <v>8754</v>
      </c>
      <c r="R71" s="857"/>
      <c r="S71" s="857"/>
      <c r="T71" s="857"/>
      <c r="U71" s="857"/>
      <c r="V71" s="857">
        <v>7394</v>
      </c>
      <c r="W71" s="857"/>
      <c r="X71" s="857"/>
      <c r="Y71" s="857"/>
      <c r="Z71" s="857"/>
      <c r="AA71" s="857">
        <v>1360</v>
      </c>
      <c r="AB71" s="857"/>
      <c r="AC71" s="857"/>
      <c r="AD71" s="857"/>
      <c r="AE71" s="857"/>
      <c r="AF71" s="857">
        <v>5707</v>
      </c>
      <c r="AG71" s="857"/>
      <c r="AH71" s="857"/>
      <c r="AI71" s="857"/>
      <c r="AJ71" s="857"/>
      <c r="AK71" s="857">
        <v>160</v>
      </c>
      <c r="AL71" s="857"/>
      <c r="AM71" s="857"/>
      <c r="AN71" s="857"/>
      <c r="AO71" s="857"/>
      <c r="AP71" s="857">
        <v>13270</v>
      </c>
      <c r="AQ71" s="857"/>
      <c r="AR71" s="857"/>
      <c r="AS71" s="857"/>
      <c r="AT71" s="857"/>
      <c r="AU71" s="857">
        <v>448</v>
      </c>
      <c r="AV71" s="857"/>
      <c r="AW71" s="857"/>
      <c r="AX71" s="857"/>
      <c r="AY71" s="857"/>
      <c r="AZ71" s="902" t="s">
        <v>566</v>
      </c>
      <c r="BA71" s="902"/>
      <c r="BB71" s="902"/>
      <c r="BC71" s="902"/>
      <c r="BD71" s="903"/>
      <c r="BE71" s="216"/>
      <c r="BF71" s="216"/>
      <c r="BG71" s="216"/>
      <c r="BH71" s="216"/>
      <c r="BI71" s="216"/>
      <c r="BJ71" s="216"/>
      <c r="BK71" s="216"/>
      <c r="BL71" s="216"/>
      <c r="BM71" s="216"/>
      <c r="BN71" s="216"/>
      <c r="BO71" s="216"/>
      <c r="BP71" s="216"/>
      <c r="BQ71" s="213">
        <v>65</v>
      </c>
      <c r="BR71" s="218"/>
      <c r="BS71" s="888"/>
      <c r="BT71" s="889"/>
      <c r="BU71" s="889"/>
      <c r="BV71" s="889"/>
      <c r="BW71" s="889"/>
      <c r="BX71" s="889"/>
      <c r="BY71" s="889"/>
      <c r="BZ71" s="889"/>
      <c r="CA71" s="889"/>
      <c r="CB71" s="889"/>
      <c r="CC71" s="889"/>
      <c r="CD71" s="889"/>
      <c r="CE71" s="889"/>
      <c r="CF71" s="889"/>
      <c r="CG71" s="890"/>
      <c r="CH71" s="885"/>
      <c r="CI71" s="886"/>
      <c r="CJ71" s="886"/>
      <c r="CK71" s="886"/>
      <c r="CL71" s="887"/>
      <c r="CM71" s="885"/>
      <c r="CN71" s="886"/>
      <c r="CO71" s="886"/>
      <c r="CP71" s="886"/>
      <c r="CQ71" s="887"/>
      <c r="CR71" s="885"/>
      <c r="CS71" s="886"/>
      <c r="CT71" s="886"/>
      <c r="CU71" s="886"/>
      <c r="CV71" s="887"/>
      <c r="CW71" s="885"/>
      <c r="CX71" s="886"/>
      <c r="CY71" s="886"/>
      <c r="CZ71" s="886"/>
      <c r="DA71" s="887"/>
      <c r="DB71" s="885"/>
      <c r="DC71" s="886"/>
      <c r="DD71" s="886"/>
      <c r="DE71" s="886"/>
      <c r="DF71" s="887"/>
      <c r="DG71" s="885"/>
      <c r="DH71" s="886"/>
      <c r="DI71" s="886"/>
      <c r="DJ71" s="886"/>
      <c r="DK71" s="887"/>
      <c r="DL71" s="885"/>
      <c r="DM71" s="886"/>
      <c r="DN71" s="886"/>
      <c r="DO71" s="886"/>
      <c r="DP71" s="887"/>
      <c r="DQ71" s="885"/>
      <c r="DR71" s="886"/>
      <c r="DS71" s="886"/>
      <c r="DT71" s="886"/>
      <c r="DU71" s="887"/>
      <c r="DV71" s="882"/>
      <c r="DW71" s="883"/>
      <c r="DX71" s="883"/>
      <c r="DY71" s="883"/>
      <c r="DZ71" s="884"/>
      <c r="EA71" s="197"/>
    </row>
    <row r="72" spans="1:131" s="198" customFormat="1" ht="26.25" customHeight="1" x14ac:dyDescent="0.15">
      <c r="A72" s="212">
        <v>5</v>
      </c>
      <c r="B72" s="898" t="s">
        <v>552</v>
      </c>
      <c r="C72" s="899"/>
      <c r="D72" s="899"/>
      <c r="E72" s="899"/>
      <c r="F72" s="899"/>
      <c r="G72" s="899"/>
      <c r="H72" s="899"/>
      <c r="I72" s="899"/>
      <c r="J72" s="899"/>
      <c r="K72" s="899"/>
      <c r="L72" s="899"/>
      <c r="M72" s="899"/>
      <c r="N72" s="899"/>
      <c r="O72" s="899"/>
      <c r="P72" s="900"/>
      <c r="Q72" s="901">
        <v>482</v>
      </c>
      <c r="R72" s="857"/>
      <c r="S72" s="857"/>
      <c r="T72" s="857"/>
      <c r="U72" s="857"/>
      <c r="V72" s="857">
        <v>451</v>
      </c>
      <c r="W72" s="857"/>
      <c r="X72" s="857"/>
      <c r="Y72" s="857"/>
      <c r="Z72" s="857"/>
      <c r="AA72" s="857">
        <v>31</v>
      </c>
      <c r="AB72" s="857"/>
      <c r="AC72" s="857"/>
      <c r="AD72" s="857"/>
      <c r="AE72" s="857"/>
      <c r="AF72" s="857">
        <v>31</v>
      </c>
      <c r="AG72" s="857"/>
      <c r="AH72" s="857"/>
      <c r="AI72" s="857"/>
      <c r="AJ72" s="857"/>
      <c r="AK72" s="857">
        <v>20</v>
      </c>
      <c r="AL72" s="857"/>
      <c r="AM72" s="857"/>
      <c r="AN72" s="857"/>
      <c r="AO72" s="857"/>
      <c r="AP72" s="857" t="s">
        <v>565</v>
      </c>
      <c r="AQ72" s="857"/>
      <c r="AR72" s="857"/>
      <c r="AS72" s="857"/>
      <c r="AT72" s="857"/>
      <c r="AU72" s="857" t="s">
        <v>565</v>
      </c>
      <c r="AV72" s="857"/>
      <c r="AW72" s="857"/>
      <c r="AX72" s="857"/>
      <c r="AY72" s="857"/>
      <c r="AZ72" s="902"/>
      <c r="BA72" s="902"/>
      <c r="BB72" s="902"/>
      <c r="BC72" s="902"/>
      <c r="BD72" s="903"/>
      <c r="BE72" s="216"/>
      <c r="BF72" s="216"/>
      <c r="BG72" s="216"/>
      <c r="BH72" s="216"/>
      <c r="BI72" s="216"/>
      <c r="BJ72" s="216"/>
      <c r="BK72" s="216"/>
      <c r="BL72" s="216"/>
      <c r="BM72" s="216"/>
      <c r="BN72" s="216"/>
      <c r="BO72" s="216"/>
      <c r="BP72" s="216"/>
      <c r="BQ72" s="213">
        <v>66</v>
      </c>
      <c r="BR72" s="218"/>
      <c r="BS72" s="888"/>
      <c r="BT72" s="889"/>
      <c r="BU72" s="889"/>
      <c r="BV72" s="889"/>
      <c r="BW72" s="889"/>
      <c r="BX72" s="889"/>
      <c r="BY72" s="889"/>
      <c r="BZ72" s="889"/>
      <c r="CA72" s="889"/>
      <c r="CB72" s="889"/>
      <c r="CC72" s="889"/>
      <c r="CD72" s="889"/>
      <c r="CE72" s="889"/>
      <c r="CF72" s="889"/>
      <c r="CG72" s="890"/>
      <c r="CH72" s="885"/>
      <c r="CI72" s="886"/>
      <c r="CJ72" s="886"/>
      <c r="CK72" s="886"/>
      <c r="CL72" s="887"/>
      <c r="CM72" s="885"/>
      <c r="CN72" s="886"/>
      <c r="CO72" s="886"/>
      <c r="CP72" s="886"/>
      <c r="CQ72" s="887"/>
      <c r="CR72" s="885"/>
      <c r="CS72" s="886"/>
      <c r="CT72" s="886"/>
      <c r="CU72" s="886"/>
      <c r="CV72" s="887"/>
      <c r="CW72" s="885"/>
      <c r="CX72" s="886"/>
      <c r="CY72" s="886"/>
      <c r="CZ72" s="886"/>
      <c r="DA72" s="887"/>
      <c r="DB72" s="885"/>
      <c r="DC72" s="886"/>
      <c r="DD72" s="886"/>
      <c r="DE72" s="886"/>
      <c r="DF72" s="887"/>
      <c r="DG72" s="885"/>
      <c r="DH72" s="886"/>
      <c r="DI72" s="886"/>
      <c r="DJ72" s="886"/>
      <c r="DK72" s="887"/>
      <c r="DL72" s="885"/>
      <c r="DM72" s="886"/>
      <c r="DN72" s="886"/>
      <c r="DO72" s="886"/>
      <c r="DP72" s="887"/>
      <c r="DQ72" s="885"/>
      <c r="DR72" s="886"/>
      <c r="DS72" s="886"/>
      <c r="DT72" s="886"/>
      <c r="DU72" s="887"/>
      <c r="DV72" s="882"/>
      <c r="DW72" s="883"/>
      <c r="DX72" s="883"/>
      <c r="DY72" s="883"/>
      <c r="DZ72" s="884"/>
      <c r="EA72" s="197"/>
    </row>
    <row r="73" spans="1:131" s="198" customFormat="1" ht="26.25" customHeight="1" x14ac:dyDescent="0.15">
      <c r="A73" s="212">
        <v>6</v>
      </c>
      <c r="B73" s="898" t="s">
        <v>553</v>
      </c>
      <c r="C73" s="899"/>
      <c r="D73" s="899"/>
      <c r="E73" s="899"/>
      <c r="F73" s="899"/>
      <c r="G73" s="899"/>
      <c r="H73" s="899"/>
      <c r="I73" s="899"/>
      <c r="J73" s="899"/>
      <c r="K73" s="899"/>
      <c r="L73" s="899"/>
      <c r="M73" s="899"/>
      <c r="N73" s="899"/>
      <c r="O73" s="899"/>
      <c r="P73" s="900"/>
      <c r="Q73" s="901">
        <v>160773</v>
      </c>
      <c r="R73" s="857"/>
      <c r="S73" s="857"/>
      <c r="T73" s="857"/>
      <c r="U73" s="857"/>
      <c r="V73" s="857">
        <v>157982</v>
      </c>
      <c r="W73" s="857"/>
      <c r="X73" s="857"/>
      <c r="Y73" s="857"/>
      <c r="Z73" s="857"/>
      <c r="AA73" s="857">
        <v>2791</v>
      </c>
      <c r="AB73" s="857"/>
      <c r="AC73" s="857"/>
      <c r="AD73" s="857"/>
      <c r="AE73" s="857"/>
      <c r="AF73" s="857">
        <v>2789</v>
      </c>
      <c r="AG73" s="857"/>
      <c r="AH73" s="857"/>
      <c r="AI73" s="857"/>
      <c r="AJ73" s="857"/>
      <c r="AK73" s="857">
        <v>2417</v>
      </c>
      <c r="AL73" s="857"/>
      <c r="AM73" s="857"/>
      <c r="AN73" s="857"/>
      <c r="AO73" s="857"/>
      <c r="AP73" s="857" t="s">
        <v>565</v>
      </c>
      <c r="AQ73" s="857"/>
      <c r="AR73" s="857"/>
      <c r="AS73" s="857"/>
      <c r="AT73" s="857"/>
      <c r="AU73" s="857" t="s">
        <v>565</v>
      </c>
      <c r="AV73" s="857"/>
      <c r="AW73" s="857"/>
      <c r="AX73" s="857"/>
      <c r="AY73" s="857"/>
      <c r="AZ73" s="902"/>
      <c r="BA73" s="902"/>
      <c r="BB73" s="902"/>
      <c r="BC73" s="902"/>
      <c r="BD73" s="903"/>
      <c r="BE73" s="216"/>
      <c r="BF73" s="216"/>
      <c r="BG73" s="216"/>
      <c r="BH73" s="216"/>
      <c r="BI73" s="216"/>
      <c r="BJ73" s="216"/>
      <c r="BK73" s="216"/>
      <c r="BL73" s="216"/>
      <c r="BM73" s="216"/>
      <c r="BN73" s="216"/>
      <c r="BO73" s="216"/>
      <c r="BP73" s="216"/>
      <c r="BQ73" s="213">
        <v>67</v>
      </c>
      <c r="BR73" s="218"/>
      <c r="BS73" s="888"/>
      <c r="BT73" s="889"/>
      <c r="BU73" s="889"/>
      <c r="BV73" s="889"/>
      <c r="BW73" s="889"/>
      <c r="BX73" s="889"/>
      <c r="BY73" s="889"/>
      <c r="BZ73" s="889"/>
      <c r="CA73" s="889"/>
      <c r="CB73" s="889"/>
      <c r="CC73" s="889"/>
      <c r="CD73" s="889"/>
      <c r="CE73" s="889"/>
      <c r="CF73" s="889"/>
      <c r="CG73" s="890"/>
      <c r="CH73" s="885"/>
      <c r="CI73" s="886"/>
      <c r="CJ73" s="886"/>
      <c r="CK73" s="886"/>
      <c r="CL73" s="887"/>
      <c r="CM73" s="885"/>
      <c r="CN73" s="886"/>
      <c r="CO73" s="886"/>
      <c r="CP73" s="886"/>
      <c r="CQ73" s="887"/>
      <c r="CR73" s="885"/>
      <c r="CS73" s="886"/>
      <c r="CT73" s="886"/>
      <c r="CU73" s="886"/>
      <c r="CV73" s="887"/>
      <c r="CW73" s="885"/>
      <c r="CX73" s="886"/>
      <c r="CY73" s="886"/>
      <c r="CZ73" s="886"/>
      <c r="DA73" s="887"/>
      <c r="DB73" s="885"/>
      <c r="DC73" s="886"/>
      <c r="DD73" s="886"/>
      <c r="DE73" s="886"/>
      <c r="DF73" s="887"/>
      <c r="DG73" s="885"/>
      <c r="DH73" s="886"/>
      <c r="DI73" s="886"/>
      <c r="DJ73" s="886"/>
      <c r="DK73" s="887"/>
      <c r="DL73" s="885"/>
      <c r="DM73" s="886"/>
      <c r="DN73" s="886"/>
      <c r="DO73" s="886"/>
      <c r="DP73" s="887"/>
      <c r="DQ73" s="885"/>
      <c r="DR73" s="886"/>
      <c r="DS73" s="886"/>
      <c r="DT73" s="886"/>
      <c r="DU73" s="887"/>
      <c r="DV73" s="882"/>
      <c r="DW73" s="883"/>
      <c r="DX73" s="883"/>
      <c r="DY73" s="883"/>
      <c r="DZ73" s="884"/>
      <c r="EA73" s="197"/>
    </row>
    <row r="74" spans="1:131" s="198" customFormat="1" ht="26.25" customHeight="1" x14ac:dyDescent="0.15">
      <c r="A74" s="212">
        <v>7</v>
      </c>
      <c r="B74" s="898" t="s">
        <v>554</v>
      </c>
      <c r="C74" s="899"/>
      <c r="D74" s="899"/>
      <c r="E74" s="899"/>
      <c r="F74" s="899"/>
      <c r="G74" s="899"/>
      <c r="H74" s="899"/>
      <c r="I74" s="899"/>
      <c r="J74" s="899"/>
      <c r="K74" s="899"/>
      <c r="L74" s="899"/>
      <c r="M74" s="899"/>
      <c r="N74" s="899"/>
      <c r="O74" s="899"/>
      <c r="P74" s="900"/>
      <c r="Q74" s="901">
        <v>184</v>
      </c>
      <c r="R74" s="857"/>
      <c r="S74" s="857"/>
      <c r="T74" s="857"/>
      <c r="U74" s="857"/>
      <c r="V74" s="857">
        <v>176</v>
      </c>
      <c r="W74" s="857"/>
      <c r="X74" s="857"/>
      <c r="Y74" s="857"/>
      <c r="Z74" s="857"/>
      <c r="AA74" s="857">
        <v>8</v>
      </c>
      <c r="AB74" s="857"/>
      <c r="AC74" s="857"/>
      <c r="AD74" s="857"/>
      <c r="AE74" s="857"/>
      <c r="AF74" s="857">
        <v>8</v>
      </c>
      <c r="AG74" s="857"/>
      <c r="AH74" s="857"/>
      <c r="AI74" s="857"/>
      <c r="AJ74" s="857"/>
      <c r="AK74" s="857">
        <v>3</v>
      </c>
      <c r="AL74" s="857"/>
      <c r="AM74" s="857"/>
      <c r="AN74" s="857"/>
      <c r="AO74" s="857"/>
      <c r="AP74" s="857" t="s">
        <v>565</v>
      </c>
      <c r="AQ74" s="857"/>
      <c r="AR74" s="857"/>
      <c r="AS74" s="857"/>
      <c r="AT74" s="857"/>
      <c r="AU74" s="857" t="s">
        <v>565</v>
      </c>
      <c r="AV74" s="857"/>
      <c r="AW74" s="857"/>
      <c r="AX74" s="857"/>
      <c r="AY74" s="857"/>
      <c r="AZ74" s="902"/>
      <c r="BA74" s="902"/>
      <c r="BB74" s="902"/>
      <c r="BC74" s="902"/>
      <c r="BD74" s="903"/>
      <c r="BE74" s="216"/>
      <c r="BF74" s="216"/>
      <c r="BG74" s="216"/>
      <c r="BH74" s="216"/>
      <c r="BI74" s="216"/>
      <c r="BJ74" s="216"/>
      <c r="BK74" s="216"/>
      <c r="BL74" s="216"/>
      <c r="BM74" s="216"/>
      <c r="BN74" s="216"/>
      <c r="BO74" s="216"/>
      <c r="BP74" s="216"/>
      <c r="BQ74" s="213">
        <v>68</v>
      </c>
      <c r="BR74" s="218"/>
      <c r="BS74" s="888"/>
      <c r="BT74" s="889"/>
      <c r="BU74" s="889"/>
      <c r="BV74" s="889"/>
      <c r="BW74" s="889"/>
      <c r="BX74" s="889"/>
      <c r="BY74" s="889"/>
      <c r="BZ74" s="889"/>
      <c r="CA74" s="889"/>
      <c r="CB74" s="889"/>
      <c r="CC74" s="889"/>
      <c r="CD74" s="889"/>
      <c r="CE74" s="889"/>
      <c r="CF74" s="889"/>
      <c r="CG74" s="890"/>
      <c r="CH74" s="885"/>
      <c r="CI74" s="886"/>
      <c r="CJ74" s="886"/>
      <c r="CK74" s="886"/>
      <c r="CL74" s="887"/>
      <c r="CM74" s="885"/>
      <c r="CN74" s="886"/>
      <c r="CO74" s="886"/>
      <c r="CP74" s="886"/>
      <c r="CQ74" s="887"/>
      <c r="CR74" s="885"/>
      <c r="CS74" s="886"/>
      <c r="CT74" s="886"/>
      <c r="CU74" s="886"/>
      <c r="CV74" s="887"/>
      <c r="CW74" s="885"/>
      <c r="CX74" s="886"/>
      <c r="CY74" s="886"/>
      <c r="CZ74" s="886"/>
      <c r="DA74" s="887"/>
      <c r="DB74" s="885"/>
      <c r="DC74" s="886"/>
      <c r="DD74" s="886"/>
      <c r="DE74" s="886"/>
      <c r="DF74" s="887"/>
      <c r="DG74" s="885"/>
      <c r="DH74" s="886"/>
      <c r="DI74" s="886"/>
      <c r="DJ74" s="886"/>
      <c r="DK74" s="887"/>
      <c r="DL74" s="885"/>
      <c r="DM74" s="886"/>
      <c r="DN74" s="886"/>
      <c r="DO74" s="886"/>
      <c r="DP74" s="887"/>
      <c r="DQ74" s="885"/>
      <c r="DR74" s="886"/>
      <c r="DS74" s="886"/>
      <c r="DT74" s="886"/>
      <c r="DU74" s="887"/>
      <c r="DV74" s="882"/>
      <c r="DW74" s="883"/>
      <c r="DX74" s="883"/>
      <c r="DY74" s="883"/>
      <c r="DZ74" s="884"/>
      <c r="EA74" s="197"/>
    </row>
    <row r="75" spans="1:131" s="198" customFormat="1" ht="26.25" customHeight="1" x14ac:dyDescent="0.15">
      <c r="A75" s="212">
        <v>8</v>
      </c>
      <c r="B75" s="898" t="s">
        <v>555</v>
      </c>
      <c r="C75" s="899"/>
      <c r="D75" s="899"/>
      <c r="E75" s="899"/>
      <c r="F75" s="899"/>
      <c r="G75" s="899"/>
      <c r="H75" s="899"/>
      <c r="I75" s="899"/>
      <c r="J75" s="899"/>
      <c r="K75" s="899"/>
      <c r="L75" s="899"/>
      <c r="M75" s="899"/>
      <c r="N75" s="899"/>
      <c r="O75" s="899"/>
      <c r="P75" s="900"/>
      <c r="Q75" s="904">
        <v>7</v>
      </c>
      <c r="R75" s="853"/>
      <c r="S75" s="853"/>
      <c r="T75" s="853"/>
      <c r="U75" s="854"/>
      <c r="V75" s="855">
        <v>7</v>
      </c>
      <c r="W75" s="853"/>
      <c r="X75" s="853"/>
      <c r="Y75" s="853"/>
      <c r="Z75" s="854"/>
      <c r="AA75" s="855">
        <v>0</v>
      </c>
      <c r="AB75" s="853"/>
      <c r="AC75" s="853"/>
      <c r="AD75" s="853"/>
      <c r="AE75" s="854"/>
      <c r="AF75" s="855">
        <v>0</v>
      </c>
      <c r="AG75" s="853"/>
      <c r="AH75" s="853"/>
      <c r="AI75" s="853"/>
      <c r="AJ75" s="854"/>
      <c r="AK75" s="855" t="s">
        <v>556</v>
      </c>
      <c r="AL75" s="853"/>
      <c r="AM75" s="853"/>
      <c r="AN75" s="853"/>
      <c r="AO75" s="854"/>
      <c r="AP75" s="857" t="s">
        <v>565</v>
      </c>
      <c r="AQ75" s="857"/>
      <c r="AR75" s="857"/>
      <c r="AS75" s="857"/>
      <c r="AT75" s="857"/>
      <c r="AU75" s="857" t="s">
        <v>565</v>
      </c>
      <c r="AV75" s="857"/>
      <c r="AW75" s="857"/>
      <c r="AX75" s="857"/>
      <c r="AY75" s="857"/>
      <c r="AZ75" s="902"/>
      <c r="BA75" s="902"/>
      <c r="BB75" s="902"/>
      <c r="BC75" s="902"/>
      <c r="BD75" s="903"/>
      <c r="BE75" s="216"/>
      <c r="BF75" s="216"/>
      <c r="BG75" s="216"/>
      <c r="BH75" s="216"/>
      <c r="BI75" s="216"/>
      <c r="BJ75" s="216"/>
      <c r="BK75" s="216"/>
      <c r="BL75" s="216"/>
      <c r="BM75" s="216"/>
      <c r="BN75" s="216"/>
      <c r="BO75" s="216"/>
      <c r="BP75" s="216"/>
      <c r="BQ75" s="213">
        <v>69</v>
      </c>
      <c r="BR75" s="218"/>
      <c r="BS75" s="888"/>
      <c r="BT75" s="889"/>
      <c r="BU75" s="889"/>
      <c r="BV75" s="889"/>
      <c r="BW75" s="889"/>
      <c r="BX75" s="889"/>
      <c r="BY75" s="889"/>
      <c r="BZ75" s="889"/>
      <c r="CA75" s="889"/>
      <c r="CB75" s="889"/>
      <c r="CC75" s="889"/>
      <c r="CD75" s="889"/>
      <c r="CE75" s="889"/>
      <c r="CF75" s="889"/>
      <c r="CG75" s="890"/>
      <c r="CH75" s="885"/>
      <c r="CI75" s="886"/>
      <c r="CJ75" s="886"/>
      <c r="CK75" s="886"/>
      <c r="CL75" s="887"/>
      <c r="CM75" s="885"/>
      <c r="CN75" s="886"/>
      <c r="CO75" s="886"/>
      <c r="CP75" s="886"/>
      <c r="CQ75" s="887"/>
      <c r="CR75" s="885"/>
      <c r="CS75" s="886"/>
      <c r="CT75" s="886"/>
      <c r="CU75" s="886"/>
      <c r="CV75" s="887"/>
      <c r="CW75" s="885"/>
      <c r="CX75" s="886"/>
      <c r="CY75" s="886"/>
      <c r="CZ75" s="886"/>
      <c r="DA75" s="887"/>
      <c r="DB75" s="885"/>
      <c r="DC75" s="886"/>
      <c r="DD75" s="886"/>
      <c r="DE75" s="886"/>
      <c r="DF75" s="887"/>
      <c r="DG75" s="885"/>
      <c r="DH75" s="886"/>
      <c r="DI75" s="886"/>
      <c r="DJ75" s="886"/>
      <c r="DK75" s="887"/>
      <c r="DL75" s="885"/>
      <c r="DM75" s="886"/>
      <c r="DN75" s="886"/>
      <c r="DO75" s="886"/>
      <c r="DP75" s="887"/>
      <c r="DQ75" s="885"/>
      <c r="DR75" s="886"/>
      <c r="DS75" s="886"/>
      <c r="DT75" s="886"/>
      <c r="DU75" s="887"/>
      <c r="DV75" s="882"/>
      <c r="DW75" s="883"/>
      <c r="DX75" s="883"/>
      <c r="DY75" s="883"/>
      <c r="DZ75" s="884"/>
      <c r="EA75" s="197"/>
    </row>
    <row r="76" spans="1:131" s="198" customFormat="1" ht="26.25" customHeight="1" x14ac:dyDescent="0.15">
      <c r="A76" s="212">
        <v>9</v>
      </c>
      <c r="B76" s="898"/>
      <c r="C76" s="899"/>
      <c r="D76" s="899"/>
      <c r="E76" s="899"/>
      <c r="F76" s="899"/>
      <c r="G76" s="899"/>
      <c r="H76" s="899"/>
      <c r="I76" s="899"/>
      <c r="J76" s="899"/>
      <c r="K76" s="899"/>
      <c r="L76" s="899"/>
      <c r="M76" s="899"/>
      <c r="N76" s="899"/>
      <c r="O76" s="899"/>
      <c r="P76" s="900"/>
      <c r="Q76" s="904"/>
      <c r="R76" s="853"/>
      <c r="S76" s="853"/>
      <c r="T76" s="853"/>
      <c r="U76" s="854"/>
      <c r="V76" s="855"/>
      <c r="W76" s="853"/>
      <c r="X76" s="853"/>
      <c r="Y76" s="853"/>
      <c r="Z76" s="854"/>
      <c r="AA76" s="855"/>
      <c r="AB76" s="853"/>
      <c r="AC76" s="853"/>
      <c r="AD76" s="853"/>
      <c r="AE76" s="854"/>
      <c r="AF76" s="855"/>
      <c r="AG76" s="853"/>
      <c r="AH76" s="853"/>
      <c r="AI76" s="853"/>
      <c r="AJ76" s="854"/>
      <c r="AK76" s="855"/>
      <c r="AL76" s="853"/>
      <c r="AM76" s="853"/>
      <c r="AN76" s="853"/>
      <c r="AO76" s="854"/>
      <c r="AP76" s="855"/>
      <c r="AQ76" s="853"/>
      <c r="AR76" s="853"/>
      <c r="AS76" s="853"/>
      <c r="AT76" s="854"/>
      <c r="AU76" s="855"/>
      <c r="AV76" s="853"/>
      <c r="AW76" s="853"/>
      <c r="AX76" s="853"/>
      <c r="AY76" s="854"/>
      <c r="AZ76" s="902"/>
      <c r="BA76" s="902"/>
      <c r="BB76" s="902"/>
      <c r="BC76" s="902"/>
      <c r="BD76" s="903"/>
      <c r="BE76" s="216"/>
      <c r="BF76" s="216"/>
      <c r="BG76" s="216"/>
      <c r="BH76" s="216"/>
      <c r="BI76" s="216"/>
      <c r="BJ76" s="216"/>
      <c r="BK76" s="216"/>
      <c r="BL76" s="216"/>
      <c r="BM76" s="216"/>
      <c r="BN76" s="216"/>
      <c r="BO76" s="216"/>
      <c r="BP76" s="216"/>
      <c r="BQ76" s="213">
        <v>70</v>
      </c>
      <c r="BR76" s="218"/>
      <c r="BS76" s="888"/>
      <c r="BT76" s="889"/>
      <c r="BU76" s="889"/>
      <c r="BV76" s="889"/>
      <c r="BW76" s="889"/>
      <c r="BX76" s="889"/>
      <c r="BY76" s="889"/>
      <c r="BZ76" s="889"/>
      <c r="CA76" s="889"/>
      <c r="CB76" s="889"/>
      <c r="CC76" s="889"/>
      <c r="CD76" s="889"/>
      <c r="CE76" s="889"/>
      <c r="CF76" s="889"/>
      <c r="CG76" s="890"/>
      <c r="CH76" s="885"/>
      <c r="CI76" s="886"/>
      <c r="CJ76" s="886"/>
      <c r="CK76" s="886"/>
      <c r="CL76" s="887"/>
      <c r="CM76" s="885"/>
      <c r="CN76" s="886"/>
      <c r="CO76" s="886"/>
      <c r="CP76" s="886"/>
      <c r="CQ76" s="887"/>
      <c r="CR76" s="885"/>
      <c r="CS76" s="886"/>
      <c r="CT76" s="886"/>
      <c r="CU76" s="886"/>
      <c r="CV76" s="887"/>
      <c r="CW76" s="885"/>
      <c r="CX76" s="886"/>
      <c r="CY76" s="886"/>
      <c r="CZ76" s="886"/>
      <c r="DA76" s="887"/>
      <c r="DB76" s="885"/>
      <c r="DC76" s="886"/>
      <c r="DD76" s="886"/>
      <c r="DE76" s="886"/>
      <c r="DF76" s="887"/>
      <c r="DG76" s="885"/>
      <c r="DH76" s="886"/>
      <c r="DI76" s="886"/>
      <c r="DJ76" s="886"/>
      <c r="DK76" s="887"/>
      <c r="DL76" s="885"/>
      <c r="DM76" s="886"/>
      <c r="DN76" s="886"/>
      <c r="DO76" s="886"/>
      <c r="DP76" s="887"/>
      <c r="DQ76" s="885"/>
      <c r="DR76" s="886"/>
      <c r="DS76" s="886"/>
      <c r="DT76" s="886"/>
      <c r="DU76" s="887"/>
      <c r="DV76" s="882"/>
      <c r="DW76" s="883"/>
      <c r="DX76" s="883"/>
      <c r="DY76" s="883"/>
      <c r="DZ76" s="884"/>
      <c r="EA76" s="197"/>
    </row>
    <row r="77" spans="1:131" s="198" customFormat="1" ht="26.25" customHeight="1" x14ac:dyDescent="0.15">
      <c r="A77" s="212">
        <v>10</v>
      </c>
      <c r="B77" s="898"/>
      <c r="C77" s="899"/>
      <c r="D77" s="899"/>
      <c r="E77" s="899"/>
      <c r="F77" s="899"/>
      <c r="G77" s="899"/>
      <c r="H77" s="899"/>
      <c r="I77" s="899"/>
      <c r="J77" s="899"/>
      <c r="K77" s="899"/>
      <c r="L77" s="899"/>
      <c r="M77" s="899"/>
      <c r="N77" s="899"/>
      <c r="O77" s="899"/>
      <c r="P77" s="900"/>
      <c r="Q77" s="904"/>
      <c r="R77" s="853"/>
      <c r="S77" s="853"/>
      <c r="T77" s="853"/>
      <c r="U77" s="854"/>
      <c r="V77" s="855"/>
      <c r="W77" s="853"/>
      <c r="X77" s="853"/>
      <c r="Y77" s="853"/>
      <c r="Z77" s="854"/>
      <c r="AA77" s="855"/>
      <c r="AB77" s="853"/>
      <c r="AC77" s="853"/>
      <c r="AD77" s="853"/>
      <c r="AE77" s="854"/>
      <c r="AF77" s="855"/>
      <c r="AG77" s="853"/>
      <c r="AH77" s="853"/>
      <c r="AI77" s="853"/>
      <c r="AJ77" s="854"/>
      <c r="AK77" s="855"/>
      <c r="AL77" s="853"/>
      <c r="AM77" s="853"/>
      <c r="AN77" s="853"/>
      <c r="AO77" s="854"/>
      <c r="AP77" s="855"/>
      <c r="AQ77" s="853"/>
      <c r="AR77" s="853"/>
      <c r="AS77" s="853"/>
      <c r="AT77" s="854"/>
      <c r="AU77" s="855"/>
      <c r="AV77" s="853"/>
      <c r="AW77" s="853"/>
      <c r="AX77" s="853"/>
      <c r="AY77" s="854"/>
      <c r="AZ77" s="902"/>
      <c r="BA77" s="902"/>
      <c r="BB77" s="902"/>
      <c r="BC77" s="902"/>
      <c r="BD77" s="903"/>
      <c r="BE77" s="216"/>
      <c r="BF77" s="216"/>
      <c r="BG77" s="216"/>
      <c r="BH77" s="216"/>
      <c r="BI77" s="216"/>
      <c r="BJ77" s="216"/>
      <c r="BK77" s="216"/>
      <c r="BL77" s="216"/>
      <c r="BM77" s="216"/>
      <c r="BN77" s="216"/>
      <c r="BO77" s="216"/>
      <c r="BP77" s="216"/>
      <c r="BQ77" s="213">
        <v>71</v>
      </c>
      <c r="BR77" s="218"/>
      <c r="BS77" s="888"/>
      <c r="BT77" s="889"/>
      <c r="BU77" s="889"/>
      <c r="BV77" s="889"/>
      <c r="BW77" s="889"/>
      <c r="BX77" s="889"/>
      <c r="BY77" s="889"/>
      <c r="BZ77" s="889"/>
      <c r="CA77" s="889"/>
      <c r="CB77" s="889"/>
      <c r="CC77" s="889"/>
      <c r="CD77" s="889"/>
      <c r="CE77" s="889"/>
      <c r="CF77" s="889"/>
      <c r="CG77" s="890"/>
      <c r="CH77" s="885"/>
      <c r="CI77" s="886"/>
      <c r="CJ77" s="886"/>
      <c r="CK77" s="886"/>
      <c r="CL77" s="887"/>
      <c r="CM77" s="885"/>
      <c r="CN77" s="886"/>
      <c r="CO77" s="886"/>
      <c r="CP77" s="886"/>
      <c r="CQ77" s="887"/>
      <c r="CR77" s="885"/>
      <c r="CS77" s="886"/>
      <c r="CT77" s="886"/>
      <c r="CU77" s="886"/>
      <c r="CV77" s="887"/>
      <c r="CW77" s="885"/>
      <c r="CX77" s="886"/>
      <c r="CY77" s="886"/>
      <c r="CZ77" s="886"/>
      <c r="DA77" s="887"/>
      <c r="DB77" s="885"/>
      <c r="DC77" s="886"/>
      <c r="DD77" s="886"/>
      <c r="DE77" s="886"/>
      <c r="DF77" s="887"/>
      <c r="DG77" s="885"/>
      <c r="DH77" s="886"/>
      <c r="DI77" s="886"/>
      <c r="DJ77" s="886"/>
      <c r="DK77" s="887"/>
      <c r="DL77" s="885"/>
      <c r="DM77" s="886"/>
      <c r="DN77" s="886"/>
      <c r="DO77" s="886"/>
      <c r="DP77" s="887"/>
      <c r="DQ77" s="885"/>
      <c r="DR77" s="886"/>
      <c r="DS77" s="886"/>
      <c r="DT77" s="886"/>
      <c r="DU77" s="887"/>
      <c r="DV77" s="882"/>
      <c r="DW77" s="883"/>
      <c r="DX77" s="883"/>
      <c r="DY77" s="883"/>
      <c r="DZ77" s="884"/>
      <c r="EA77" s="197"/>
    </row>
    <row r="78" spans="1:131" s="198" customFormat="1" ht="26.25" customHeight="1" x14ac:dyDescent="0.15">
      <c r="A78" s="212">
        <v>11</v>
      </c>
      <c r="B78" s="898"/>
      <c r="C78" s="899"/>
      <c r="D78" s="899"/>
      <c r="E78" s="899"/>
      <c r="F78" s="899"/>
      <c r="G78" s="899"/>
      <c r="H78" s="899"/>
      <c r="I78" s="899"/>
      <c r="J78" s="899"/>
      <c r="K78" s="899"/>
      <c r="L78" s="899"/>
      <c r="M78" s="899"/>
      <c r="N78" s="899"/>
      <c r="O78" s="899"/>
      <c r="P78" s="900"/>
      <c r="Q78" s="901"/>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902"/>
      <c r="BA78" s="902"/>
      <c r="BB78" s="902"/>
      <c r="BC78" s="902"/>
      <c r="BD78" s="903"/>
      <c r="BE78" s="216"/>
      <c r="BF78" s="216"/>
      <c r="BG78" s="216"/>
      <c r="BH78" s="216"/>
      <c r="BI78" s="216"/>
      <c r="BJ78" s="219"/>
      <c r="BK78" s="219"/>
      <c r="BL78" s="219"/>
      <c r="BM78" s="219"/>
      <c r="BN78" s="219"/>
      <c r="BO78" s="216"/>
      <c r="BP78" s="216"/>
      <c r="BQ78" s="213">
        <v>72</v>
      </c>
      <c r="BR78" s="218"/>
      <c r="BS78" s="888"/>
      <c r="BT78" s="889"/>
      <c r="BU78" s="889"/>
      <c r="BV78" s="889"/>
      <c r="BW78" s="889"/>
      <c r="BX78" s="889"/>
      <c r="BY78" s="889"/>
      <c r="BZ78" s="889"/>
      <c r="CA78" s="889"/>
      <c r="CB78" s="889"/>
      <c r="CC78" s="889"/>
      <c r="CD78" s="889"/>
      <c r="CE78" s="889"/>
      <c r="CF78" s="889"/>
      <c r="CG78" s="890"/>
      <c r="CH78" s="885"/>
      <c r="CI78" s="886"/>
      <c r="CJ78" s="886"/>
      <c r="CK78" s="886"/>
      <c r="CL78" s="887"/>
      <c r="CM78" s="885"/>
      <c r="CN78" s="886"/>
      <c r="CO78" s="886"/>
      <c r="CP78" s="886"/>
      <c r="CQ78" s="887"/>
      <c r="CR78" s="885"/>
      <c r="CS78" s="886"/>
      <c r="CT78" s="886"/>
      <c r="CU78" s="886"/>
      <c r="CV78" s="887"/>
      <c r="CW78" s="885"/>
      <c r="CX78" s="886"/>
      <c r="CY78" s="886"/>
      <c r="CZ78" s="886"/>
      <c r="DA78" s="887"/>
      <c r="DB78" s="885"/>
      <c r="DC78" s="886"/>
      <c r="DD78" s="886"/>
      <c r="DE78" s="886"/>
      <c r="DF78" s="887"/>
      <c r="DG78" s="885"/>
      <c r="DH78" s="886"/>
      <c r="DI78" s="886"/>
      <c r="DJ78" s="886"/>
      <c r="DK78" s="887"/>
      <c r="DL78" s="885"/>
      <c r="DM78" s="886"/>
      <c r="DN78" s="886"/>
      <c r="DO78" s="886"/>
      <c r="DP78" s="887"/>
      <c r="DQ78" s="885"/>
      <c r="DR78" s="886"/>
      <c r="DS78" s="886"/>
      <c r="DT78" s="886"/>
      <c r="DU78" s="887"/>
      <c r="DV78" s="882"/>
      <c r="DW78" s="883"/>
      <c r="DX78" s="883"/>
      <c r="DY78" s="883"/>
      <c r="DZ78" s="884"/>
      <c r="EA78" s="197"/>
    </row>
    <row r="79" spans="1:131" s="198" customFormat="1" ht="26.25" customHeight="1" x14ac:dyDescent="0.15">
      <c r="A79" s="212">
        <v>12</v>
      </c>
      <c r="B79" s="898"/>
      <c r="C79" s="899"/>
      <c r="D79" s="899"/>
      <c r="E79" s="899"/>
      <c r="F79" s="899"/>
      <c r="G79" s="899"/>
      <c r="H79" s="899"/>
      <c r="I79" s="899"/>
      <c r="J79" s="899"/>
      <c r="K79" s="899"/>
      <c r="L79" s="899"/>
      <c r="M79" s="899"/>
      <c r="N79" s="899"/>
      <c r="O79" s="899"/>
      <c r="P79" s="900"/>
      <c r="Q79" s="901"/>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902"/>
      <c r="BA79" s="902"/>
      <c r="BB79" s="902"/>
      <c r="BC79" s="902"/>
      <c r="BD79" s="903"/>
      <c r="BE79" s="216"/>
      <c r="BF79" s="216"/>
      <c r="BG79" s="216"/>
      <c r="BH79" s="216"/>
      <c r="BI79" s="216"/>
      <c r="BJ79" s="219"/>
      <c r="BK79" s="219"/>
      <c r="BL79" s="219"/>
      <c r="BM79" s="219"/>
      <c r="BN79" s="219"/>
      <c r="BO79" s="216"/>
      <c r="BP79" s="216"/>
      <c r="BQ79" s="213">
        <v>73</v>
      </c>
      <c r="BR79" s="218"/>
      <c r="BS79" s="888"/>
      <c r="BT79" s="889"/>
      <c r="BU79" s="889"/>
      <c r="BV79" s="889"/>
      <c r="BW79" s="889"/>
      <c r="BX79" s="889"/>
      <c r="BY79" s="889"/>
      <c r="BZ79" s="889"/>
      <c r="CA79" s="889"/>
      <c r="CB79" s="889"/>
      <c r="CC79" s="889"/>
      <c r="CD79" s="889"/>
      <c r="CE79" s="889"/>
      <c r="CF79" s="889"/>
      <c r="CG79" s="890"/>
      <c r="CH79" s="885"/>
      <c r="CI79" s="886"/>
      <c r="CJ79" s="886"/>
      <c r="CK79" s="886"/>
      <c r="CL79" s="887"/>
      <c r="CM79" s="885"/>
      <c r="CN79" s="886"/>
      <c r="CO79" s="886"/>
      <c r="CP79" s="886"/>
      <c r="CQ79" s="887"/>
      <c r="CR79" s="885"/>
      <c r="CS79" s="886"/>
      <c r="CT79" s="886"/>
      <c r="CU79" s="886"/>
      <c r="CV79" s="887"/>
      <c r="CW79" s="885"/>
      <c r="CX79" s="886"/>
      <c r="CY79" s="886"/>
      <c r="CZ79" s="886"/>
      <c r="DA79" s="887"/>
      <c r="DB79" s="885"/>
      <c r="DC79" s="886"/>
      <c r="DD79" s="886"/>
      <c r="DE79" s="886"/>
      <c r="DF79" s="887"/>
      <c r="DG79" s="885"/>
      <c r="DH79" s="886"/>
      <c r="DI79" s="886"/>
      <c r="DJ79" s="886"/>
      <c r="DK79" s="887"/>
      <c r="DL79" s="885"/>
      <c r="DM79" s="886"/>
      <c r="DN79" s="886"/>
      <c r="DO79" s="886"/>
      <c r="DP79" s="887"/>
      <c r="DQ79" s="885"/>
      <c r="DR79" s="886"/>
      <c r="DS79" s="886"/>
      <c r="DT79" s="886"/>
      <c r="DU79" s="887"/>
      <c r="DV79" s="882"/>
      <c r="DW79" s="883"/>
      <c r="DX79" s="883"/>
      <c r="DY79" s="883"/>
      <c r="DZ79" s="884"/>
      <c r="EA79" s="197"/>
    </row>
    <row r="80" spans="1:131" s="198" customFormat="1" ht="26.25" customHeight="1" x14ac:dyDescent="0.15">
      <c r="A80" s="212">
        <v>13</v>
      </c>
      <c r="B80" s="898"/>
      <c r="C80" s="899"/>
      <c r="D80" s="899"/>
      <c r="E80" s="899"/>
      <c r="F80" s="899"/>
      <c r="G80" s="899"/>
      <c r="H80" s="899"/>
      <c r="I80" s="899"/>
      <c r="J80" s="899"/>
      <c r="K80" s="899"/>
      <c r="L80" s="899"/>
      <c r="M80" s="899"/>
      <c r="N80" s="899"/>
      <c r="O80" s="899"/>
      <c r="P80" s="900"/>
      <c r="Q80" s="901"/>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902"/>
      <c r="BA80" s="902"/>
      <c r="BB80" s="902"/>
      <c r="BC80" s="902"/>
      <c r="BD80" s="903"/>
      <c r="BE80" s="216"/>
      <c r="BF80" s="216"/>
      <c r="BG80" s="216"/>
      <c r="BH80" s="216"/>
      <c r="BI80" s="216"/>
      <c r="BJ80" s="216"/>
      <c r="BK80" s="216"/>
      <c r="BL80" s="216"/>
      <c r="BM80" s="216"/>
      <c r="BN80" s="216"/>
      <c r="BO80" s="216"/>
      <c r="BP80" s="216"/>
      <c r="BQ80" s="213">
        <v>74</v>
      </c>
      <c r="BR80" s="218"/>
      <c r="BS80" s="888"/>
      <c r="BT80" s="889"/>
      <c r="BU80" s="889"/>
      <c r="BV80" s="889"/>
      <c r="BW80" s="889"/>
      <c r="BX80" s="889"/>
      <c r="BY80" s="889"/>
      <c r="BZ80" s="889"/>
      <c r="CA80" s="889"/>
      <c r="CB80" s="889"/>
      <c r="CC80" s="889"/>
      <c r="CD80" s="889"/>
      <c r="CE80" s="889"/>
      <c r="CF80" s="889"/>
      <c r="CG80" s="890"/>
      <c r="CH80" s="885"/>
      <c r="CI80" s="886"/>
      <c r="CJ80" s="886"/>
      <c r="CK80" s="886"/>
      <c r="CL80" s="887"/>
      <c r="CM80" s="885"/>
      <c r="CN80" s="886"/>
      <c r="CO80" s="886"/>
      <c r="CP80" s="886"/>
      <c r="CQ80" s="887"/>
      <c r="CR80" s="885"/>
      <c r="CS80" s="886"/>
      <c r="CT80" s="886"/>
      <c r="CU80" s="886"/>
      <c r="CV80" s="887"/>
      <c r="CW80" s="885"/>
      <c r="CX80" s="886"/>
      <c r="CY80" s="886"/>
      <c r="CZ80" s="886"/>
      <c r="DA80" s="887"/>
      <c r="DB80" s="885"/>
      <c r="DC80" s="886"/>
      <c r="DD80" s="886"/>
      <c r="DE80" s="886"/>
      <c r="DF80" s="887"/>
      <c r="DG80" s="885"/>
      <c r="DH80" s="886"/>
      <c r="DI80" s="886"/>
      <c r="DJ80" s="886"/>
      <c r="DK80" s="887"/>
      <c r="DL80" s="885"/>
      <c r="DM80" s="886"/>
      <c r="DN80" s="886"/>
      <c r="DO80" s="886"/>
      <c r="DP80" s="887"/>
      <c r="DQ80" s="885"/>
      <c r="DR80" s="886"/>
      <c r="DS80" s="886"/>
      <c r="DT80" s="886"/>
      <c r="DU80" s="887"/>
      <c r="DV80" s="882"/>
      <c r="DW80" s="883"/>
      <c r="DX80" s="883"/>
      <c r="DY80" s="883"/>
      <c r="DZ80" s="884"/>
      <c r="EA80" s="197"/>
    </row>
    <row r="81" spans="1:131" s="198" customFormat="1" ht="26.25" customHeight="1" x14ac:dyDescent="0.15">
      <c r="A81" s="212">
        <v>14</v>
      </c>
      <c r="B81" s="898"/>
      <c r="C81" s="899"/>
      <c r="D81" s="899"/>
      <c r="E81" s="899"/>
      <c r="F81" s="899"/>
      <c r="G81" s="899"/>
      <c r="H81" s="899"/>
      <c r="I81" s="899"/>
      <c r="J81" s="899"/>
      <c r="K81" s="899"/>
      <c r="L81" s="899"/>
      <c r="M81" s="899"/>
      <c r="N81" s="899"/>
      <c r="O81" s="899"/>
      <c r="P81" s="900"/>
      <c r="Q81" s="901"/>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902"/>
      <c r="BA81" s="902"/>
      <c r="BB81" s="902"/>
      <c r="BC81" s="902"/>
      <c r="BD81" s="903"/>
      <c r="BE81" s="216"/>
      <c r="BF81" s="216"/>
      <c r="BG81" s="216"/>
      <c r="BH81" s="216"/>
      <c r="BI81" s="216"/>
      <c r="BJ81" s="216"/>
      <c r="BK81" s="216"/>
      <c r="BL81" s="216"/>
      <c r="BM81" s="216"/>
      <c r="BN81" s="216"/>
      <c r="BO81" s="216"/>
      <c r="BP81" s="216"/>
      <c r="BQ81" s="213">
        <v>75</v>
      </c>
      <c r="BR81" s="218"/>
      <c r="BS81" s="888"/>
      <c r="BT81" s="889"/>
      <c r="BU81" s="889"/>
      <c r="BV81" s="889"/>
      <c r="BW81" s="889"/>
      <c r="BX81" s="889"/>
      <c r="BY81" s="889"/>
      <c r="BZ81" s="889"/>
      <c r="CA81" s="889"/>
      <c r="CB81" s="889"/>
      <c r="CC81" s="889"/>
      <c r="CD81" s="889"/>
      <c r="CE81" s="889"/>
      <c r="CF81" s="889"/>
      <c r="CG81" s="890"/>
      <c r="CH81" s="885"/>
      <c r="CI81" s="886"/>
      <c r="CJ81" s="886"/>
      <c r="CK81" s="886"/>
      <c r="CL81" s="887"/>
      <c r="CM81" s="885"/>
      <c r="CN81" s="886"/>
      <c r="CO81" s="886"/>
      <c r="CP81" s="886"/>
      <c r="CQ81" s="887"/>
      <c r="CR81" s="885"/>
      <c r="CS81" s="886"/>
      <c r="CT81" s="886"/>
      <c r="CU81" s="886"/>
      <c r="CV81" s="887"/>
      <c r="CW81" s="885"/>
      <c r="CX81" s="886"/>
      <c r="CY81" s="886"/>
      <c r="CZ81" s="886"/>
      <c r="DA81" s="887"/>
      <c r="DB81" s="885"/>
      <c r="DC81" s="886"/>
      <c r="DD81" s="886"/>
      <c r="DE81" s="886"/>
      <c r="DF81" s="887"/>
      <c r="DG81" s="885"/>
      <c r="DH81" s="886"/>
      <c r="DI81" s="886"/>
      <c r="DJ81" s="886"/>
      <c r="DK81" s="887"/>
      <c r="DL81" s="885"/>
      <c r="DM81" s="886"/>
      <c r="DN81" s="886"/>
      <c r="DO81" s="886"/>
      <c r="DP81" s="887"/>
      <c r="DQ81" s="885"/>
      <c r="DR81" s="886"/>
      <c r="DS81" s="886"/>
      <c r="DT81" s="886"/>
      <c r="DU81" s="887"/>
      <c r="DV81" s="882"/>
      <c r="DW81" s="883"/>
      <c r="DX81" s="883"/>
      <c r="DY81" s="883"/>
      <c r="DZ81" s="884"/>
      <c r="EA81" s="197"/>
    </row>
    <row r="82" spans="1:131" s="198" customFormat="1" ht="26.25" customHeight="1" x14ac:dyDescent="0.15">
      <c r="A82" s="212">
        <v>15</v>
      </c>
      <c r="B82" s="898"/>
      <c r="C82" s="899"/>
      <c r="D82" s="899"/>
      <c r="E82" s="899"/>
      <c r="F82" s="899"/>
      <c r="G82" s="899"/>
      <c r="H82" s="899"/>
      <c r="I82" s="899"/>
      <c r="J82" s="899"/>
      <c r="K82" s="899"/>
      <c r="L82" s="899"/>
      <c r="M82" s="899"/>
      <c r="N82" s="899"/>
      <c r="O82" s="899"/>
      <c r="P82" s="900"/>
      <c r="Q82" s="901"/>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902"/>
      <c r="BA82" s="902"/>
      <c r="BB82" s="902"/>
      <c r="BC82" s="902"/>
      <c r="BD82" s="903"/>
      <c r="BE82" s="216"/>
      <c r="BF82" s="216"/>
      <c r="BG82" s="216"/>
      <c r="BH82" s="216"/>
      <c r="BI82" s="216"/>
      <c r="BJ82" s="216"/>
      <c r="BK82" s="216"/>
      <c r="BL82" s="216"/>
      <c r="BM82" s="216"/>
      <c r="BN82" s="216"/>
      <c r="BO82" s="216"/>
      <c r="BP82" s="216"/>
      <c r="BQ82" s="213">
        <v>76</v>
      </c>
      <c r="BR82" s="218"/>
      <c r="BS82" s="888"/>
      <c r="BT82" s="889"/>
      <c r="BU82" s="889"/>
      <c r="BV82" s="889"/>
      <c r="BW82" s="889"/>
      <c r="BX82" s="889"/>
      <c r="BY82" s="889"/>
      <c r="BZ82" s="889"/>
      <c r="CA82" s="889"/>
      <c r="CB82" s="889"/>
      <c r="CC82" s="889"/>
      <c r="CD82" s="889"/>
      <c r="CE82" s="889"/>
      <c r="CF82" s="889"/>
      <c r="CG82" s="890"/>
      <c r="CH82" s="885"/>
      <c r="CI82" s="886"/>
      <c r="CJ82" s="886"/>
      <c r="CK82" s="886"/>
      <c r="CL82" s="887"/>
      <c r="CM82" s="885"/>
      <c r="CN82" s="886"/>
      <c r="CO82" s="886"/>
      <c r="CP82" s="886"/>
      <c r="CQ82" s="887"/>
      <c r="CR82" s="885"/>
      <c r="CS82" s="886"/>
      <c r="CT82" s="886"/>
      <c r="CU82" s="886"/>
      <c r="CV82" s="887"/>
      <c r="CW82" s="885"/>
      <c r="CX82" s="886"/>
      <c r="CY82" s="886"/>
      <c r="CZ82" s="886"/>
      <c r="DA82" s="887"/>
      <c r="DB82" s="885"/>
      <c r="DC82" s="886"/>
      <c r="DD82" s="886"/>
      <c r="DE82" s="886"/>
      <c r="DF82" s="887"/>
      <c r="DG82" s="885"/>
      <c r="DH82" s="886"/>
      <c r="DI82" s="886"/>
      <c r="DJ82" s="886"/>
      <c r="DK82" s="887"/>
      <c r="DL82" s="885"/>
      <c r="DM82" s="886"/>
      <c r="DN82" s="886"/>
      <c r="DO82" s="886"/>
      <c r="DP82" s="887"/>
      <c r="DQ82" s="885"/>
      <c r="DR82" s="886"/>
      <c r="DS82" s="886"/>
      <c r="DT82" s="886"/>
      <c r="DU82" s="887"/>
      <c r="DV82" s="882"/>
      <c r="DW82" s="883"/>
      <c r="DX82" s="883"/>
      <c r="DY82" s="883"/>
      <c r="DZ82" s="884"/>
      <c r="EA82" s="197"/>
    </row>
    <row r="83" spans="1:131" s="198" customFormat="1" ht="26.25" customHeight="1" x14ac:dyDescent="0.15">
      <c r="A83" s="212">
        <v>16</v>
      </c>
      <c r="B83" s="898"/>
      <c r="C83" s="899"/>
      <c r="D83" s="899"/>
      <c r="E83" s="899"/>
      <c r="F83" s="899"/>
      <c r="G83" s="899"/>
      <c r="H83" s="899"/>
      <c r="I83" s="899"/>
      <c r="J83" s="899"/>
      <c r="K83" s="899"/>
      <c r="L83" s="899"/>
      <c r="M83" s="899"/>
      <c r="N83" s="899"/>
      <c r="O83" s="899"/>
      <c r="P83" s="900"/>
      <c r="Q83" s="901"/>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902"/>
      <c r="BA83" s="902"/>
      <c r="BB83" s="902"/>
      <c r="BC83" s="902"/>
      <c r="BD83" s="903"/>
      <c r="BE83" s="216"/>
      <c r="BF83" s="216"/>
      <c r="BG83" s="216"/>
      <c r="BH83" s="216"/>
      <c r="BI83" s="216"/>
      <c r="BJ83" s="216"/>
      <c r="BK83" s="216"/>
      <c r="BL83" s="216"/>
      <c r="BM83" s="216"/>
      <c r="BN83" s="216"/>
      <c r="BO83" s="216"/>
      <c r="BP83" s="216"/>
      <c r="BQ83" s="213">
        <v>77</v>
      </c>
      <c r="BR83" s="218"/>
      <c r="BS83" s="888"/>
      <c r="BT83" s="889"/>
      <c r="BU83" s="889"/>
      <c r="BV83" s="889"/>
      <c r="BW83" s="889"/>
      <c r="BX83" s="889"/>
      <c r="BY83" s="889"/>
      <c r="BZ83" s="889"/>
      <c r="CA83" s="889"/>
      <c r="CB83" s="889"/>
      <c r="CC83" s="889"/>
      <c r="CD83" s="889"/>
      <c r="CE83" s="889"/>
      <c r="CF83" s="889"/>
      <c r="CG83" s="890"/>
      <c r="CH83" s="885"/>
      <c r="CI83" s="886"/>
      <c r="CJ83" s="886"/>
      <c r="CK83" s="886"/>
      <c r="CL83" s="887"/>
      <c r="CM83" s="885"/>
      <c r="CN83" s="886"/>
      <c r="CO83" s="886"/>
      <c r="CP83" s="886"/>
      <c r="CQ83" s="887"/>
      <c r="CR83" s="885"/>
      <c r="CS83" s="886"/>
      <c r="CT83" s="886"/>
      <c r="CU83" s="886"/>
      <c r="CV83" s="887"/>
      <c r="CW83" s="885"/>
      <c r="CX83" s="886"/>
      <c r="CY83" s="886"/>
      <c r="CZ83" s="886"/>
      <c r="DA83" s="887"/>
      <c r="DB83" s="885"/>
      <c r="DC83" s="886"/>
      <c r="DD83" s="886"/>
      <c r="DE83" s="886"/>
      <c r="DF83" s="887"/>
      <c r="DG83" s="885"/>
      <c r="DH83" s="886"/>
      <c r="DI83" s="886"/>
      <c r="DJ83" s="886"/>
      <c r="DK83" s="887"/>
      <c r="DL83" s="885"/>
      <c r="DM83" s="886"/>
      <c r="DN83" s="886"/>
      <c r="DO83" s="886"/>
      <c r="DP83" s="887"/>
      <c r="DQ83" s="885"/>
      <c r="DR83" s="886"/>
      <c r="DS83" s="886"/>
      <c r="DT83" s="886"/>
      <c r="DU83" s="887"/>
      <c r="DV83" s="882"/>
      <c r="DW83" s="883"/>
      <c r="DX83" s="883"/>
      <c r="DY83" s="883"/>
      <c r="DZ83" s="884"/>
      <c r="EA83" s="197"/>
    </row>
    <row r="84" spans="1:131" s="198" customFormat="1" ht="26.25" customHeight="1" x14ac:dyDescent="0.15">
      <c r="A84" s="212">
        <v>17</v>
      </c>
      <c r="B84" s="898"/>
      <c r="C84" s="899"/>
      <c r="D84" s="899"/>
      <c r="E84" s="899"/>
      <c r="F84" s="899"/>
      <c r="G84" s="899"/>
      <c r="H84" s="899"/>
      <c r="I84" s="899"/>
      <c r="J84" s="899"/>
      <c r="K84" s="899"/>
      <c r="L84" s="899"/>
      <c r="M84" s="899"/>
      <c r="N84" s="899"/>
      <c r="O84" s="899"/>
      <c r="P84" s="900"/>
      <c r="Q84" s="901"/>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902"/>
      <c r="BA84" s="902"/>
      <c r="BB84" s="902"/>
      <c r="BC84" s="902"/>
      <c r="BD84" s="903"/>
      <c r="BE84" s="216"/>
      <c r="BF84" s="216"/>
      <c r="BG84" s="216"/>
      <c r="BH84" s="216"/>
      <c r="BI84" s="216"/>
      <c r="BJ84" s="216"/>
      <c r="BK84" s="216"/>
      <c r="BL84" s="216"/>
      <c r="BM84" s="216"/>
      <c r="BN84" s="216"/>
      <c r="BO84" s="216"/>
      <c r="BP84" s="216"/>
      <c r="BQ84" s="213">
        <v>78</v>
      </c>
      <c r="BR84" s="218"/>
      <c r="BS84" s="888"/>
      <c r="BT84" s="889"/>
      <c r="BU84" s="889"/>
      <c r="BV84" s="889"/>
      <c r="BW84" s="889"/>
      <c r="BX84" s="889"/>
      <c r="BY84" s="889"/>
      <c r="BZ84" s="889"/>
      <c r="CA84" s="889"/>
      <c r="CB84" s="889"/>
      <c r="CC84" s="889"/>
      <c r="CD84" s="889"/>
      <c r="CE84" s="889"/>
      <c r="CF84" s="889"/>
      <c r="CG84" s="890"/>
      <c r="CH84" s="885"/>
      <c r="CI84" s="886"/>
      <c r="CJ84" s="886"/>
      <c r="CK84" s="886"/>
      <c r="CL84" s="887"/>
      <c r="CM84" s="885"/>
      <c r="CN84" s="886"/>
      <c r="CO84" s="886"/>
      <c r="CP84" s="886"/>
      <c r="CQ84" s="887"/>
      <c r="CR84" s="885"/>
      <c r="CS84" s="886"/>
      <c r="CT84" s="886"/>
      <c r="CU84" s="886"/>
      <c r="CV84" s="887"/>
      <c r="CW84" s="885"/>
      <c r="CX84" s="886"/>
      <c r="CY84" s="886"/>
      <c r="CZ84" s="886"/>
      <c r="DA84" s="887"/>
      <c r="DB84" s="885"/>
      <c r="DC84" s="886"/>
      <c r="DD84" s="886"/>
      <c r="DE84" s="886"/>
      <c r="DF84" s="887"/>
      <c r="DG84" s="885"/>
      <c r="DH84" s="886"/>
      <c r="DI84" s="886"/>
      <c r="DJ84" s="886"/>
      <c r="DK84" s="887"/>
      <c r="DL84" s="885"/>
      <c r="DM84" s="886"/>
      <c r="DN84" s="886"/>
      <c r="DO84" s="886"/>
      <c r="DP84" s="887"/>
      <c r="DQ84" s="885"/>
      <c r="DR84" s="886"/>
      <c r="DS84" s="886"/>
      <c r="DT84" s="886"/>
      <c r="DU84" s="887"/>
      <c r="DV84" s="882"/>
      <c r="DW84" s="883"/>
      <c r="DX84" s="883"/>
      <c r="DY84" s="883"/>
      <c r="DZ84" s="884"/>
      <c r="EA84" s="197"/>
    </row>
    <row r="85" spans="1:131" s="198" customFormat="1" ht="26.25" customHeight="1" x14ac:dyDescent="0.15">
      <c r="A85" s="212">
        <v>18</v>
      </c>
      <c r="B85" s="898"/>
      <c r="C85" s="899"/>
      <c r="D85" s="899"/>
      <c r="E85" s="899"/>
      <c r="F85" s="899"/>
      <c r="G85" s="899"/>
      <c r="H85" s="899"/>
      <c r="I85" s="899"/>
      <c r="J85" s="899"/>
      <c r="K85" s="899"/>
      <c r="L85" s="899"/>
      <c r="M85" s="899"/>
      <c r="N85" s="899"/>
      <c r="O85" s="899"/>
      <c r="P85" s="900"/>
      <c r="Q85" s="901"/>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902"/>
      <c r="BA85" s="902"/>
      <c r="BB85" s="902"/>
      <c r="BC85" s="902"/>
      <c r="BD85" s="903"/>
      <c r="BE85" s="216"/>
      <c r="BF85" s="216"/>
      <c r="BG85" s="216"/>
      <c r="BH85" s="216"/>
      <c r="BI85" s="216"/>
      <c r="BJ85" s="216"/>
      <c r="BK85" s="216"/>
      <c r="BL85" s="216"/>
      <c r="BM85" s="216"/>
      <c r="BN85" s="216"/>
      <c r="BO85" s="216"/>
      <c r="BP85" s="216"/>
      <c r="BQ85" s="213">
        <v>79</v>
      </c>
      <c r="BR85" s="218"/>
      <c r="BS85" s="888"/>
      <c r="BT85" s="889"/>
      <c r="BU85" s="889"/>
      <c r="BV85" s="889"/>
      <c r="BW85" s="889"/>
      <c r="BX85" s="889"/>
      <c r="BY85" s="889"/>
      <c r="BZ85" s="889"/>
      <c r="CA85" s="889"/>
      <c r="CB85" s="889"/>
      <c r="CC85" s="889"/>
      <c r="CD85" s="889"/>
      <c r="CE85" s="889"/>
      <c r="CF85" s="889"/>
      <c r="CG85" s="890"/>
      <c r="CH85" s="885"/>
      <c r="CI85" s="886"/>
      <c r="CJ85" s="886"/>
      <c r="CK85" s="886"/>
      <c r="CL85" s="887"/>
      <c r="CM85" s="885"/>
      <c r="CN85" s="886"/>
      <c r="CO85" s="886"/>
      <c r="CP85" s="886"/>
      <c r="CQ85" s="887"/>
      <c r="CR85" s="885"/>
      <c r="CS85" s="886"/>
      <c r="CT85" s="886"/>
      <c r="CU85" s="886"/>
      <c r="CV85" s="887"/>
      <c r="CW85" s="885"/>
      <c r="CX85" s="886"/>
      <c r="CY85" s="886"/>
      <c r="CZ85" s="886"/>
      <c r="DA85" s="887"/>
      <c r="DB85" s="885"/>
      <c r="DC85" s="886"/>
      <c r="DD85" s="886"/>
      <c r="DE85" s="886"/>
      <c r="DF85" s="887"/>
      <c r="DG85" s="885"/>
      <c r="DH85" s="886"/>
      <c r="DI85" s="886"/>
      <c r="DJ85" s="886"/>
      <c r="DK85" s="887"/>
      <c r="DL85" s="885"/>
      <c r="DM85" s="886"/>
      <c r="DN85" s="886"/>
      <c r="DO85" s="886"/>
      <c r="DP85" s="887"/>
      <c r="DQ85" s="885"/>
      <c r="DR85" s="886"/>
      <c r="DS85" s="886"/>
      <c r="DT85" s="886"/>
      <c r="DU85" s="887"/>
      <c r="DV85" s="882"/>
      <c r="DW85" s="883"/>
      <c r="DX85" s="883"/>
      <c r="DY85" s="883"/>
      <c r="DZ85" s="884"/>
      <c r="EA85" s="197"/>
    </row>
    <row r="86" spans="1:131" s="198" customFormat="1" ht="26.25" customHeight="1" x14ac:dyDescent="0.15">
      <c r="A86" s="212">
        <v>19</v>
      </c>
      <c r="B86" s="898"/>
      <c r="C86" s="899"/>
      <c r="D86" s="899"/>
      <c r="E86" s="899"/>
      <c r="F86" s="899"/>
      <c r="G86" s="899"/>
      <c r="H86" s="899"/>
      <c r="I86" s="899"/>
      <c r="J86" s="899"/>
      <c r="K86" s="899"/>
      <c r="L86" s="899"/>
      <c r="M86" s="899"/>
      <c r="N86" s="899"/>
      <c r="O86" s="899"/>
      <c r="P86" s="900"/>
      <c r="Q86" s="901"/>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902"/>
      <c r="BA86" s="902"/>
      <c r="BB86" s="902"/>
      <c r="BC86" s="902"/>
      <c r="BD86" s="903"/>
      <c r="BE86" s="216"/>
      <c r="BF86" s="216"/>
      <c r="BG86" s="216"/>
      <c r="BH86" s="216"/>
      <c r="BI86" s="216"/>
      <c r="BJ86" s="216"/>
      <c r="BK86" s="216"/>
      <c r="BL86" s="216"/>
      <c r="BM86" s="216"/>
      <c r="BN86" s="216"/>
      <c r="BO86" s="216"/>
      <c r="BP86" s="216"/>
      <c r="BQ86" s="213">
        <v>80</v>
      </c>
      <c r="BR86" s="218"/>
      <c r="BS86" s="888"/>
      <c r="BT86" s="889"/>
      <c r="BU86" s="889"/>
      <c r="BV86" s="889"/>
      <c r="BW86" s="889"/>
      <c r="BX86" s="889"/>
      <c r="BY86" s="889"/>
      <c r="BZ86" s="889"/>
      <c r="CA86" s="889"/>
      <c r="CB86" s="889"/>
      <c r="CC86" s="889"/>
      <c r="CD86" s="889"/>
      <c r="CE86" s="889"/>
      <c r="CF86" s="889"/>
      <c r="CG86" s="890"/>
      <c r="CH86" s="885"/>
      <c r="CI86" s="886"/>
      <c r="CJ86" s="886"/>
      <c r="CK86" s="886"/>
      <c r="CL86" s="887"/>
      <c r="CM86" s="885"/>
      <c r="CN86" s="886"/>
      <c r="CO86" s="886"/>
      <c r="CP86" s="886"/>
      <c r="CQ86" s="887"/>
      <c r="CR86" s="885"/>
      <c r="CS86" s="886"/>
      <c r="CT86" s="886"/>
      <c r="CU86" s="886"/>
      <c r="CV86" s="887"/>
      <c r="CW86" s="885"/>
      <c r="CX86" s="886"/>
      <c r="CY86" s="886"/>
      <c r="CZ86" s="886"/>
      <c r="DA86" s="887"/>
      <c r="DB86" s="885"/>
      <c r="DC86" s="886"/>
      <c r="DD86" s="886"/>
      <c r="DE86" s="886"/>
      <c r="DF86" s="887"/>
      <c r="DG86" s="885"/>
      <c r="DH86" s="886"/>
      <c r="DI86" s="886"/>
      <c r="DJ86" s="886"/>
      <c r="DK86" s="887"/>
      <c r="DL86" s="885"/>
      <c r="DM86" s="886"/>
      <c r="DN86" s="886"/>
      <c r="DO86" s="886"/>
      <c r="DP86" s="887"/>
      <c r="DQ86" s="885"/>
      <c r="DR86" s="886"/>
      <c r="DS86" s="886"/>
      <c r="DT86" s="886"/>
      <c r="DU86" s="887"/>
      <c r="DV86" s="882"/>
      <c r="DW86" s="883"/>
      <c r="DX86" s="883"/>
      <c r="DY86" s="883"/>
      <c r="DZ86" s="884"/>
      <c r="EA86" s="197"/>
    </row>
    <row r="87" spans="1:131" s="198" customFormat="1" ht="26.25" customHeight="1" x14ac:dyDescent="0.15">
      <c r="A87" s="220">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6"/>
      <c r="BF87" s="216"/>
      <c r="BG87" s="216"/>
      <c r="BH87" s="216"/>
      <c r="BI87" s="216"/>
      <c r="BJ87" s="216"/>
      <c r="BK87" s="216"/>
      <c r="BL87" s="216"/>
      <c r="BM87" s="216"/>
      <c r="BN87" s="216"/>
      <c r="BO87" s="216"/>
      <c r="BP87" s="216"/>
      <c r="BQ87" s="213">
        <v>81</v>
      </c>
      <c r="BR87" s="218"/>
      <c r="BS87" s="888"/>
      <c r="BT87" s="889"/>
      <c r="BU87" s="889"/>
      <c r="BV87" s="889"/>
      <c r="BW87" s="889"/>
      <c r="BX87" s="889"/>
      <c r="BY87" s="889"/>
      <c r="BZ87" s="889"/>
      <c r="CA87" s="889"/>
      <c r="CB87" s="889"/>
      <c r="CC87" s="889"/>
      <c r="CD87" s="889"/>
      <c r="CE87" s="889"/>
      <c r="CF87" s="889"/>
      <c r="CG87" s="890"/>
      <c r="CH87" s="885"/>
      <c r="CI87" s="886"/>
      <c r="CJ87" s="886"/>
      <c r="CK87" s="886"/>
      <c r="CL87" s="887"/>
      <c r="CM87" s="885"/>
      <c r="CN87" s="886"/>
      <c r="CO87" s="886"/>
      <c r="CP87" s="886"/>
      <c r="CQ87" s="887"/>
      <c r="CR87" s="885"/>
      <c r="CS87" s="886"/>
      <c r="CT87" s="886"/>
      <c r="CU87" s="886"/>
      <c r="CV87" s="887"/>
      <c r="CW87" s="885"/>
      <c r="CX87" s="886"/>
      <c r="CY87" s="886"/>
      <c r="CZ87" s="886"/>
      <c r="DA87" s="887"/>
      <c r="DB87" s="885"/>
      <c r="DC87" s="886"/>
      <c r="DD87" s="886"/>
      <c r="DE87" s="886"/>
      <c r="DF87" s="887"/>
      <c r="DG87" s="885"/>
      <c r="DH87" s="886"/>
      <c r="DI87" s="886"/>
      <c r="DJ87" s="886"/>
      <c r="DK87" s="887"/>
      <c r="DL87" s="885"/>
      <c r="DM87" s="886"/>
      <c r="DN87" s="886"/>
      <c r="DO87" s="886"/>
      <c r="DP87" s="887"/>
      <c r="DQ87" s="885"/>
      <c r="DR87" s="886"/>
      <c r="DS87" s="886"/>
      <c r="DT87" s="886"/>
      <c r="DU87" s="887"/>
      <c r="DV87" s="882"/>
      <c r="DW87" s="883"/>
      <c r="DX87" s="883"/>
      <c r="DY87" s="883"/>
      <c r="DZ87" s="884"/>
      <c r="EA87" s="197"/>
    </row>
    <row r="88" spans="1:131" s="198" customFormat="1" ht="26.25" customHeight="1" thickBot="1" x14ac:dyDescent="0.2">
      <c r="A88" s="215" t="s">
        <v>367</v>
      </c>
      <c r="B88" s="808" t="s">
        <v>397</v>
      </c>
      <c r="C88" s="809"/>
      <c r="D88" s="809"/>
      <c r="E88" s="809"/>
      <c r="F88" s="809"/>
      <c r="G88" s="809"/>
      <c r="H88" s="809"/>
      <c r="I88" s="809"/>
      <c r="J88" s="809"/>
      <c r="K88" s="809"/>
      <c r="L88" s="809"/>
      <c r="M88" s="809"/>
      <c r="N88" s="809"/>
      <c r="O88" s="809"/>
      <c r="P88" s="810"/>
      <c r="Q88" s="863"/>
      <c r="R88" s="864"/>
      <c r="S88" s="864"/>
      <c r="T88" s="864"/>
      <c r="U88" s="864"/>
      <c r="V88" s="864"/>
      <c r="W88" s="864"/>
      <c r="X88" s="864"/>
      <c r="Y88" s="864"/>
      <c r="Z88" s="864"/>
      <c r="AA88" s="864"/>
      <c r="AB88" s="864"/>
      <c r="AC88" s="864"/>
      <c r="AD88" s="864"/>
      <c r="AE88" s="864"/>
      <c r="AF88" s="867">
        <v>8823</v>
      </c>
      <c r="AG88" s="867"/>
      <c r="AH88" s="867"/>
      <c r="AI88" s="867"/>
      <c r="AJ88" s="867"/>
      <c r="AK88" s="864"/>
      <c r="AL88" s="864"/>
      <c r="AM88" s="864"/>
      <c r="AN88" s="864"/>
      <c r="AO88" s="864"/>
      <c r="AP88" s="867">
        <v>17934</v>
      </c>
      <c r="AQ88" s="867"/>
      <c r="AR88" s="867"/>
      <c r="AS88" s="867"/>
      <c r="AT88" s="867"/>
      <c r="AU88" s="867">
        <v>3852</v>
      </c>
      <c r="AV88" s="867"/>
      <c r="AW88" s="867"/>
      <c r="AX88" s="867"/>
      <c r="AY88" s="867"/>
      <c r="AZ88" s="872"/>
      <c r="BA88" s="872"/>
      <c r="BB88" s="872"/>
      <c r="BC88" s="872"/>
      <c r="BD88" s="873"/>
      <c r="BE88" s="216"/>
      <c r="BF88" s="216"/>
      <c r="BG88" s="216"/>
      <c r="BH88" s="216"/>
      <c r="BI88" s="216"/>
      <c r="BJ88" s="216"/>
      <c r="BK88" s="216"/>
      <c r="BL88" s="216"/>
      <c r="BM88" s="216"/>
      <c r="BN88" s="216"/>
      <c r="BO88" s="216"/>
      <c r="BP88" s="216"/>
      <c r="BQ88" s="213">
        <v>82</v>
      </c>
      <c r="BR88" s="218"/>
      <c r="BS88" s="888"/>
      <c r="BT88" s="889"/>
      <c r="BU88" s="889"/>
      <c r="BV88" s="889"/>
      <c r="BW88" s="889"/>
      <c r="BX88" s="889"/>
      <c r="BY88" s="889"/>
      <c r="BZ88" s="889"/>
      <c r="CA88" s="889"/>
      <c r="CB88" s="889"/>
      <c r="CC88" s="889"/>
      <c r="CD88" s="889"/>
      <c r="CE88" s="889"/>
      <c r="CF88" s="889"/>
      <c r="CG88" s="890"/>
      <c r="CH88" s="885"/>
      <c r="CI88" s="886"/>
      <c r="CJ88" s="886"/>
      <c r="CK88" s="886"/>
      <c r="CL88" s="887"/>
      <c r="CM88" s="885"/>
      <c r="CN88" s="886"/>
      <c r="CO88" s="886"/>
      <c r="CP88" s="886"/>
      <c r="CQ88" s="887"/>
      <c r="CR88" s="885"/>
      <c r="CS88" s="886"/>
      <c r="CT88" s="886"/>
      <c r="CU88" s="886"/>
      <c r="CV88" s="887"/>
      <c r="CW88" s="885"/>
      <c r="CX88" s="886"/>
      <c r="CY88" s="886"/>
      <c r="CZ88" s="886"/>
      <c r="DA88" s="887"/>
      <c r="DB88" s="885"/>
      <c r="DC88" s="886"/>
      <c r="DD88" s="886"/>
      <c r="DE88" s="886"/>
      <c r="DF88" s="887"/>
      <c r="DG88" s="885"/>
      <c r="DH88" s="886"/>
      <c r="DI88" s="886"/>
      <c r="DJ88" s="886"/>
      <c r="DK88" s="887"/>
      <c r="DL88" s="885"/>
      <c r="DM88" s="886"/>
      <c r="DN88" s="886"/>
      <c r="DO88" s="886"/>
      <c r="DP88" s="887"/>
      <c r="DQ88" s="885"/>
      <c r="DR88" s="886"/>
      <c r="DS88" s="886"/>
      <c r="DT88" s="886"/>
      <c r="DU88" s="887"/>
      <c r="DV88" s="882"/>
      <c r="DW88" s="883"/>
      <c r="DX88" s="883"/>
      <c r="DY88" s="883"/>
      <c r="DZ88" s="884"/>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8"/>
      <c r="BT89" s="889"/>
      <c r="BU89" s="889"/>
      <c r="BV89" s="889"/>
      <c r="BW89" s="889"/>
      <c r="BX89" s="889"/>
      <c r="BY89" s="889"/>
      <c r="BZ89" s="889"/>
      <c r="CA89" s="889"/>
      <c r="CB89" s="889"/>
      <c r="CC89" s="889"/>
      <c r="CD89" s="889"/>
      <c r="CE89" s="889"/>
      <c r="CF89" s="889"/>
      <c r="CG89" s="890"/>
      <c r="CH89" s="885"/>
      <c r="CI89" s="886"/>
      <c r="CJ89" s="886"/>
      <c r="CK89" s="886"/>
      <c r="CL89" s="887"/>
      <c r="CM89" s="885"/>
      <c r="CN89" s="886"/>
      <c r="CO89" s="886"/>
      <c r="CP89" s="886"/>
      <c r="CQ89" s="887"/>
      <c r="CR89" s="885"/>
      <c r="CS89" s="886"/>
      <c r="CT89" s="886"/>
      <c r="CU89" s="886"/>
      <c r="CV89" s="887"/>
      <c r="CW89" s="885"/>
      <c r="CX89" s="886"/>
      <c r="CY89" s="886"/>
      <c r="CZ89" s="886"/>
      <c r="DA89" s="887"/>
      <c r="DB89" s="885"/>
      <c r="DC89" s="886"/>
      <c r="DD89" s="886"/>
      <c r="DE89" s="886"/>
      <c r="DF89" s="887"/>
      <c r="DG89" s="885"/>
      <c r="DH89" s="886"/>
      <c r="DI89" s="886"/>
      <c r="DJ89" s="886"/>
      <c r="DK89" s="887"/>
      <c r="DL89" s="885"/>
      <c r="DM89" s="886"/>
      <c r="DN89" s="886"/>
      <c r="DO89" s="886"/>
      <c r="DP89" s="887"/>
      <c r="DQ89" s="885"/>
      <c r="DR89" s="886"/>
      <c r="DS89" s="886"/>
      <c r="DT89" s="886"/>
      <c r="DU89" s="887"/>
      <c r="DV89" s="882"/>
      <c r="DW89" s="883"/>
      <c r="DX89" s="883"/>
      <c r="DY89" s="883"/>
      <c r="DZ89" s="884"/>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8"/>
      <c r="BT90" s="889"/>
      <c r="BU90" s="889"/>
      <c r="BV90" s="889"/>
      <c r="BW90" s="889"/>
      <c r="BX90" s="889"/>
      <c r="BY90" s="889"/>
      <c r="BZ90" s="889"/>
      <c r="CA90" s="889"/>
      <c r="CB90" s="889"/>
      <c r="CC90" s="889"/>
      <c r="CD90" s="889"/>
      <c r="CE90" s="889"/>
      <c r="CF90" s="889"/>
      <c r="CG90" s="890"/>
      <c r="CH90" s="885"/>
      <c r="CI90" s="886"/>
      <c r="CJ90" s="886"/>
      <c r="CK90" s="886"/>
      <c r="CL90" s="887"/>
      <c r="CM90" s="885"/>
      <c r="CN90" s="886"/>
      <c r="CO90" s="886"/>
      <c r="CP90" s="886"/>
      <c r="CQ90" s="887"/>
      <c r="CR90" s="885"/>
      <c r="CS90" s="886"/>
      <c r="CT90" s="886"/>
      <c r="CU90" s="886"/>
      <c r="CV90" s="887"/>
      <c r="CW90" s="885"/>
      <c r="CX90" s="886"/>
      <c r="CY90" s="886"/>
      <c r="CZ90" s="886"/>
      <c r="DA90" s="887"/>
      <c r="DB90" s="885"/>
      <c r="DC90" s="886"/>
      <c r="DD90" s="886"/>
      <c r="DE90" s="886"/>
      <c r="DF90" s="887"/>
      <c r="DG90" s="885"/>
      <c r="DH90" s="886"/>
      <c r="DI90" s="886"/>
      <c r="DJ90" s="886"/>
      <c r="DK90" s="887"/>
      <c r="DL90" s="885"/>
      <c r="DM90" s="886"/>
      <c r="DN90" s="886"/>
      <c r="DO90" s="886"/>
      <c r="DP90" s="887"/>
      <c r="DQ90" s="885"/>
      <c r="DR90" s="886"/>
      <c r="DS90" s="886"/>
      <c r="DT90" s="886"/>
      <c r="DU90" s="887"/>
      <c r="DV90" s="882"/>
      <c r="DW90" s="883"/>
      <c r="DX90" s="883"/>
      <c r="DY90" s="883"/>
      <c r="DZ90" s="884"/>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8"/>
      <c r="BT91" s="889"/>
      <c r="BU91" s="889"/>
      <c r="BV91" s="889"/>
      <c r="BW91" s="889"/>
      <c r="BX91" s="889"/>
      <c r="BY91" s="889"/>
      <c r="BZ91" s="889"/>
      <c r="CA91" s="889"/>
      <c r="CB91" s="889"/>
      <c r="CC91" s="889"/>
      <c r="CD91" s="889"/>
      <c r="CE91" s="889"/>
      <c r="CF91" s="889"/>
      <c r="CG91" s="890"/>
      <c r="CH91" s="885"/>
      <c r="CI91" s="886"/>
      <c r="CJ91" s="886"/>
      <c r="CK91" s="886"/>
      <c r="CL91" s="887"/>
      <c r="CM91" s="885"/>
      <c r="CN91" s="886"/>
      <c r="CO91" s="886"/>
      <c r="CP91" s="886"/>
      <c r="CQ91" s="887"/>
      <c r="CR91" s="885"/>
      <c r="CS91" s="886"/>
      <c r="CT91" s="886"/>
      <c r="CU91" s="886"/>
      <c r="CV91" s="887"/>
      <c r="CW91" s="885"/>
      <c r="CX91" s="886"/>
      <c r="CY91" s="886"/>
      <c r="CZ91" s="886"/>
      <c r="DA91" s="887"/>
      <c r="DB91" s="885"/>
      <c r="DC91" s="886"/>
      <c r="DD91" s="886"/>
      <c r="DE91" s="886"/>
      <c r="DF91" s="887"/>
      <c r="DG91" s="885"/>
      <c r="DH91" s="886"/>
      <c r="DI91" s="886"/>
      <c r="DJ91" s="886"/>
      <c r="DK91" s="887"/>
      <c r="DL91" s="885"/>
      <c r="DM91" s="886"/>
      <c r="DN91" s="886"/>
      <c r="DO91" s="886"/>
      <c r="DP91" s="887"/>
      <c r="DQ91" s="885"/>
      <c r="DR91" s="886"/>
      <c r="DS91" s="886"/>
      <c r="DT91" s="886"/>
      <c r="DU91" s="887"/>
      <c r="DV91" s="882"/>
      <c r="DW91" s="883"/>
      <c r="DX91" s="883"/>
      <c r="DY91" s="883"/>
      <c r="DZ91" s="884"/>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8"/>
      <c r="BT92" s="889"/>
      <c r="BU92" s="889"/>
      <c r="BV92" s="889"/>
      <c r="BW92" s="889"/>
      <c r="BX92" s="889"/>
      <c r="BY92" s="889"/>
      <c r="BZ92" s="889"/>
      <c r="CA92" s="889"/>
      <c r="CB92" s="889"/>
      <c r="CC92" s="889"/>
      <c r="CD92" s="889"/>
      <c r="CE92" s="889"/>
      <c r="CF92" s="889"/>
      <c r="CG92" s="890"/>
      <c r="CH92" s="885"/>
      <c r="CI92" s="886"/>
      <c r="CJ92" s="886"/>
      <c r="CK92" s="886"/>
      <c r="CL92" s="887"/>
      <c r="CM92" s="885"/>
      <c r="CN92" s="886"/>
      <c r="CO92" s="886"/>
      <c r="CP92" s="886"/>
      <c r="CQ92" s="887"/>
      <c r="CR92" s="885"/>
      <c r="CS92" s="886"/>
      <c r="CT92" s="886"/>
      <c r="CU92" s="886"/>
      <c r="CV92" s="887"/>
      <c r="CW92" s="885"/>
      <c r="CX92" s="886"/>
      <c r="CY92" s="886"/>
      <c r="CZ92" s="886"/>
      <c r="DA92" s="887"/>
      <c r="DB92" s="885"/>
      <c r="DC92" s="886"/>
      <c r="DD92" s="886"/>
      <c r="DE92" s="886"/>
      <c r="DF92" s="887"/>
      <c r="DG92" s="885"/>
      <c r="DH92" s="886"/>
      <c r="DI92" s="886"/>
      <c r="DJ92" s="886"/>
      <c r="DK92" s="887"/>
      <c r="DL92" s="885"/>
      <c r="DM92" s="886"/>
      <c r="DN92" s="886"/>
      <c r="DO92" s="886"/>
      <c r="DP92" s="887"/>
      <c r="DQ92" s="885"/>
      <c r="DR92" s="886"/>
      <c r="DS92" s="886"/>
      <c r="DT92" s="886"/>
      <c r="DU92" s="887"/>
      <c r="DV92" s="882"/>
      <c r="DW92" s="883"/>
      <c r="DX92" s="883"/>
      <c r="DY92" s="883"/>
      <c r="DZ92" s="884"/>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8"/>
      <c r="BT93" s="889"/>
      <c r="BU93" s="889"/>
      <c r="BV93" s="889"/>
      <c r="BW93" s="889"/>
      <c r="BX93" s="889"/>
      <c r="BY93" s="889"/>
      <c r="BZ93" s="889"/>
      <c r="CA93" s="889"/>
      <c r="CB93" s="889"/>
      <c r="CC93" s="889"/>
      <c r="CD93" s="889"/>
      <c r="CE93" s="889"/>
      <c r="CF93" s="889"/>
      <c r="CG93" s="890"/>
      <c r="CH93" s="885"/>
      <c r="CI93" s="886"/>
      <c r="CJ93" s="886"/>
      <c r="CK93" s="886"/>
      <c r="CL93" s="887"/>
      <c r="CM93" s="885"/>
      <c r="CN93" s="886"/>
      <c r="CO93" s="886"/>
      <c r="CP93" s="886"/>
      <c r="CQ93" s="887"/>
      <c r="CR93" s="885"/>
      <c r="CS93" s="886"/>
      <c r="CT93" s="886"/>
      <c r="CU93" s="886"/>
      <c r="CV93" s="887"/>
      <c r="CW93" s="885"/>
      <c r="CX93" s="886"/>
      <c r="CY93" s="886"/>
      <c r="CZ93" s="886"/>
      <c r="DA93" s="887"/>
      <c r="DB93" s="885"/>
      <c r="DC93" s="886"/>
      <c r="DD93" s="886"/>
      <c r="DE93" s="886"/>
      <c r="DF93" s="887"/>
      <c r="DG93" s="885"/>
      <c r="DH93" s="886"/>
      <c r="DI93" s="886"/>
      <c r="DJ93" s="886"/>
      <c r="DK93" s="887"/>
      <c r="DL93" s="885"/>
      <c r="DM93" s="886"/>
      <c r="DN93" s="886"/>
      <c r="DO93" s="886"/>
      <c r="DP93" s="887"/>
      <c r="DQ93" s="885"/>
      <c r="DR93" s="886"/>
      <c r="DS93" s="886"/>
      <c r="DT93" s="886"/>
      <c r="DU93" s="887"/>
      <c r="DV93" s="882"/>
      <c r="DW93" s="883"/>
      <c r="DX93" s="883"/>
      <c r="DY93" s="883"/>
      <c r="DZ93" s="884"/>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8"/>
      <c r="BT94" s="889"/>
      <c r="BU94" s="889"/>
      <c r="BV94" s="889"/>
      <c r="BW94" s="889"/>
      <c r="BX94" s="889"/>
      <c r="BY94" s="889"/>
      <c r="BZ94" s="889"/>
      <c r="CA94" s="889"/>
      <c r="CB94" s="889"/>
      <c r="CC94" s="889"/>
      <c r="CD94" s="889"/>
      <c r="CE94" s="889"/>
      <c r="CF94" s="889"/>
      <c r="CG94" s="890"/>
      <c r="CH94" s="885"/>
      <c r="CI94" s="886"/>
      <c r="CJ94" s="886"/>
      <c r="CK94" s="886"/>
      <c r="CL94" s="887"/>
      <c r="CM94" s="885"/>
      <c r="CN94" s="886"/>
      <c r="CO94" s="886"/>
      <c r="CP94" s="886"/>
      <c r="CQ94" s="887"/>
      <c r="CR94" s="885"/>
      <c r="CS94" s="886"/>
      <c r="CT94" s="886"/>
      <c r="CU94" s="886"/>
      <c r="CV94" s="887"/>
      <c r="CW94" s="885"/>
      <c r="CX94" s="886"/>
      <c r="CY94" s="886"/>
      <c r="CZ94" s="886"/>
      <c r="DA94" s="887"/>
      <c r="DB94" s="885"/>
      <c r="DC94" s="886"/>
      <c r="DD94" s="886"/>
      <c r="DE94" s="886"/>
      <c r="DF94" s="887"/>
      <c r="DG94" s="885"/>
      <c r="DH94" s="886"/>
      <c r="DI94" s="886"/>
      <c r="DJ94" s="886"/>
      <c r="DK94" s="887"/>
      <c r="DL94" s="885"/>
      <c r="DM94" s="886"/>
      <c r="DN94" s="886"/>
      <c r="DO94" s="886"/>
      <c r="DP94" s="887"/>
      <c r="DQ94" s="885"/>
      <c r="DR94" s="886"/>
      <c r="DS94" s="886"/>
      <c r="DT94" s="886"/>
      <c r="DU94" s="887"/>
      <c r="DV94" s="882"/>
      <c r="DW94" s="883"/>
      <c r="DX94" s="883"/>
      <c r="DY94" s="883"/>
      <c r="DZ94" s="884"/>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8"/>
      <c r="BT95" s="889"/>
      <c r="BU95" s="889"/>
      <c r="BV95" s="889"/>
      <c r="BW95" s="889"/>
      <c r="BX95" s="889"/>
      <c r="BY95" s="889"/>
      <c r="BZ95" s="889"/>
      <c r="CA95" s="889"/>
      <c r="CB95" s="889"/>
      <c r="CC95" s="889"/>
      <c r="CD95" s="889"/>
      <c r="CE95" s="889"/>
      <c r="CF95" s="889"/>
      <c r="CG95" s="890"/>
      <c r="CH95" s="885"/>
      <c r="CI95" s="886"/>
      <c r="CJ95" s="886"/>
      <c r="CK95" s="886"/>
      <c r="CL95" s="887"/>
      <c r="CM95" s="885"/>
      <c r="CN95" s="886"/>
      <c r="CO95" s="886"/>
      <c r="CP95" s="886"/>
      <c r="CQ95" s="887"/>
      <c r="CR95" s="885"/>
      <c r="CS95" s="886"/>
      <c r="CT95" s="886"/>
      <c r="CU95" s="886"/>
      <c r="CV95" s="887"/>
      <c r="CW95" s="885"/>
      <c r="CX95" s="886"/>
      <c r="CY95" s="886"/>
      <c r="CZ95" s="886"/>
      <c r="DA95" s="887"/>
      <c r="DB95" s="885"/>
      <c r="DC95" s="886"/>
      <c r="DD95" s="886"/>
      <c r="DE95" s="886"/>
      <c r="DF95" s="887"/>
      <c r="DG95" s="885"/>
      <c r="DH95" s="886"/>
      <c r="DI95" s="886"/>
      <c r="DJ95" s="886"/>
      <c r="DK95" s="887"/>
      <c r="DL95" s="885"/>
      <c r="DM95" s="886"/>
      <c r="DN95" s="886"/>
      <c r="DO95" s="886"/>
      <c r="DP95" s="887"/>
      <c r="DQ95" s="885"/>
      <c r="DR95" s="886"/>
      <c r="DS95" s="886"/>
      <c r="DT95" s="886"/>
      <c r="DU95" s="887"/>
      <c r="DV95" s="882"/>
      <c r="DW95" s="883"/>
      <c r="DX95" s="883"/>
      <c r="DY95" s="883"/>
      <c r="DZ95" s="884"/>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8"/>
      <c r="BT96" s="889"/>
      <c r="BU96" s="889"/>
      <c r="BV96" s="889"/>
      <c r="BW96" s="889"/>
      <c r="BX96" s="889"/>
      <c r="BY96" s="889"/>
      <c r="BZ96" s="889"/>
      <c r="CA96" s="889"/>
      <c r="CB96" s="889"/>
      <c r="CC96" s="889"/>
      <c r="CD96" s="889"/>
      <c r="CE96" s="889"/>
      <c r="CF96" s="889"/>
      <c r="CG96" s="890"/>
      <c r="CH96" s="885"/>
      <c r="CI96" s="886"/>
      <c r="CJ96" s="886"/>
      <c r="CK96" s="886"/>
      <c r="CL96" s="887"/>
      <c r="CM96" s="885"/>
      <c r="CN96" s="886"/>
      <c r="CO96" s="886"/>
      <c r="CP96" s="886"/>
      <c r="CQ96" s="887"/>
      <c r="CR96" s="885"/>
      <c r="CS96" s="886"/>
      <c r="CT96" s="886"/>
      <c r="CU96" s="886"/>
      <c r="CV96" s="887"/>
      <c r="CW96" s="885"/>
      <c r="CX96" s="886"/>
      <c r="CY96" s="886"/>
      <c r="CZ96" s="886"/>
      <c r="DA96" s="887"/>
      <c r="DB96" s="885"/>
      <c r="DC96" s="886"/>
      <c r="DD96" s="886"/>
      <c r="DE96" s="886"/>
      <c r="DF96" s="887"/>
      <c r="DG96" s="885"/>
      <c r="DH96" s="886"/>
      <c r="DI96" s="886"/>
      <c r="DJ96" s="886"/>
      <c r="DK96" s="887"/>
      <c r="DL96" s="885"/>
      <c r="DM96" s="886"/>
      <c r="DN96" s="886"/>
      <c r="DO96" s="886"/>
      <c r="DP96" s="887"/>
      <c r="DQ96" s="885"/>
      <c r="DR96" s="886"/>
      <c r="DS96" s="886"/>
      <c r="DT96" s="886"/>
      <c r="DU96" s="887"/>
      <c r="DV96" s="882"/>
      <c r="DW96" s="883"/>
      <c r="DX96" s="883"/>
      <c r="DY96" s="883"/>
      <c r="DZ96" s="884"/>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8"/>
      <c r="BT97" s="889"/>
      <c r="BU97" s="889"/>
      <c r="BV97" s="889"/>
      <c r="BW97" s="889"/>
      <c r="BX97" s="889"/>
      <c r="BY97" s="889"/>
      <c r="BZ97" s="889"/>
      <c r="CA97" s="889"/>
      <c r="CB97" s="889"/>
      <c r="CC97" s="889"/>
      <c r="CD97" s="889"/>
      <c r="CE97" s="889"/>
      <c r="CF97" s="889"/>
      <c r="CG97" s="890"/>
      <c r="CH97" s="885"/>
      <c r="CI97" s="886"/>
      <c r="CJ97" s="886"/>
      <c r="CK97" s="886"/>
      <c r="CL97" s="887"/>
      <c r="CM97" s="885"/>
      <c r="CN97" s="886"/>
      <c r="CO97" s="886"/>
      <c r="CP97" s="886"/>
      <c r="CQ97" s="887"/>
      <c r="CR97" s="885"/>
      <c r="CS97" s="886"/>
      <c r="CT97" s="886"/>
      <c r="CU97" s="886"/>
      <c r="CV97" s="887"/>
      <c r="CW97" s="885"/>
      <c r="CX97" s="886"/>
      <c r="CY97" s="886"/>
      <c r="CZ97" s="886"/>
      <c r="DA97" s="887"/>
      <c r="DB97" s="885"/>
      <c r="DC97" s="886"/>
      <c r="DD97" s="886"/>
      <c r="DE97" s="886"/>
      <c r="DF97" s="887"/>
      <c r="DG97" s="885"/>
      <c r="DH97" s="886"/>
      <c r="DI97" s="886"/>
      <c r="DJ97" s="886"/>
      <c r="DK97" s="887"/>
      <c r="DL97" s="885"/>
      <c r="DM97" s="886"/>
      <c r="DN97" s="886"/>
      <c r="DO97" s="886"/>
      <c r="DP97" s="887"/>
      <c r="DQ97" s="885"/>
      <c r="DR97" s="886"/>
      <c r="DS97" s="886"/>
      <c r="DT97" s="886"/>
      <c r="DU97" s="887"/>
      <c r="DV97" s="882"/>
      <c r="DW97" s="883"/>
      <c r="DX97" s="883"/>
      <c r="DY97" s="883"/>
      <c r="DZ97" s="884"/>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8"/>
      <c r="BT98" s="889"/>
      <c r="BU98" s="889"/>
      <c r="BV98" s="889"/>
      <c r="BW98" s="889"/>
      <c r="BX98" s="889"/>
      <c r="BY98" s="889"/>
      <c r="BZ98" s="889"/>
      <c r="CA98" s="889"/>
      <c r="CB98" s="889"/>
      <c r="CC98" s="889"/>
      <c r="CD98" s="889"/>
      <c r="CE98" s="889"/>
      <c r="CF98" s="889"/>
      <c r="CG98" s="890"/>
      <c r="CH98" s="885"/>
      <c r="CI98" s="886"/>
      <c r="CJ98" s="886"/>
      <c r="CK98" s="886"/>
      <c r="CL98" s="887"/>
      <c r="CM98" s="885"/>
      <c r="CN98" s="886"/>
      <c r="CO98" s="886"/>
      <c r="CP98" s="886"/>
      <c r="CQ98" s="887"/>
      <c r="CR98" s="885"/>
      <c r="CS98" s="886"/>
      <c r="CT98" s="886"/>
      <c r="CU98" s="886"/>
      <c r="CV98" s="887"/>
      <c r="CW98" s="885"/>
      <c r="CX98" s="886"/>
      <c r="CY98" s="886"/>
      <c r="CZ98" s="886"/>
      <c r="DA98" s="887"/>
      <c r="DB98" s="885"/>
      <c r="DC98" s="886"/>
      <c r="DD98" s="886"/>
      <c r="DE98" s="886"/>
      <c r="DF98" s="887"/>
      <c r="DG98" s="885"/>
      <c r="DH98" s="886"/>
      <c r="DI98" s="886"/>
      <c r="DJ98" s="886"/>
      <c r="DK98" s="887"/>
      <c r="DL98" s="885"/>
      <c r="DM98" s="886"/>
      <c r="DN98" s="886"/>
      <c r="DO98" s="886"/>
      <c r="DP98" s="887"/>
      <c r="DQ98" s="885"/>
      <c r="DR98" s="886"/>
      <c r="DS98" s="886"/>
      <c r="DT98" s="886"/>
      <c r="DU98" s="887"/>
      <c r="DV98" s="882"/>
      <c r="DW98" s="883"/>
      <c r="DX98" s="883"/>
      <c r="DY98" s="883"/>
      <c r="DZ98" s="884"/>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8"/>
      <c r="BT99" s="889"/>
      <c r="BU99" s="889"/>
      <c r="BV99" s="889"/>
      <c r="BW99" s="889"/>
      <c r="BX99" s="889"/>
      <c r="BY99" s="889"/>
      <c r="BZ99" s="889"/>
      <c r="CA99" s="889"/>
      <c r="CB99" s="889"/>
      <c r="CC99" s="889"/>
      <c r="CD99" s="889"/>
      <c r="CE99" s="889"/>
      <c r="CF99" s="889"/>
      <c r="CG99" s="890"/>
      <c r="CH99" s="885"/>
      <c r="CI99" s="886"/>
      <c r="CJ99" s="886"/>
      <c r="CK99" s="886"/>
      <c r="CL99" s="887"/>
      <c r="CM99" s="885"/>
      <c r="CN99" s="886"/>
      <c r="CO99" s="886"/>
      <c r="CP99" s="886"/>
      <c r="CQ99" s="887"/>
      <c r="CR99" s="885"/>
      <c r="CS99" s="886"/>
      <c r="CT99" s="886"/>
      <c r="CU99" s="886"/>
      <c r="CV99" s="887"/>
      <c r="CW99" s="885"/>
      <c r="CX99" s="886"/>
      <c r="CY99" s="886"/>
      <c r="CZ99" s="886"/>
      <c r="DA99" s="887"/>
      <c r="DB99" s="885"/>
      <c r="DC99" s="886"/>
      <c r="DD99" s="886"/>
      <c r="DE99" s="886"/>
      <c r="DF99" s="887"/>
      <c r="DG99" s="885"/>
      <c r="DH99" s="886"/>
      <c r="DI99" s="886"/>
      <c r="DJ99" s="886"/>
      <c r="DK99" s="887"/>
      <c r="DL99" s="885"/>
      <c r="DM99" s="886"/>
      <c r="DN99" s="886"/>
      <c r="DO99" s="886"/>
      <c r="DP99" s="887"/>
      <c r="DQ99" s="885"/>
      <c r="DR99" s="886"/>
      <c r="DS99" s="886"/>
      <c r="DT99" s="886"/>
      <c r="DU99" s="887"/>
      <c r="DV99" s="882"/>
      <c r="DW99" s="883"/>
      <c r="DX99" s="883"/>
      <c r="DY99" s="883"/>
      <c r="DZ99" s="884"/>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8"/>
      <c r="BT100" s="889"/>
      <c r="BU100" s="889"/>
      <c r="BV100" s="889"/>
      <c r="BW100" s="889"/>
      <c r="BX100" s="889"/>
      <c r="BY100" s="889"/>
      <c r="BZ100" s="889"/>
      <c r="CA100" s="889"/>
      <c r="CB100" s="889"/>
      <c r="CC100" s="889"/>
      <c r="CD100" s="889"/>
      <c r="CE100" s="889"/>
      <c r="CF100" s="889"/>
      <c r="CG100" s="890"/>
      <c r="CH100" s="885"/>
      <c r="CI100" s="886"/>
      <c r="CJ100" s="886"/>
      <c r="CK100" s="886"/>
      <c r="CL100" s="887"/>
      <c r="CM100" s="885"/>
      <c r="CN100" s="886"/>
      <c r="CO100" s="886"/>
      <c r="CP100" s="886"/>
      <c r="CQ100" s="887"/>
      <c r="CR100" s="885"/>
      <c r="CS100" s="886"/>
      <c r="CT100" s="886"/>
      <c r="CU100" s="886"/>
      <c r="CV100" s="887"/>
      <c r="CW100" s="885"/>
      <c r="CX100" s="886"/>
      <c r="CY100" s="886"/>
      <c r="CZ100" s="886"/>
      <c r="DA100" s="887"/>
      <c r="DB100" s="885"/>
      <c r="DC100" s="886"/>
      <c r="DD100" s="886"/>
      <c r="DE100" s="886"/>
      <c r="DF100" s="887"/>
      <c r="DG100" s="885"/>
      <c r="DH100" s="886"/>
      <c r="DI100" s="886"/>
      <c r="DJ100" s="886"/>
      <c r="DK100" s="887"/>
      <c r="DL100" s="885"/>
      <c r="DM100" s="886"/>
      <c r="DN100" s="886"/>
      <c r="DO100" s="886"/>
      <c r="DP100" s="887"/>
      <c r="DQ100" s="885"/>
      <c r="DR100" s="886"/>
      <c r="DS100" s="886"/>
      <c r="DT100" s="886"/>
      <c r="DU100" s="887"/>
      <c r="DV100" s="882"/>
      <c r="DW100" s="883"/>
      <c r="DX100" s="883"/>
      <c r="DY100" s="883"/>
      <c r="DZ100" s="884"/>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8"/>
      <c r="BT101" s="889"/>
      <c r="BU101" s="889"/>
      <c r="BV101" s="889"/>
      <c r="BW101" s="889"/>
      <c r="BX101" s="889"/>
      <c r="BY101" s="889"/>
      <c r="BZ101" s="889"/>
      <c r="CA101" s="889"/>
      <c r="CB101" s="889"/>
      <c r="CC101" s="889"/>
      <c r="CD101" s="889"/>
      <c r="CE101" s="889"/>
      <c r="CF101" s="889"/>
      <c r="CG101" s="890"/>
      <c r="CH101" s="885"/>
      <c r="CI101" s="886"/>
      <c r="CJ101" s="886"/>
      <c r="CK101" s="886"/>
      <c r="CL101" s="887"/>
      <c r="CM101" s="885"/>
      <c r="CN101" s="886"/>
      <c r="CO101" s="886"/>
      <c r="CP101" s="886"/>
      <c r="CQ101" s="887"/>
      <c r="CR101" s="885"/>
      <c r="CS101" s="886"/>
      <c r="CT101" s="886"/>
      <c r="CU101" s="886"/>
      <c r="CV101" s="887"/>
      <c r="CW101" s="885"/>
      <c r="CX101" s="886"/>
      <c r="CY101" s="886"/>
      <c r="CZ101" s="886"/>
      <c r="DA101" s="887"/>
      <c r="DB101" s="885"/>
      <c r="DC101" s="886"/>
      <c r="DD101" s="886"/>
      <c r="DE101" s="886"/>
      <c r="DF101" s="887"/>
      <c r="DG101" s="885"/>
      <c r="DH101" s="886"/>
      <c r="DI101" s="886"/>
      <c r="DJ101" s="886"/>
      <c r="DK101" s="887"/>
      <c r="DL101" s="885"/>
      <c r="DM101" s="886"/>
      <c r="DN101" s="886"/>
      <c r="DO101" s="886"/>
      <c r="DP101" s="887"/>
      <c r="DQ101" s="885"/>
      <c r="DR101" s="886"/>
      <c r="DS101" s="886"/>
      <c r="DT101" s="886"/>
      <c r="DU101" s="887"/>
      <c r="DV101" s="882"/>
      <c r="DW101" s="883"/>
      <c r="DX101" s="883"/>
      <c r="DY101" s="883"/>
      <c r="DZ101" s="884"/>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808" t="s">
        <v>398</v>
      </c>
      <c r="BS102" s="809"/>
      <c r="BT102" s="809"/>
      <c r="BU102" s="809"/>
      <c r="BV102" s="809"/>
      <c r="BW102" s="809"/>
      <c r="BX102" s="809"/>
      <c r="BY102" s="809"/>
      <c r="BZ102" s="809"/>
      <c r="CA102" s="809"/>
      <c r="CB102" s="809"/>
      <c r="CC102" s="809"/>
      <c r="CD102" s="809"/>
      <c r="CE102" s="809"/>
      <c r="CF102" s="809"/>
      <c r="CG102" s="810"/>
      <c r="CH102" s="912"/>
      <c r="CI102" s="913"/>
      <c r="CJ102" s="913"/>
      <c r="CK102" s="913"/>
      <c r="CL102" s="914"/>
      <c r="CM102" s="912"/>
      <c r="CN102" s="913"/>
      <c r="CO102" s="913"/>
      <c r="CP102" s="913"/>
      <c r="CQ102" s="914"/>
      <c r="CR102" s="915">
        <v>742</v>
      </c>
      <c r="CS102" s="875"/>
      <c r="CT102" s="875"/>
      <c r="CU102" s="875"/>
      <c r="CV102" s="916"/>
      <c r="CW102" s="915">
        <v>5</v>
      </c>
      <c r="CX102" s="875"/>
      <c r="CY102" s="875"/>
      <c r="CZ102" s="875"/>
      <c r="DA102" s="916"/>
      <c r="DB102" s="915"/>
      <c r="DC102" s="875"/>
      <c r="DD102" s="875"/>
      <c r="DE102" s="875"/>
      <c r="DF102" s="916"/>
      <c r="DG102" s="915"/>
      <c r="DH102" s="875"/>
      <c r="DI102" s="875"/>
      <c r="DJ102" s="875"/>
      <c r="DK102" s="916"/>
      <c r="DL102" s="915"/>
      <c r="DM102" s="875"/>
      <c r="DN102" s="875"/>
      <c r="DO102" s="875"/>
      <c r="DP102" s="916"/>
      <c r="DQ102" s="915">
        <v>6</v>
      </c>
      <c r="DR102" s="875"/>
      <c r="DS102" s="875"/>
      <c r="DT102" s="875"/>
      <c r="DU102" s="916"/>
      <c r="DV102" s="941"/>
      <c r="DW102" s="942"/>
      <c r="DX102" s="942"/>
      <c r="DY102" s="942"/>
      <c r="DZ102" s="943"/>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4" t="s">
        <v>399</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5" t="s">
        <v>400</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6" t="s">
        <v>403</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404</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197" customFormat="1" ht="26.25" customHeight="1" x14ac:dyDescent="0.15">
      <c r="A109" s="939" t="s">
        <v>405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406</v>
      </c>
      <c r="AB109" s="918"/>
      <c r="AC109" s="918"/>
      <c r="AD109" s="918"/>
      <c r="AE109" s="919"/>
      <c r="AF109" s="917" t="s">
        <v>284</v>
      </c>
      <c r="AG109" s="918"/>
      <c r="AH109" s="918"/>
      <c r="AI109" s="918"/>
      <c r="AJ109" s="919"/>
      <c r="AK109" s="917" t="s">
        <v>283</v>
      </c>
      <c r="AL109" s="918"/>
      <c r="AM109" s="918"/>
      <c r="AN109" s="918"/>
      <c r="AO109" s="919"/>
      <c r="AP109" s="917" t="s">
        <v>407</v>
      </c>
      <c r="AQ109" s="918"/>
      <c r="AR109" s="918"/>
      <c r="AS109" s="918"/>
      <c r="AT109" s="920"/>
      <c r="AU109" s="939" t="s">
        <v>405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406</v>
      </c>
      <c r="BR109" s="918"/>
      <c r="BS109" s="918"/>
      <c r="BT109" s="918"/>
      <c r="BU109" s="919"/>
      <c r="BV109" s="917" t="s">
        <v>284</v>
      </c>
      <c r="BW109" s="918"/>
      <c r="BX109" s="918"/>
      <c r="BY109" s="918"/>
      <c r="BZ109" s="919"/>
      <c r="CA109" s="917" t="s">
        <v>283</v>
      </c>
      <c r="CB109" s="918"/>
      <c r="CC109" s="918"/>
      <c r="CD109" s="918"/>
      <c r="CE109" s="919"/>
      <c r="CF109" s="940" t="s">
        <v>407</v>
      </c>
      <c r="CG109" s="940"/>
      <c r="CH109" s="940"/>
      <c r="CI109" s="940"/>
      <c r="CJ109" s="940"/>
      <c r="CK109" s="917" t="s">
        <v>408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406</v>
      </c>
      <c r="DH109" s="918"/>
      <c r="DI109" s="918"/>
      <c r="DJ109" s="918"/>
      <c r="DK109" s="919"/>
      <c r="DL109" s="917" t="s">
        <v>284</v>
      </c>
      <c r="DM109" s="918"/>
      <c r="DN109" s="918"/>
      <c r="DO109" s="918"/>
      <c r="DP109" s="919"/>
      <c r="DQ109" s="917" t="s">
        <v>283</v>
      </c>
      <c r="DR109" s="918"/>
      <c r="DS109" s="918"/>
      <c r="DT109" s="918"/>
      <c r="DU109" s="919"/>
      <c r="DV109" s="917" t="s">
        <v>407</v>
      </c>
      <c r="DW109" s="918"/>
      <c r="DX109" s="918"/>
      <c r="DY109" s="918"/>
      <c r="DZ109" s="920"/>
    </row>
    <row r="110" spans="1:131" s="197" customFormat="1" ht="26.25" customHeight="1" x14ac:dyDescent="0.15">
      <c r="A110" s="921" t="s">
        <v>409</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9827255</v>
      </c>
      <c r="AB110" s="925"/>
      <c r="AC110" s="925"/>
      <c r="AD110" s="925"/>
      <c r="AE110" s="926"/>
      <c r="AF110" s="927">
        <v>9610517</v>
      </c>
      <c r="AG110" s="925"/>
      <c r="AH110" s="925"/>
      <c r="AI110" s="925"/>
      <c r="AJ110" s="926"/>
      <c r="AK110" s="927">
        <v>9044123</v>
      </c>
      <c r="AL110" s="925"/>
      <c r="AM110" s="925"/>
      <c r="AN110" s="925"/>
      <c r="AO110" s="926"/>
      <c r="AP110" s="928">
        <v>21.4</v>
      </c>
      <c r="AQ110" s="929"/>
      <c r="AR110" s="929"/>
      <c r="AS110" s="929"/>
      <c r="AT110" s="930"/>
      <c r="AU110" s="931" t="s">
        <v>61</v>
      </c>
      <c r="AV110" s="932"/>
      <c r="AW110" s="932"/>
      <c r="AX110" s="932"/>
      <c r="AY110" s="933"/>
      <c r="AZ110" s="975" t="s">
        <v>410</v>
      </c>
      <c r="BA110" s="922"/>
      <c r="BB110" s="922"/>
      <c r="BC110" s="922"/>
      <c r="BD110" s="922"/>
      <c r="BE110" s="922"/>
      <c r="BF110" s="922"/>
      <c r="BG110" s="922"/>
      <c r="BH110" s="922"/>
      <c r="BI110" s="922"/>
      <c r="BJ110" s="922"/>
      <c r="BK110" s="922"/>
      <c r="BL110" s="922"/>
      <c r="BM110" s="922"/>
      <c r="BN110" s="922"/>
      <c r="BO110" s="922"/>
      <c r="BP110" s="923"/>
      <c r="BQ110" s="961">
        <v>96259211</v>
      </c>
      <c r="BR110" s="962"/>
      <c r="BS110" s="962"/>
      <c r="BT110" s="962"/>
      <c r="BU110" s="962"/>
      <c r="BV110" s="962">
        <v>94684672</v>
      </c>
      <c r="BW110" s="962"/>
      <c r="BX110" s="962"/>
      <c r="BY110" s="962"/>
      <c r="BZ110" s="962"/>
      <c r="CA110" s="962">
        <v>99016175</v>
      </c>
      <c r="CB110" s="962"/>
      <c r="CC110" s="962"/>
      <c r="CD110" s="962"/>
      <c r="CE110" s="962"/>
      <c r="CF110" s="976">
        <v>233.9</v>
      </c>
      <c r="CG110" s="977"/>
      <c r="CH110" s="977"/>
      <c r="CI110" s="977"/>
      <c r="CJ110" s="977"/>
      <c r="CK110" s="978" t="s">
        <v>411</v>
      </c>
      <c r="CL110" s="979"/>
      <c r="CM110" s="958" t="s">
        <v>412</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61" t="s">
        <v>413</v>
      </c>
      <c r="DH110" s="962"/>
      <c r="DI110" s="962"/>
      <c r="DJ110" s="962"/>
      <c r="DK110" s="962"/>
      <c r="DL110" s="962" t="s">
        <v>413</v>
      </c>
      <c r="DM110" s="962"/>
      <c r="DN110" s="962"/>
      <c r="DO110" s="962"/>
      <c r="DP110" s="962"/>
      <c r="DQ110" s="962" t="s">
        <v>413</v>
      </c>
      <c r="DR110" s="962"/>
      <c r="DS110" s="962"/>
      <c r="DT110" s="962"/>
      <c r="DU110" s="962"/>
      <c r="DV110" s="963" t="s">
        <v>413</v>
      </c>
      <c r="DW110" s="963"/>
      <c r="DX110" s="963"/>
      <c r="DY110" s="963"/>
      <c r="DZ110" s="964"/>
    </row>
    <row r="111" spans="1:131" s="197" customFormat="1" ht="26.25" customHeight="1" x14ac:dyDescent="0.15">
      <c r="A111" s="965" t="s">
        <v>414</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109</v>
      </c>
      <c r="AB111" s="969"/>
      <c r="AC111" s="969"/>
      <c r="AD111" s="969"/>
      <c r="AE111" s="970"/>
      <c r="AF111" s="971" t="s">
        <v>109</v>
      </c>
      <c r="AG111" s="969"/>
      <c r="AH111" s="969"/>
      <c r="AI111" s="969"/>
      <c r="AJ111" s="970"/>
      <c r="AK111" s="971" t="s">
        <v>109</v>
      </c>
      <c r="AL111" s="969"/>
      <c r="AM111" s="969"/>
      <c r="AN111" s="969"/>
      <c r="AO111" s="970"/>
      <c r="AP111" s="972" t="s">
        <v>109</v>
      </c>
      <c r="AQ111" s="973"/>
      <c r="AR111" s="973"/>
      <c r="AS111" s="973"/>
      <c r="AT111" s="974"/>
      <c r="AU111" s="934"/>
      <c r="AV111" s="935"/>
      <c r="AW111" s="935"/>
      <c r="AX111" s="935"/>
      <c r="AY111" s="936"/>
      <c r="AZ111" s="984" t="s">
        <v>415</v>
      </c>
      <c r="BA111" s="985"/>
      <c r="BB111" s="985"/>
      <c r="BC111" s="985"/>
      <c r="BD111" s="985"/>
      <c r="BE111" s="985"/>
      <c r="BF111" s="985"/>
      <c r="BG111" s="985"/>
      <c r="BH111" s="985"/>
      <c r="BI111" s="985"/>
      <c r="BJ111" s="985"/>
      <c r="BK111" s="985"/>
      <c r="BL111" s="985"/>
      <c r="BM111" s="985"/>
      <c r="BN111" s="985"/>
      <c r="BO111" s="985"/>
      <c r="BP111" s="986"/>
      <c r="BQ111" s="954">
        <v>1171235</v>
      </c>
      <c r="BR111" s="955"/>
      <c r="BS111" s="955"/>
      <c r="BT111" s="955"/>
      <c r="BU111" s="955"/>
      <c r="BV111" s="955">
        <v>1017514</v>
      </c>
      <c r="BW111" s="955"/>
      <c r="BX111" s="955"/>
      <c r="BY111" s="955"/>
      <c r="BZ111" s="955"/>
      <c r="CA111" s="955">
        <v>857929</v>
      </c>
      <c r="CB111" s="955"/>
      <c r="CC111" s="955"/>
      <c r="CD111" s="955"/>
      <c r="CE111" s="955"/>
      <c r="CF111" s="949">
        <v>2</v>
      </c>
      <c r="CG111" s="950"/>
      <c r="CH111" s="950"/>
      <c r="CI111" s="950"/>
      <c r="CJ111" s="950"/>
      <c r="CK111" s="980"/>
      <c r="CL111" s="981"/>
      <c r="CM111" s="951" t="s">
        <v>416</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v>706702</v>
      </c>
      <c r="DH111" s="955"/>
      <c r="DI111" s="955"/>
      <c r="DJ111" s="955"/>
      <c r="DK111" s="955"/>
      <c r="DL111" s="955">
        <v>648491</v>
      </c>
      <c r="DM111" s="955"/>
      <c r="DN111" s="955"/>
      <c r="DO111" s="955"/>
      <c r="DP111" s="955"/>
      <c r="DQ111" s="955">
        <v>589192</v>
      </c>
      <c r="DR111" s="955"/>
      <c r="DS111" s="955"/>
      <c r="DT111" s="955"/>
      <c r="DU111" s="955"/>
      <c r="DV111" s="956">
        <v>1.4</v>
      </c>
      <c r="DW111" s="956"/>
      <c r="DX111" s="956"/>
      <c r="DY111" s="956"/>
      <c r="DZ111" s="957"/>
    </row>
    <row r="112" spans="1:131" s="197" customFormat="1" ht="26.25" customHeight="1" x14ac:dyDescent="0.15">
      <c r="A112" s="987" t="s">
        <v>417</v>
      </c>
      <c r="B112" s="988"/>
      <c r="C112" s="985" t="s">
        <v>418</v>
      </c>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6"/>
      <c r="AA112" s="993">
        <v>99020</v>
      </c>
      <c r="AB112" s="994"/>
      <c r="AC112" s="994"/>
      <c r="AD112" s="994"/>
      <c r="AE112" s="995"/>
      <c r="AF112" s="996">
        <v>99020</v>
      </c>
      <c r="AG112" s="994"/>
      <c r="AH112" s="994"/>
      <c r="AI112" s="994"/>
      <c r="AJ112" s="995"/>
      <c r="AK112" s="996">
        <v>99020</v>
      </c>
      <c r="AL112" s="994"/>
      <c r="AM112" s="994"/>
      <c r="AN112" s="994"/>
      <c r="AO112" s="995"/>
      <c r="AP112" s="997">
        <v>0.2</v>
      </c>
      <c r="AQ112" s="998"/>
      <c r="AR112" s="998"/>
      <c r="AS112" s="998"/>
      <c r="AT112" s="999"/>
      <c r="AU112" s="934"/>
      <c r="AV112" s="935"/>
      <c r="AW112" s="935"/>
      <c r="AX112" s="935"/>
      <c r="AY112" s="936"/>
      <c r="AZ112" s="984" t="s">
        <v>419</v>
      </c>
      <c r="BA112" s="985"/>
      <c r="BB112" s="985"/>
      <c r="BC112" s="985"/>
      <c r="BD112" s="985"/>
      <c r="BE112" s="985"/>
      <c r="BF112" s="985"/>
      <c r="BG112" s="985"/>
      <c r="BH112" s="985"/>
      <c r="BI112" s="985"/>
      <c r="BJ112" s="985"/>
      <c r="BK112" s="985"/>
      <c r="BL112" s="985"/>
      <c r="BM112" s="985"/>
      <c r="BN112" s="985"/>
      <c r="BO112" s="985"/>
      <c r="BP112" s="986"/>
      <c r="BQ112" s="954">
        <v>56224179</v>
      </c>
      <c r="BR112" s="955"/>
      <c r="BS112" s="955"/>
      <c r="BT112" s="955"/>
      <c r="BU112" s="955"/>
      <c r="BV112" s="955">
        <v>54597788</v>
      </c>
      <c r="BW112" s="955"/>
      <c r="BX112" s="955"/>
      <c r="BY112" s="955"/>
      <c r="BZ112" s="955"/>
      <c r="CA112" s="955">
        <v>53352671</v>
      </c>
      <c r="CB112" s="955"/>
      <c r="CC112" s="955"/>
      <c r="CD112" s="955"/>
      <c r="CE112" s="955"/>
      <c r="CF112" s="949">
        <v>126.1</v>
      </c>
      <c r="CG112" s="950"/>
      <c r="CH112" s="950"/>
      <c r="CI112" s="950"/>
      <c r="CJ112" s="950"/>
      <c r="CK112" s="980"/>
      <c r="CL112" s="981"/>
      <c r="CM112" s="951" t="s">
        <v>420</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v>464533</v>
      </c>
      <c r="DH112" s="955"/>
      <c r="DI112" s="955"/>
      <c r="DJ112" s="955"/>
      <c r="DK112" s="955"/>
      <c r="DL112" s="955">
        <v>369023</v>
      </c>
      <c r="DM112" s="955"/>
      <c r="DN112" s="955"/>
      <c r="DO112" s="955"/>
      <c r="DP112" s="955"/>
      <c r="DQ112" s="955">
        <v>268737</v>
      </c>
      <c r="DR112" s="955"/>
      <c r="DS112" s="955"/>
      <c r="DT112" s="955"/>
      <c r="DU112" s="955"/>
      <c r="DV112" s="956">
        <v>0.6</v>
      </c>
      <c r="DW112" s="956"/>
      <c r="DX112" s="956"/>
      <c r="DY112" s="956"/>
      <c r="DZ112" s="957"/>
    </row>
    <row r="113" spans="1:130" s="197" customFormat="1" ht="26.25" customHeight="1" x14ac:dyDescent="0.15">
      <c r="A113" s="989"/>
      <c r="B113" s="990"/>
      <c r="C113" s="985" t="s">
        <v>421</v>
      </c>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6"/>
      <c r="AA113" s="968">
        <v>4119239</v>
      </c>
      <c r="AB113" s="969"/>
      <c r="AC113" s="969"/>
      <c r="AD113" s="969"/>
      <c r="AE113" s="970"/>
      <c r="AF113" s="971">
        <v>3996736</v>
      </c>
      <c r="AG113" s="969"/>
      <c r="AH113" s="969"/>
      <c r="AI113" s="969"/>
      <c r="AJ113" s="970"/>
      <c r="AK113" s="971">
        <v>4083652</v>
      </c>
      <c r="AL113" s="969"/>
      <c r="AM113" s="969"/>
      <c r="AN113" s="969"/>
      <c r="AO113" s="970"/>
      <c r="AP113" s="972">
        <v>9.6</v>
      </c>
      <c r="AQ113" s="973"/>
      <c r="AR113" s="973"/>
      <c r="AS113" s="973"/>
      <c r="AT113" s="974"/>
      <c r="AU113" s="934"/>
      <c r="AV113" s="935"/>
      <c r="AW113" s="935"/>
      <c r="AX113" s="935"/>
      <c r="AY113" s="936"/>
      <c r="AZ113" s="984" t="s">
        <v>422</v>
      </c>
      <c r="BA113" s="985"/>
      <c r="BB113" s="985"/>
      <c r="BC113" s="985"/>
      <c r="BD113" s="985"/>
      <c r="BE113" s="985"/>
      <c r="BF113" s="985"/>
      <c r="BG113" s="985"/>
      <c r="BH113" s="985"/>
      <c r="BI113" s="985"/>
      <c r="BJ113" s="985"/>
      <c r="BK113" s="985"/>
      <c r="BL113" s="985"/>
      <c r="BM113" s="985"/>
      <c r="BN113" s="985"/>
      <c r="BO113" s="985"/>
      <c r="BP113" s="986"/>
      <c r="BQ113" s="954">
        <v>3125385</v>
      </c>
      <c r="BR113" s="955"/>
      <c r="BS113" s="955"/>
      <c r="BT113" s="955"/>
      <c r="BU113" s="955"/>
      <c r="BV113" s="955">
        <v>3166557</v>
      </c>
      <c r="BW113" s="955"/>
      <c r="BX113" s="955"/>
      <c r="BY113" s="955"/>
      <c r="BZ113" s="955"/>
      <c r="CA113" s="955">
        <v>3852034</v>
      </c>
      <c r="CB113" s="955"/>
      <c r="CC113" s="955"/>
      <c r="CD113" s="955"/>
      <c r="CE113" s="955"/>
      <c r="CF113" s="949">
        <v>9.1</v>
      </c>
      <c r="CG113" s="950"/>
      <c r="CH113" s="950"/>
      <c r="CI113" s="950"/>
      <c r="CJ113" s="950"/>
      <c r="CK113" s="980"/>
      <c r="CL113" s="981"/>
      <c r="CM113" s="951" t="s">
        <v>423</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93" t="s">
        <v>413</v>
      </c>
      <c r="DH113" s="994"/>
      <c r="DI113" s="994"/>
      <c r="DJ113" s="994"/>
      <c r="DK113" s="995"/>
      <c r="DL113" s="996" t="s">
        <v>413</v>
      </c>
      <c r="DM113" s="994"/>
      <c r="DN113" s="994"/>
      <c r="DO113" s="994"/>
      <c r="DP113" s="995"/>
      <c r="DQ113" s="996" t="s">
        <v>413</v>
      </c>
      <c r="DR113" s="994"/>
      <c r="DS113" s="994"/>
      <c r="DT113" s="994"/>
      <c r="DU113" s="995"/>
      <c r="DV113" s="997" t="s">
        <v>413</v>
      </c>
      <c r="DW113" s="998"/>
      <c r="DX113" s="998"/>
      <c r="DY113" s="998"/>
      <c r="DZ113" s="999"/>
    </row>
    <row r="114" spans="1:130" s="197" customFormat="1" ht="26.25" customHeight="1" x14ac:dyDescent="0.15">
      <c r="A114" s="989"/>
      <c r="B114" s="990"/>
      <c r="C114" s="985" t="s">
        <v>424</v>
      </c>
      <c r="D114" s="985"/>
      <c r="E114" s="985"/>
      <c r="F114" s="985"/>
      <c r="G114" s="985"/>
      <c r="H114" s="985"/>
      <c r="I114" s="985"/>
      <c r="J114" s="985"/>
      <c r="K114" s="985"/>
      <c r="L114" s="985"/>
      <c r="M114" s="985"/>
      <c r="N114" s="985"/>
      <c r="O114" s="985"/>
      <c r="P114" s="985"/>
      <c r="Q114" s="985"/>
      <c r="R114" s="985"/>
      <c r="S114" s="985"/>
      <c r="T114" s="985"/>
      <c r="U114" s="985"/>
      <c r="V114" s="985"/>
      <c r="W114" s="985"/>
      <c r="X114" s="985"/>
      <c r="Y114" s="985"/>
      <c r="Z114" s="986"/>
      <c r="AA114" s="993">
        <v>614200</v>
      </c>
      <c r="AB114" s="994"/>
      <c r="AC114" s="994"/>
      <c r="AD114" s="994"/>
      <c r="AE114" s="995"/>
      <c r="AF114" s="996">
        <v>547531</v>
      </c>
      <c r="AG114" s="994"/>
      <c r="AH114" s="994"/>
      <c r="AI114" s="994"/>
      <c r="AJ114" s="995"/>
      <c r="AK114" s="996">
        <v>375411</v>
      </c>
      <c r="AL114" s="994"/>
      <c r="AM114" s="994"/>
      <c r="AN114" s="994"/>
      <c r="AO114" s="995"/>
      <c r="AP114" s="997">
        <v>0.9</v>
      </c>
      <c r="AQ114" s="998"/>
      <c r="AR114" s="998"/>
      <c r="AS114" s="998"/>
      <c r="AT114" s="999"/>
      <c r="AU114" s="934"/>
      <c r="AV114" s="935"/>
      <c r="AW114" s="935"/>
      <c r="AX114" s="935"/>
      <c r="AY114" s="936"/>
      <c r="AZ114" s="984" t="s">
        <v>425</v>
      </c>
      <c r="BA114" s="985"/>
      <c r="BB114" s="985"/>
      <c r="BC114" s="985"/>
      <c r="BD114" s="985"/>
      <c r="BE114" s="985"/>
      <c r="BF114" s="985"/>
      <c r="BG114" s="985"/>
      <c r="BH114" s="985"/>
      <c r="BI114" s="985"/>
      <c r="BJ114" s="985"/>
      <c r="BK114" s="985"/>
      <c r="BL114" s="985"/>
      <c r="BM114" s="985"/>
      <c r="BN114" s="985"/>
      <c r="BO114" s="985"/>
      <c r="BP114" s="986"/>
      <c r="BQ114" s="954">
        <v>11049133</v>
      </c>
      <c r="BR114" s="955"/>
      <c r="BS114" s="955"/>
      <c r="BT114" s="955"/>
      <c r="BU114" s="955"/>
      <c r="BV114" s="955">
        <v>10164749</v>
      </c>
      <c r="BW114" s="955"/>
      <c r="BX114" s="955"/>
      <c r="BY114" s="955"/>
      <c r="BZ114" s="955"/>
      <c r="CA114" s="955">
        <v>9509503</v>
      </c>
      <c r="CB114" s="955"/>
      <c r="CC114" s="955"/>
      <c r="CD114" s="955"/>
      <c r="CE114" s="955"/>
      <c r="CF114" s="949">
        <v>22.5</v>
      </c>
      <c r="CG114" s="950"/>
      <c r="CH114" s="950"/>
      <c r="CI114" s="950"/>
      <c r="CJ114" s="950"/>
      <c r="CK114" s="980"/>
      <c r="CL114" s="981"/>
      <c r="CM114" s="951" t="s">
        <v>426</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93" t="s">
        <v>413</v>
      </c>
      <c r="DH114" s="994"/>
      <c r="DI114" s="994"/>
      <c r="DJ114" s="994"/>
      <c r="DK114" s="995"/>
      <c r="DL114" s="996" t="s">
        <v>413</v>
      </c>
      <c r="DM114" s="994"/>
      <c r="DN114" s="994"/>
      <c r="DO114" s="994"/>
      <c r="DP114" s="995"/>
      <c r="DQ114" s="996" t="s">
        <v>413</v>
      </c>
      <c r="DR114" s="994"/>
      <c r="DS114" s="994"/>
      <c r="DT114" s="994"/>
      <c r="DU114" s="995"/>
      <c r="DV114" s="997" t="s">
        <v>413</v>
      </c>
      <c r="DW114" s="998"/>
      <c r="DX114" s="998"/>
      <c r="DY114" s="998"/>
      <c r="DZ114" s="999"/>
    </row>
    <row r="115" spans="1:130" s="197" customFormat="1" ht="26.25" customHeight="1" x14ac:dyDescent="0.15">
      <c r="A115" s="989"/>
      <c r="B115" s="990"/>
      <c r="C115" s="985" t="s">
        <v>427</v>
      </c>
      <c r="D115" s="985"/>
      <c r="E115" s="985"/>
      <c r="F115" s="985"/>
      <c r="G115" s="985"/>
      <c r="H115" s="985"/>
      <c r="I115" s="985"/>
      <c r="J115" s="985"/>
      <c r="K115" s="985"/>
      <c r="L115" s="985"/>
      <c r="M115" s="985"/>
      <c r="N115" s="985"/>
      <c r="O115" s="985"/>
      <c r="P115" s="985"/>
      <c r="Q115" s="985"/>
      <c r="R115" s="985"/>
      <c r="S115" s="985"/>
      <c r="T115" s="985"/>
      <c r="U115" s="985"/>
      <c r="V115" s="985"/>
      <c r="W115" s="985"/>
      <c r="X115" s="985"/>
      <c r="Y115" s="985"/>
      <c r="Z115" s="986"/>
      <c r="AA115" s="968">
        <v>198226</v>
      </c>
      <c r="AB115" s="969"/>
      <c r="AC115" s="969"/>
      <c r="AD115" s="969"/>
      <c r="AE115" s="970"/>
      <c r="AF115" s="971">
        <v>196446</v>
      </c>
      <c r="AG115" s="969"/>
      <c r="AH115" s="969"/>
      <c r="AI115" s="969"/>
      <c r="AJ115" s="970"/>
      <c r="AK115" s="971">
        <v>199389</v>
      </c>
      <c r="AL115" s="969"/>
      <c r="AM115" s="969"/>
      <c r="AN115" s="969"/>
      <c r="AO115" s="970"/>
      <c r="AP115" s="972">
        <v>0.5</v>
      </c>
      <c r="AQ115" s="973"/>
      <c r="AR115" s="973"/>
      <c r="AS115" s="973"/>
      <c r="AT115" s="974"/>
      <c r="AU115" s="934"/>
      <c r="AV115" s="935"/>
      <c r="AW115" s="935"/>
      <c r="AX115" s="935"/>
      <c r="AY115" s="936"/>
      <c r="AZ115" s="984" t="s">
        <v>428</v>
      </c>
      <c r="BA115" s="985"/>
      <c r="BB115" s="985"/>
      <c r="BC115" s="985"/>
      <c r="BD115" s="985"/>
      <c r="BE115" s="985"/>
      <c r="BF115" s="985"/>
      <c r="BG115" s="985"/>
      <c r="BH115" s="985"/>
      <c r="BI115" s="985"/>
      <c r="BJ115" s="985"/>
      <c r="BK115" s="985"/>
      <c r="BL115" s="985"/>
      <c r="BM115" s="985"/>
      <c r="BN115" s="985"/>
      <c r="BO115" s="985"/>
      <c r="BP115" s="986"/>
      <c r="BQ115" s="954">
        <v>13750</v>
      </c>
      <c r="BR115" s="955"/>
      <c r="BS115" s="955"/>
      <c r="BT115" s="955"/>
      <c r="BU115" s="955"/>
      <c r="BV115" s="955">
        <v>9680</v>
      </c>
      <c r="BW115" s="955"/>
      <c r="BX115" s="955"/>
      <c r="BY115" s="955"/>
      <c r="BZ115" s="955"/>
      <c r="CA115" s="955">
        <v>5610</v>
      </c>
      <c r="CB115" s="955"/>
      <c r="CC115" s="955"/>
      <c r="CD115" s="955"/>
      <c r="CE115" s="955"/>
      <c r="CF115" s="949">
        <v>0</v>
      </c>
      <c r="CG115" s="950"/>
      <c r="CH115" s="950"/>
      <c r="CI115" s="950"/>
      <c r="CJ115" s="950"/>
      <c r="CK115" s="980"/>
      <c r="CL115" s="981"/>
      <c r="CM115" s="984" t="s">
        <v>429</v>
      </c>
      <c r="CN115" s="1008"/>
      <c r="CO115" s="1008"/>
      <c r="CP115" s="1008"/>
      <c r="CQ115" s="1008"/>
      <c r="CR115" s="1008"/>
      <c r="CS115" s="1008"/>
      <c r="CT115" s="1008"/>
      <c r="CU115" s="1008"/>
      <c r="CV115" s="1008"/>
      <c r="CW115" s="1008"/>
      <c r="CX115" s="1008"/>
      <c r="CY115" s="1008"/>
      <c r="CZ115" s="1008"/>
      <c r="DA115" s="1008"/>
      <c r="DB115" s="1008"/>
      <c r="DC115" s="1008"/>
      <c r="DD115" s="1008"/>
      <c r="DE115" s="1008"/>
      <c r="DF115" s="986"/>
      <c r="DG115" s="993" t="s">
        <v>413</v>
      </c>
      <c r="DH115" s="994"/>
      <c r="DI115" s="994"/>
      <c r="DJ115" s="994"/>
      <c r="DK115" s="995"/>
      <c r="DL115" s="996" t="s">
        <v>413</v>
      </c>
      <c r="DM115" s="994"/>
      <c r="DN115" s="994"/>
      <c r="DO115" s="994"/>
      <c r="DP115" s="995"/>
      <c r="DQ115" s="996" t="s">
        <v>413</v>
      </c>
      <c r="DR115" s="994"/>
      <c r="DS115" s="994"/>
      <c r="DT115" s="994"/>
      <c r="DU115" s="995"/>
      <c r="DV115" s="997" t="s">
        <v>413</v>
      </c>
      <c r="DW115" s="998"/>
      <c r="DX115" s="998"/>
      <c r="DY115" s="998"/>
      <c r="DZ115" s="999"/>
    </row>
    <row r="116" spans="1:130" s="197" customFormat="1" ht="26.25" customHeight="1" x14ac:dyDescent="0.15">
      <c r="A116" s="991"/>
      <c r="B116" s="992"/>
      <c r="C116" s="1006" t="s">
        <v>430</v>
      </c>
      <c r="D116" s="1006"/>
      <c r="E116" s="1006"/>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7"/>
      <c r="AA116" s="993">
        <v>26</v>
      </c>
      <c r="AB116" s="994"/>
      <c r="AC116" s="994"/>
      <c r="AD116" s="994"/>
      <c r="AE116" s="995"/>
      <c r="AF116" s="996" t="s">
        <v>413</v>
      </c>
      <c r="AG116" s="994"/>
      <c r="AH116" s="994"/>
      <c r="AI116" s="994"/>
      <c r="AJ116" s="995"/>
      <c r="AK116" s="996">
        <v>9</v>
      </c>
      <c r="AL116" s="994"/>
      <c r="AM116" s="994"/>
      <c r="AN116" s="994"/>
      <c r="AO116" s="995"/>
      <c r="AP116" s="997">
        <v>0</v>
      </c>
      <c r="AQ116" s="998"/>
      <c r="AR116" s="998"/>
      <c r="AS116" s="998"/>
      <c r="AT116" s="999"/>
      <c r="AU116" s="934"/>
      <c r="AV116" s="935"/>
      <c r="AW116" s="935"/>
      <c r="AX116" s="935"/>
      <c r="AY116" s="936"/>
      <c r="AZ116" s="984" t="s">
        <v>431</v>
      </c>
      <c r="BA116" s="985"/>
      <c r="BB116" s="985"/>
      <c r="BC116" s="985"/>
      <c r="BD116" s="985"/>
      <c r="BE116" s="985"/>
      <c r="BF116" s="985"/>
      <c r="BG116" s="985"/>
      <c r="BH116" s="985"/>
      <c r="BI116" s="985"/>
      <c r="BJ116" s="985"/>
      <c r="BK116" s="985"/>
      <c r="BL116" s="985"/>
      <c r="BM116" s="985"/>
      <c r="BN116" s="985"/>
      <c r="BO116" s="985"/>
      <c r="BP116" s="986"/>
      <c r="BQ116" s="954" t="s">
        <v>413</v>
      </c>
      <c r="BR116" s="955"/>
      <c r="BS116" s="955"/>
      <c r="BT116" s="955"/>
      <c r="BU116" s="955"/>
      <c r="BV116" s="955" t="s">
        <v>413</v>
      </c>
      <c r="BW116" s="955"/>
      <c r="BX116" s="955"/>
      <c r="BY116" s="955"/>
      <c r="BZ116" s="955"/>
      <c r="CA116" s="955" t="s">
        <v>413</v>
      </c>
      <c r="CB116" s="955"/>
      <c r="CC116" s="955"/>
      <c r="CD116" s="955"/>
      <c r="CE116" s="955"/>
      <c r="CF116" s="949" t="s">
        <v>413</v>
      </c>
      <c r="CG116" s="950"/>
      <c r="CH116" s="950"/>
      <c r="CI116" s="950"/>
      <c r="CJ116" s="950"/>
      <c r="CK116" s="980"/>
      <c r="CL116" s="981"/>
      <c r="CM116" s="951" t="s">
        <v>432</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93" t="s">
        <v>413</v>
      </c>
      <c r="DH116" s="994"/>
      <c r="DI116" s="994"/>
      <c r="DJ116" s="994"/>
      <c r="DK116" s="995"/>
      <c r="DL116" s="996" t="s">
        <v>413</v>
      </c>
      <c r="DM116" s="994"/>
      <c r="DN116" s="994"/>
      <c r="DO116" s="994"/>
      <c r="DP116" s="995"/>
      <c r="DQ116" s="996" t="s">
        <v>413</v>
      </c>
      <c r="DR116" s="994"/>
      <c r="DS116" s="994"/>
      <c r="DT116" s="994"/>
      <c r="DU116" s="995"/>
      <c r="DV116" s="997" t="s">
        <v>413</v>
      </c>
      <c r="DW116" s="998"/>
      <c r="DX116" s="998"/>
      <c r="DY116" s="998"/>
      <c r="DZ116" s="999"/>
    </row>
    <row r="117" spans="1:130" s="197" customFormat="1" ht="26.25" customHeight="1" x14ac:dyDescent="0.15">
      <c r="A117" s="939"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28" t="s">
        <v>433</v>
      </c>
      <c r="Z117" s="919"/>
      <c r="AA117" s="1031">
        <v>14857966</v>
      </c>
      <c r="AB117" s="1001"/>
      <c r="AC117" s="1001"/>
      <c r="AD117" s="1001"/>
      <c r="AE117" s="1002"/>
      <c r="AF117" s="1000">
        <v>14450250</v>
      </c>
      <c r="AG117" s="1001"/>
      <c r="AH117" s="1001"/>
      <c r="AI117" s="1001"/>
      <c r="AJ117" s="1002"/>
      <c r="AK117" s="1000">
        <v>13801604</v>
      </c>
      <c r="AL117" s="1001"/>
      <c r="AM117" s="1001"/>
      <c r="AN117" s="1001"/>
      <c r="AO117" s="1002"/>
      <c r="AP117" s="1003"/>
      <c r="AQ117" s="1004"/>
      <c r="AR117" s="1004"/>
      <c r="AS117" s="1004"/>
      <c r="AT117" s="1005"/>
      <c r="AU117" s="934"/>
      <c r="AV117" s="935"/>
      <c r="AW117" s="935"/>
      <c r="AX117" s="935"/>
      <c r="AY117" s="936"/>
      <c r="AZ117" s="1030" t="s">
        <v>434</v>
      </c>
      <c r="BA117" s="1006"/>
      <c r="BB117" s="1006"/>
      <c r="BC117" s="1006"/>
      <c r="BD117" s="1006"/>
      <c r="BE117" s="1006"/>
      <c r="BF117" s="1006"/>
      <c r="BG117" s="1006"/>
      <c r="BH117" s="1006"/>
      <c r="BI117" s="1006"/>
      <c r="BJ117" s="1006"/>
      <c r="BK117" s="1006"/>
      <c r="BL117" s="1006"/>
      <c r="BM117" s="1006"/>
      <c r="BN117" s="1006"/>
      <c r="BO117" s="1006"/>
      <c r="BP117" s="1007"/>
      <c r="BQ117" s="1020" t="s">
        <v>435</v>
      </c>
      <c r="BR117" s="1021"/>
      <c r="BS117" s="1021"/>
      <c r="BT117" s="1021"/>
      <c r="BU117" s="1021"/>
      <c r="BV117" s="1021" t="s">
        <v>435</v>
      </c>
      <c r="BW117" s="1021"/>
      <c r="BX117" s="1021"/>
      <c r="BY117" s="1021"/>
      <c r="BZ117" s="1021"/>
      <c r="CA117" s="1021" t="s">
        <v>435</v>
      </c>
      <c r="CB117" s="1021"/>
      <c r="CC117" s="1021"/>
      <c r="CD117" s="1021"/>
      <c r="CE117" s="1021"/>
      <c r="CF117" s="949" t="s">
        <v>435</v>
      </c>
      <c r="CG117" s="950"/>
      <c r="CH117" s="950"/>
      <c r="CI117" s="950"/>
      <c r="CJ117" s="950"/>
      <c r="CK117" s="980"/>
      <c r="CL117" s="981"/>
      <c r="CM117" s="951" t="s">
        <v>436</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93" t="s">
        <v>435</v>
      </c>
      <c r="DH117" s="994"/>
      <c r="DI117" s="994"/>
      <c r="DJ117" s="994"/>
      <c r="DK117" s="995"/>
      <c r="DL117" s="996" t="s">
        <v>435</v>
      </c>
      <c r="DM117" s="994"/>
      <c r="DN117" s="994"/>
      <c r="DO117" s="994"/>
      <c r="DP117" s="995"/>
      <c r="DQ117" s="996" t="s">
        <v>435</v>
      </c>
      <c r="DR117" s="994"/>
      <c r="DS117" s="994"/>
      <c r="DT117" s="994"/>
      <c r="DU117" s="995"/>
      <c r="DV117" s="997" t="s">
        <v>435</v>
      </c>
      <c r="DW117" s="998"/>
      <c r="DX117" s="998"/>
      <c r="DY117" s="998"/>
      <c r="DZ117" s="999"/>
    </row>
    <row r="118" spans="1:130" s="197" customFormat="1" ht="26.25" customHeight="1" x14ac:dyDescent="0.15">
      <c r="A118" s="939" t="s">
        <v>408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406</v>
      </c>
      <c r="AB118" s="918"/>
      <c r="AC118" s="918"/>
      <c r="AD118" s="918"/>
      <c r="AE118" s="919"/>
      <c r="AF118" s="917" t="s">
        <v>284</v>
      </c>
      <c r="AG118" s="918"/>
      <c r="AH118" s="918"/>
      <c r="AI118" s="918"/>
      <c r="AJ118" s="919"/>
      <c r="AK118" s="917" t="s">
        <v>283</v>
      </c>
      <c r="AL118" s="918"/>
      <c r="AM118" s="918"/>
      <c r="AN118" s="918"/>
      <c r="AO118" s="919"/>
      <c r="AP118" s="1025" t="s">
        <v>407</v>
      </c>
      <c r="AQ118" s="1026"/>
      <c r="AR118" s="1026"/>
      <c r="AS118" s="1026"/>
      <c r="AT118" s="1027"/>
      <c r="AU118" s="937"/>
      <c r="AV118" s="938"/>
      <c r="AW118" s="938"/>
      <c r="AX118" s="938"/>
      <c r="AY118" s="938"/>
      <c r="AZ118" s="228" t="s">
        <v>167</v>
      </c>
      <c r="BA118" s="228"/>
      <c r="BB118" s="228"/>
      <c r="BC118" s="228"/>
      <c r="BD118" s="228"/>
      <c r="BE118" s="228"/>
      <c r="BF118" s="228"/>
      <c r="BG118" s="228"/>
      <c r="BH118" s="228"/>
      <c r="BI118" s="228"/>
      <c r="BJ118" s="228"/>
      <c r="BK118" s="228"/>
      <c r="BL118" s="228"/>
      <c r="BM118" s="228"/>
      <c r="BN118" s="228"/>
      <c r="BO118" s="1028" t="s">
        <v>437</v>
      </c>
      <c r="BP118" s="1029"/>
      <c r="BQ118" s="1020">
        <v>167842893</v>
      </c>
      <c r="BR118" s="1021"/>
      <c r="BS118" s="1021"/>
      <c r="BT118" s="1021"/>
      <c r="BU118" s="1021"/>
      <c r="BV118" s="1021">
        <v>163640960</v>
      </c>
      <c r="BW118" s="1021"/>
      <c r="BX118" s="1021"/>
      <c r="BY118" s="1021"/>
      <c r="BZ118" s="1021"/>
      <c r="CA118" s="1021">
        <v>166593922</v>
      </c>
      <c r="CB118" s="1021"/>
      <c r="CC118" s="1021"/>
      <c r="CD118" s="1021"/>
      <c r="CE118" s="1021"/>
      <c r="CF118" s="1022"/>
      <c r="CG118" s="1023"/>
      <c r="CH118" s="1023"/>
      <c r="CI118" s="1023"/>
      <c r="CJ118" s="1024"/>
      <c r="CK118" s="980"/>
      <c r="CL118" s="981"/>
      <c r="CM118" s="951" t="s">
        <v>438</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93" t="s">
        <v>435</v>
      </c>
      <c r="DH118" s="994"/>
      <c r="DI118" s="994"/>
      <c r="DJ118" s="994"/>
      <c r="DK118" s="995"/>
      <c r="DL118" s="996" t="s">
        <v>435</v>
      </c>
      <c r="DM118" s="994"/>
      <c r="DN118" s="994"/>
      <c r="DO118" s="994"/>
      <c r="DP118" s="995"/>
      <c r="DQ118" s="996" t="s">
        <v>435</v>
      </c>
      <c r="DR118" s="994"/>
      <c r="DS118" s="994"/>
      <c r="DT118" s="994"/>
      <c r="DU118" s="995"/>
      <c r="DV118" s="997" t="s">
        <v>435</v>
      </c>
      <c r="DW118" s="998"/>
      <c r="DX118" s="998"/>
      <c r="DY118" s="998"/>
      <c r="DZ118" s="999"/>
    </row>
    <row r="119" spans="1:130" s="197" customFormat="1" ht="26.25" customHeight="1" x14ac:dyDescent="0.15">
      <c r="A119" s="1009" t="s">
        <v>411</v>
      </c>
      <c r="B119" s="979"/>
      <c r="C119" s="958" t="s">
        <v>412</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24" t="s">
        <v>435</v>
      </c>
      <c r="AB119" s="925"/>
      <c r="AC119" s="925"/>
      <c r="AD119" s="925"/>
      <c r="AE119" s="926"/>
      <c r="AF119" s="927" t="s">
        <v>435</v>
      </c>
      <c r="AG119" s="925"/>
      <c r="AH119" s="925"/>
      <c r="AI119" s="925"/>
      <c r="AJ119" s="926"/>
      <c r="AK119" s="927" t="s">
        <v>435</v>
      </c>
      <c r="AL119" s="925"/>
      <c r="AM119" s="925"/>
      <c r="AN119" s="925"/>
      <c r="AO119" s="926"/>
      <c r="AP119" s="928" t="s">
        <v>435</v>
      </c>
      <c r="AQ119" s="929"/>
      <c r="AR119" s="929"/>
      <c r="AS119" s="929"/>
      <c r="AT119" s="930"/>
      <c r="AU119" s="1012" t="s">
        <v>439</v>
      </c>
      <c r="AV119" s="1013"/>
      <c r="AW119" s="1013"/>
      <c r="AX119" s="1013"/>
      <c r="AY119" s="1014"/>
      <c r="AZ119" s="975" t="s">
        <v>440</v>
      </c>
      <c r="BA119" s="922"/>
      <c r="BB119" s="922"/>
      <c r="BC119" s="922"/>
      <c r="BD119" s="922"/>
      <c r="BE119" s="922"/>
      <c r="BF119" s="922"/>
      <c r="BG119" s="922"/>
      <c r="BH119" s="922"/>
      <c r="BI119" s="922"/>
      <c r="BJ119" s="922"/>
      <c r="BK119" s="922"/>
      <c r="BL119" s="922"/>
      <c r="BM119" s="922"/>
      <c r="BN119" s="922"/>
      <c r="BO119" s="922"/>
      <c r="BP119" s="923"/>
      <c r="BQ119" s="961">
        <v>11321419</v>
      </c>
      <c r="BR119" s="962"/>
      <c r="BS119" s="962"/>
      <c r="BT119" s="962"/>
      <c r="BU119" s="962"/>
      <c r="BV119" s="962">
        <v>11511509</v>
      </c>
      <c r="BW119" s="962"/>
      <c r="BX119" s="962"/>
      <c r="BY119" s="962"/>
      <c r="BZ119" s="962"/>
      <c r="CA119" s="962">
        <v>11533294</v>
      </c>
      <c r="CB119" s="962"/>
      <c r="CC119" s="962"/>
      <c r="CD119" s="962"/>
      <c r="CE119" s="962"/>
      <c r="CF119" s="976">
        <v>27.2</v>
      </c>
      <c r="CG119" s="977"/>
      <c r="CH119" s="977"/>
      <c r="CI119" s="977"/>
      <c r="CJ119" s="977"/>
      <c r="CK119" s="982"/>
      <c r="CL119" s="983"/>
      <c r="CM119" s="1039" t="s">
        <v>441</v>
      </c>
      <c r="CN119" s="1040"/>
      <c r="CO119" s="1040"/>
      <c r="CP119" s="1040"/>
      <c r="CQ119" s="1040"/>
      <c r="CR119" s="1040"/>
      <c r="CS119" s="1040"/>
      <c r="CT119" s="1040"/>
      <c r="CU119" s="1040"/>
      <c r="CV119" s="1040"/>
      <c r="CW119" s="1040"/>
      <c r="CX119" s="1040"/>
      <c r="CY119" s="1040"/>
      <c r="CZ119" s="1040"/>
      <c r="DA119" s="1040"/>
      <c r="DB119" s="1040"/>
      <c r="DC119" s="1040"/>
      <c r="DD119" s="1040"/>
      <c r="DE119" s="1040"/>
      <c r="DF119" s="1041"/>
      <c r="DG119" s="1032" t="s">
        <v>435</v>
      </c>
      <c r="DH119" s="1033"/>
      <c r="DI119" s="1033"/>
      <c r="DJ119" s="1033"/>
      <c r="DK119" s="1034"/>
      <c r="DL119" s="1035" t="s">
        <v>435</v>
      </c>
      <c r="DM119" s="1033"/>
      <c r="DN119" s="1033"/>
      <c r="DO119" s="1033"/>
      <c r="DP119" s="1034"/>
      <c r="DQ119" s="1035" t="s">
        <v>435</v>
      </c>
      <c r="DR119" s="1033"/>
      <c r="DS119" s="1033"/>
      <c r="DT119" s="1033"/>
      <c r="DU119" s="1034"/>
      <c r="DV119" s="1036" t="s">
        <v>435</v>
      </c>
      <c r="DW119" s="1037"/>
      <c r="DX119" s="1037"/>
      <c r="DY119" s="1037"/>
      <c r="DZ119" s="1038"/>
    </row>
    <row r="120" spans="1:130" s="197" customFormat="1" ht="26.25" customHeight="1" x14ac:dyDescent="0.15">
      <c r="A120" s="1010"/>
      <c r="B120" s="981"/>
      <c r="C120" s="951" t="s">
        <v>416</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93">
        <v>73798</v>
      </c>
      <c r="AB120" s="994"/>
      <c r="AC120" s="994"/>
      <c r="AD120" s="994"/>
      <c r="AE120" s="995"/>
      <c r="AF120" s="996">
        <v>73798</v>
      </c>
      <c r="AG120" s="994"/>
      <c r="AH120" s="994"/>
      <c r="AI120" s="994"/>
      <c r="AJ120" s="995"/>
      <c r="AK120" s="996">
        <v>73800</v>
      </c>
      <c r="AL120" s="994"/>
      <c r="AM120" s="994"/>
      <c r="AN120" s="994"/>
      <c r="AO120" s="995"/>
      <c r="AP120" s="997">
        <v>0.2</v>
      </c>
      <c r="AQ120" s="998"/>
      <c r="AR120" s="998"/>
      <c r="AS120" s="998"/>
      <c r="AT120" s="999"/>
      <c r="AU120" s="1015"/>
      <c r="AV120" s="1016"/>
      <c r="AW120" s="1016"/>
      <c r="AX120" s="1016"/>
      <c r="AY120" s="1017"/>
      <c r="AZ120" s="984" t="s">
        <v>442</v>
      </c>
      <c r="BA120" s="985"/>
      <c r="BB120" s="985"/>
      <c r="BC120" s="985"/>
      <c r="BD120" s="985"/>
      <c r="BE120" s="985"/>
      <c r="BF120" s="985"/>
      <c r="BG120" s="985"/>
      <c r="BH120" s="985"/>
      <c r="BI120" s="985"/>
      <c r="BJ120" s="985"/>
      <c r="BK120" s="985"/>
      <c r="BL120" s="985"/>
      <c r="BM120" s="985"/>
      <c r="BN120" s="985"/>
      <c r="BO120" s="985"/>
      <c r="BP120" s="986"/>
      <c r="BQ120" s="954">
        <v>2460818</v>
      </c>
      <c r="BR120" s="955"/>
      <c r="BS120" s="955"/>
      <c r="BT120" s="955"/>
      <c r="BU120" s="955"/>
      <c r="BV120" s="955">
        <v>2369903</v>
      </c>
      <c r="BW120" s="955"/>
      <c r="BX120" s="955"/>
      <c r="BY120" s="955"/>
      <c r="BZ120" s="955"/>
      <c r="CA120" s="955">
        <v>2923243</v>
      </c>
      <c r="CB120" s="955"/>
      <c r="CC120" s="955"/>
      <c r="CD120" s="955"/>
      <c r="CE120" s="955"/>
      <c r="CF120" s="949">
        <v>6.9</v>
      </c>
      <c r="CG120" s="950"/>
      <c r="CH120" s="950"/>
      <c r="CI120" s="950"/>
      <c r="CJ120" s="950"/>
      <c r="CK120" s="1048" t="s">
        <v>443</v>
      </c>
      <c r="CL120" s="1049"/>
      <c r="CM120" s="1049"/>
      <c r="CN120" s="1049"/>
      <c r="CO120" s="1050"/>
      <c r="CP120" s="1056" t="s">
        <v>444</v>
      </c>
      <c r="CQ120" s="1057"/>
      <c r="CR120" s="1057"/>
      <c r="CS120" s="1057"/>
      <c r="CT120" s="1057"/>
      <c r="CU120" s="1057"/>
      <c r="CV120" s="1057"/>
      <c r="CW120" s="1057"/>
      <c r="CX120" s="1057"/>
      <c r="CY120" s="1057"/>
      <c r="CZ120" s="1057"/>
      <c r="DA120" s="1057"/>
      <c r="DB120" s="1057"/>
      <c r="DC120" s="1057"/>
      <c r="DD120" s="1057"/>
      <c r="DE120" s="1057"/>
      <c r="DF120" s="1058"/>
      <c r="DG120" s="961">
        <v>43852694</v>
      </c>
      <c r="DH120" s="962"/>
      <c r="DI120" s="962"/>
      <c r="DJ120" s="962"/>
      <c r="DK120" s="962"/>
      <c r="DL120" s="962">
        <v>42874026</v>
      </c>
      <c r="DM120" s="962"/>
      <c r="DN120" s="962"/>
      <c r="DO120" s="962"/>
      <c r="DP120" s="962"/>
      <c r="DQ120" s="962">
        <v>41935873</v>
      </c>
      <c r="DR120" s="962"/>
      <c r="DS120" s="962"/>
      <c r="DT120" s="962"/>
      <c r="DU120" s="962"/>
      <c r="DV120" s="963">
        <v>99.1</v>
      </c>
      <c r="DW120" s="963"/>
      <c r="DX120" s="963"/>
      <c r="DY120" s="963"/>
      <c r="DZ120" s="964"/>
    </row>
    <row r="121" spans="1:130" s="197" customFormat="1" ht="26.25" customHeight="1" x14ac:dyDescent="0.15">
      <c r="A121" s="1010"/>
      <c r="B121" s="981"/>
      <c r="C121" s="1045" t="s">
        <v>445</v>
      </c>
      <c r="D121" s="1046"/>
      <c r="E121" s="1046"/>
      <c r="F121" s="1046"/>
      <c r="G121" s="1046"/>
      <c r="H121" s="1046"/>
      <c r="I121" s="1046"/>
      <c r="J121" s="1046"/>
      <c r="K121" s="1046"/>
      <c r="L121" s="1046"/>
      <c r="M121" s="1046"/>
      <c r="N121" s="1046"/>
      <c r="O121" s="1046"/>
      <c r="P121" s="1046"/>
      <c r="Q121" s="1046"/>
      <c r="R121" s="1046"/>
      <c r="S121" s="1046"/>
      <c r="T121" s="1046"/>
      <c r="U121" s="1046"/>
      <c r="V121" s="1046"/>
      <c r="W121" s="1046"/>
      <c r="X121" s="1046"/>
      <c r="Y121" s="1046"/>
      <c r="Z121" s="1047"/>
      <c r="AA121" s="993">
        <v>118737</v>
      </c>
      <c r="AB121" s="994"/>
      <c r="AC121" s="994"/>
      <c r="AD121" s="994"/>
      <c r="AE121" s="995"/>
      <c r="AF121" s="996">
        <v>118737</v>
      </c>
      <c r="AG121" s="994"/>
      <c r="AH121" s="994"/>
      <c r="AI121" s="994"/>
      <c r="AJ121" s="995"/>
      <c r="AK121" s="996">
        <v>118737</v>
      </c>
      <c r="AL121" s="994"/>
      <c r="AM121" s="994"/>
      <c r="AN121" s="994"/>
      <c r="AO121" s="995"/>
      <c r="AP121" s="997">
        <v>0.3</v>
      </c>
      <c r="AQ121" s="998"/>
      <c r="AR121" s="998"/>
      <c r="AS121" s="998"/>
      <c r="AT121" s="999"/>
      <c r="AU121" s="1015"/>
      <c r="AV121" s="1016"/>
      <c r="AW121" s="1016"/>
      <c r="AX121" s="1016"/>
      <c r="AY121" s="1017"/>
      <c r="AZ121" s="1030" t="s">
        <v>446</v>
      </c>
      <c r="BA121" s="1006"/>
      <c r="BB121" s="1006"/>
      <c r="BC121" s="1006"/>
      <c r="BD121" s="1006"/>
      <c r="BE121" s="1006"/>
      <c r="BF121" s="1006"/>
      <c r="BG121" s="1006"/>
      <c r="BH121" s="1006"/>
      <c r="BI121" s="1006"/>
      <c r="BJ121" s="1006"/>
      <c r="BK121" s="1006"/>
      <c r="BL121" s="1006"/>
      <c r="BM121" s="1006"/>
      <c r="BN121" s="1006"/>
      <c r="BO121" s="1006"/>
      <c r="BP121" s="1007"/>
      <c r="BQ121" s="1020">
        <v>104037565</v>
      </c>
      <c r="BR121" s="1021"/>
      <c r="BS121" s="1021"/>
      <c r="BT121" s="1021"/>
      <c r="BU121" s="1021"/>
      <c r="BV121" s="1021">
        <v>103084890</v>
      </c>
      <c r="BW121" s="1021"/>
      <c r="BX121" s="1021"/>
      <c r="BY121" s="1021"/>
      <c r="BZ121" s="1021"/>
      <c r="CA121" s="1021">
        <v>102296002</v>
      </c>
      <c r="CB121" s="1021"/>
      <c r="CC121" s="1021"/>
      <c r="CD121" s="1021"/>
      <c r="CE121" s="1021"/>
      <c r="CF121" s="1059">
        <v>241.7</v>
      </c>
      <c r="CG121" s="1060"/>
      <c r="CH121" s="1060"/>
      <c r="CI121" s="1060"/>
      <c r="CJ121" s="1060"/>
      <c r="CK121" s="1051"/>
      <c r="CL121" s="1052"/>
      <c r="CM121" s="1052"/>
      <c r="CN121" s="1052"/>
      <c r="CO121" s="1053"/>
      <c r="CP121" s="1042" t="s">
        <v>447</v>
      </c>
      <c r="CQ121" s="1043"/>
      <c r="CR121" s="1043"/>
      <c r="CS121" s="1043"/>
      <c r="CT121" s="1043"/>
      <c r="CU121" s="1043"/>
      <c r="CV121" s="1043"/>
      <c r="CW121" s="1043"/>
      <c r="CX121" s="1043"/>
      <c r="CY121" s="1043"/>
      <c r="CZ121" s="1043"/>
      <c r="DA121" s="1043"/>
      <c r="DB121" s="1043"/>
      <c r="DC121" s="1043"/>
      <c r="DD121" s="1043"/>
      <c r="DE121" s="1043"/>
      <c r="DF121" s="1044"/>
      <c r="DG121" s="954">
        <v>9652830</v>
      </c>
      <c r="DH121" s="955"/>
      <c r="DI121" s="955"/>
      <c r="DJ121" s="955"/>
      <c r="DK121" s="955"/>
      <c r="DL121" s="955">
        <v>9176775</v>
      </c>
      <c r="DM121" s="955"/>
      <c r="DN121" s="955"/>
      <c r="DO121" s="955"/>
      <c r="DP121" s="955"/>
      <c r="DQ121" s="955">
        <v>8963804</v>
      </c>
      <c r="DR121" s="955"/>
      <c r="DS121" s="955"/>
      <c r="DT121" s="955"/>
      <c r="DU121" s="955"/>
      <c r="DV121" s="956">
        <v>21.2</v>
      </c>
      <c r="DW121" s="956"/>
      <c r="DX121" s="956"/>
      <c r="DY121" s="956"/>
      <c r="DZ121" s="957"/>
    </row>
    <row r="122" spans="1:130" s="197" customFormat="1" ht="26.25" customHeight="1" x14ac:dyDescent="0.15">
      <c r="A122" s="1010"/>
      <c r="B122" s="981"/>
      <c r="C122" s="951" t="s">
        <v>426</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93" t="s">
        <v>435</v>
      </c>
      <c r="AB122" s="994"/>
      <c r="AC122" s="994"/>
      <c r="AD122" s="994"/>
      <c r="AE122" s="995"/>
      <c r="AF122" s="996" t="s">
        <v>435</v>
      </c>
      <c r="AG122" s="994"/>
      <c r="AH122" s="994"/>
      <c r="AI122" s="994"/>
      <c r="AJ122" s="995"/>
      <c r="AK122" s="996" t="s">
        <v>435</v>
      </c>
      <c r="AL122" s="994"/>
      <c r="AM122" s="994"/>
      <c r="AN122" s="994"/>
      <c r="AO122" s="995"/>
      <c r="AP122" s="997" t="s">
        <v>435</v>
      </c>
      <c r="AQ122" s="998"/>
      <c r="AR122" s="998"/>
      <c r="AS122" s="998"/>
      <c r="AT122" s="999"/>
      <c r="AU122" s="1018"/>
      <c r="AV122" s="1019"/>
      <c r="AW122" s="1019"/>
      <c r="AX122" s="1019"/>
      <c r="AY122" s="1019"/>
      <c r="AZ122" s="228" t="s">
        <v>167</v>
      </c>
      <c r="BA122" s="228"/>
      <c r="BB122" s="228"/>
      <c r="BC122" s="228"/>
      <c r="BD122" s="228"/>
      <c r="BE122" s="228"/>
      <c r="BF122" s="228"/>
      <c r="BG122" s="228"/>
      <c r="BH122" s="228"/>
      <c r="BI122" s="228"/>
      <c r="BJ122" s="228"/>
      <c r="BK122" s="228"/>
      <c r="BL122" s="228"/>
      <c r="BM122" s="228"/>
      <c r="BN122" s="228"/>
      <c r="BO122" s="1028" t="s">
        <v>448</v>
      </c>
      <c r="BP122" s="1029"/>
      <c r="BQ122" s="1069">
        <v>117819802</v>
      </c>
      <c r="BR122" s="1070"/>
      <c r="BS122" s="1070"/>
      <c r="BT122" s="1070"/>
      <c r="BU122" s="1070"/>
      <c r="BV122" s="1070">
        <v>116966302</v>
      </c>
      <c r="BW122" s="1070"/>
      <c r="BX122" s="1070"/>
      <c r="BY122" s="1070"/>
      <c r="BZ122" s="1070"/>
      <c r="CA122" s="1070">
        <v>116752539</v>
      </c>
      <c r="CB122" s="1070"/>
      <c r="CC122" s="1070"/>
      <c r="CD122" s="1070"/>
      <c r="CE122" s="1070"/>
      <c r="CF122" s="1022"/>
      <c r="CG122" s="1023"/>
      <c r="CH122" s="1023"/>
      <c r="CI122" s="1023"/>
      <c r="CJ122" s="1024"/>
      <c r="CK122" s="1051"/>
      <c r="CL122" s="1052"/>
      <c r="CM122" s="1052"/>
      <c r="CN122" s="1052"/>
      <c r="CO122" s="1053"/>
      <c r="CP122" s="1042" t="s">
        <v>391</v>
      </c>
      <c r="CQ122" s="1043"/>
      <c r="CR122" s="1043"/>
      <c r="CS122" s="1043"/>
      <c r="CT122" s="1043"/>
      <c r="CU122" s="1043"/>
      <c r="CV122" s="1043"/>
      <c r="CW122" s="1043"/>
      <c r="CX122" s="1043"/>
      <c r="CY122" s="1043"/>
      <c r="CZ122" s="1043"/>
      <c r="DA122" s="1043"/>
      <c r="DB122" s="1043"/>
      <c r="DC122" s="1043"/>
      <c r="DD122" s="1043"/>
      <c r="DE122" s="1043"/>
      <c r="DF122" s="1044"/>
      <c r="DG122" s="954">
        <v>2324461</v>
      </c>
      <c r="DH122" s="955"/>
      <c r="DI122" s="955"/>
      <c r="DJ122" s="955"/>
      <c r="DK122" s="955"/>
      <c r="DL122" s="955">
        <v>2209020</v>
      </c>
      <c r="DM122" s="955"/>
      <c r="DN122" s="955"/>
      <c r="DO122" s="955"/>
      <c r="DP122" s="955"/>
      <c r="DQ122" s="955">
        <v>2085093</v>
      </c>
      <c r="DR122" s="955"/>
      <c r="DS122" s="955"/>
      <c r="DT122" s="955"/>
      <c r="DU122" s="955"/>
      <c r="DV122" s="956">
        <v>4.9000000000000004</v>
      </c>
      <c r="DW122" s="956"/>
      <c r="DX122" s="956"/>
      <c r="DY122" s="956"/>
      <c r="DZ122" s="957"/>
    </row>
    <row r="123" spans="1:130" s="197" customFormat="1" ht="26.25" customHeight="1" thickBot="1" x14ac:dyDescent="0.2">
      <c r="A123" s="1010"/>
      <c r="B123" s="981"/>
      <c r="C123" s="951" t="s">
        <v>432</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93" t="s">
        <v>109</v>
      </c>
      <c r="AB123" s="994"/>
      <c r="AC123" s="994"/>
      <c r="AD123" s="994"/>
      <c r="AE123" s="995"/>
      <c r="AF123" s="996" t="s">
        <v>109</v>
      </c>
      <c r="AG123" s="994"/>
      <c r="AH123" s="994"/>
      <c r="AI123" s="994"/>
      <c r="AJ123" s="995"/>
      <c r="AK123" s="996" t="s">
        <v>109</v>
      </c>
      <c r="AL123" s="994"/>
      <c r="AM123" s="994"/>
      <c r="AN123" s="994"/>
      <c r="AO123" s="995"/>
      <c r="AP123" s="997" t="s">
        <v>109</v>
      </c>
      <c r="AQ123" s="998"/>
      <c r="AR123" s="998"/>
      <c r="AS123" s="998"/>
      <c r="AT123" s="999"/>
      <c r="AU123" s="1066" t="s">
        <v>449</v>
      </c>
      <c r="AV123" s="1067"/>
      <c r="AW123" s="1067"/>
      <c r="AX123" s="1067"/>
      <c r="AY123" s="1067"/>
      <c r="AZ123" s="1067"/>
      <c r="BA123" s="1067"/>
      <c r="BB123" s="1067"/>
      <c r="BC123" s="1067"/>
      <c r="BD123" s="1067"/>
      <c r="BE123" s="1067"/>
      <c r="BF123" s="1067"/>
      <c r="BG123" s="1067"/>
      <c r="BH123" s="1067"/>
      <c r="BI123" s="1067"/>
      <c r="BJ123" s="1067"/>
      <c r="BK123" s="1067"/>
      <c r="BL123" s="1067"/>
      <c r="BM123" s="1067"/>
      <c r="BN123" s="1067"/>
      <c r="BO123" s="1067"/>
      <c r="BP123" s="1068"/>
      <c r="BQ123" s="1061">
        <v>118.9</v>
      </c>
      <c r="BR123" s="1062"/>
      <c r="BS123" s="1062"/>
      <c r="BT123" s="1062"/>
      <c r="BU123" s="1062"/>
      <c r="BV123" s="1062">
        <v>111.9</v>
      </c>
      <c r="BW123" s="1062"/>
      <c r="BX123" s="1062"/>
      <c r="BY123" s="1062"/>
      <c r="BZ123" s="1062"/>
      <c r="CA123" s="1062">
        <v>117.7</v>
      </c>
      <c r="CB123" s="1062"/>
      <c r="CC123" s="1062"/>
      <c r="CD123" s="1062"/>
      <c r="CE123" s="1062"/>
      <c r="CF123" s="1063"/>
      <c r="CG123" s="1064"/>
      <c r="CH123" s="1064"/>
      <c r="CI123" s="1064"/>
      <c r="CJ123" s="1065"/>
      <c r="CK123" s="1051"/>
      <c r="CL123" s="1052"/>
      <c r="CM123" s="1052"/>
      <c r="CN123" s="1052"/>
      <c r="CO123" s="1053"/>
      <c r="CP123" s="1042" t="s">
        <v>389</v>
      </c>
      <c r="CQ123" s="1043"/>
      <c r="CR123" s="1043"/>
      <c r="CS123" s="1043"/>
      <c r="CT123" s="1043"/>
      <c r="CU123" s="1043"/>
      <c r="CV123" s="1043"/>
      <c r="CW123" s="1043"/>
      <c r="CX123" s="1043"/>
      <c r="CY123" s="1043"/>
      <c r="CZ123" s="1043"/>
      <c r="DA123" s="1043"/>
      <c r="DB123" s="1043"/>
      <c r="DC123" s="1043"/>
      <c r="DD123" s="1043"/>
      <c r="DE123" s="1043"/>
      <c r="DF123" s="1044"/>
      <c r="DG123" s="993">
        <v>267163</v>
      </c>
      <c r="DH123" s="994"/>
      <c r="DI123" s="994"/>
      <c r="DJ123" s="994"/>
      <c r="DK123" s="995"/>
      <c r="DL123" s="996">
        <v>241047</v>
      </c>
      <c r="DM123" s="994"/>
      <c r="DN123" s="994"/>
      <c r="DO123" s="994"/>
      <c r="DP123" s="995"/>
      <c r="DQ123" s="996">
        <v>273547</v>
      </c>
      <c r="DR123" s="994"/>
      <c r="DS123" s="994"/>
      <c r="DT123" s="994"/>
      <c r="DU123" s="995"/>
      <c r="DV123" s="997">
        <v>0.6</v>
      </c>
      <c r="DW123" s="998"/>
      <c r="DX123" s="998"/>
      <c r="DY123" s="998"/>
      <c r="DZ123" s="999"/>
    </row>
    <row r="124" spans="1:130" s="197" customFormat="1" ht="26.25" customHeight="1" x14ac:dyDescent="0.15">
      <c r="A124" s="1010"/>
      <c r="B124" s="981"/>
      <c r="C124" s="951" t="s">
        <v>436</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93" t="s">
        <v>109</v>
      </c>
      <c r="AB124" s="994"/>
      <c r="AC124" s="994"/>
      <c r="AD124" s="994"/>
      <c r="AE124" s="995"/>
      <c r="AF124" s="996" t="s">
        <v>109</v>
      </c>
      <c r="AG124" s="994"/>
      <c r="AH124" s="994"/>
      <c r="AI124" s="994"/>
      <c r="AJ124" s="995"/>
      <c r="AK124" s="996" t="s">
        <v>109</v>
      </c>
      <c r="AL124" s="994"/>
      <c r="AM124" s="994"/>
      <c r="AN124" s="994"/>
      <c r="AO124" s="995"/>
      <c r="AP124" s="997" t="s">
        <v>109</v>
      </c>
      <c r="AQ124" s="998"/>
      <c r="AR124" s="998"/>
      <c r="AS124" s="998"/>
      <c r="AT124" s="99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4"/>
      <c r="CL124" s="1054"/>
      <c r="CM124" s="1054"/>
      <c r="CN124" s="1054"/>
      <c r="CO124" s="1055"/>
      <c r="CP124" s="1042" t="s">
        <v>450</v>
      </c>
      <c r="CQ124" s="1043"/>
      <c r="CR124" s="1043"/>
      <c r="CS124" s="1043"/>
      <c r="CT124" s="1043"/>
      <c r="CU124" s="1043"/>
      <c r="CV124" s="1043"/>
      <c r="CW124" s="1043"/>
      <c r="CX124" s="1043"/>
      <c r="CY124" s="1043"/>
      <c r="CZ124" s="1043"/>
      <c r="DA124" s="1043"/>
      <c r="DB124" s="1043"/>
      <c r="DC124" s="1043"/>
      <c r="DD124" s="1043"/>
      <c r="DE124" s="1043"/>
      <c r="DF124" s="1044"/>
      <c r="DG124" s="1032">
        <v>127031</v>
      </c>
      <c r="DH124" s="1033"/>
      <c r="DI124" s="1033"/>
      <c r="DJ124" s="1033"/>
      <c r="DK124" s="1034"/>
      <c r="DL124" s="1035">
        <v>96920</v>
      </c>
      <c r="DM124" s="1033"/>
      <c r="DN124" s="1033"/>
      <c r="DO124" s="1033"/>
      <c r="DP124" s="1034"/>
      <c r="DQ124" s="1035">
        <v>94354</v>
      </c>
      <c r="DR124" s="1033"/>
      <c r="DS124" s="1033"/>
      <c r="DT124" s="1033"/>
      <c r="DU124" s="1034"/>
      <c r="DV124" s="1036">
        <v>0.2</v>
      </c>
      <c r="DW124" s="1037"/>
      <c r="DX124" s="1037"/>
      <c r="DY124" s="1037"/>
      <c r="DZ124" s="1038"/>
    </row>
    <row r="125" spans="1:130" s="197" customFormat="1" ht="26.25" customHeight="1" thickBot="1" x14ac:dyDescent="0.2">
      <c r="A125" s="1010"/>
      <c r="B125" s="981"/>
      <c r="C125" s="951" t="s">
        <v>438</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93" t="s">
        <v>109</v>
      </c>
      <c r="AB125" s="994"/>
      <c r="AC125" s="994"/>
      <c r="AD125" s="994"/>
      <c r="AE125" s="995"/>
      <c r="AF125" s="996" t="s">
        <v>109</v>
      </c>
      <c r="AG125" s="994"/>
      <c r="AH125" s="994"/>
      <c r="AI125" s="994"/>
      <c r="AJ125" s="995"/>
      <c r="AK125" s="996" t="s">
        <v>109</v>
      </c>
      <c r="AL125" s="994"/>
      <c r="AM125" s="994"/>
      <c r="AN125" s="994"/>
      <c r="AO125" s="995"/>
      <c r="AP125" s="997" t="s">
        <v>109</v>
      </c>
      <c r="AQ125" s="998"/>
      <c r="AR125" s="998"/>
      <c r="AS125" s="998"/>
      <c r="AT125" s="99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9" t="s">
        <v>451</v>
      </c>
      <c r="CL125" s="1049"/>
      <c r="CM125" s="1049"/>
      <c r="CN125" s="1049"/>
      <c r="CO125" s="1050"/>
      <c r="CP125" s="975" t="s">
        <v>452</v>
      </c>
      <c r="CQ125" s="922"/>
      <c r="CR125" s="922"/>
      <c r="CS125" s="922"/>
      <c r="CT125" s="922"/>
      <c r="CU125" s="922"/>
      <c r="CV125" s="922"/>
      <c r="CW125" s="922"/>
      <c r="CX125" s="922"/>
      <c r="CY125" s="922"/>
      <c r="CZ125" s="922"/>
      <c r="DA125" s="922"/>
      <c r="DB125" s="922"/>
      <c r="DC125" s="922"/>
      <c r="DD125" s="922"/>
      <c r="DE125" s="922"/>
      <c r="DF125" s="923"/>
      <c r="DG125" s="961" t="s">
        <v>109</v>
      </c>
      <c r="DH125" s="962"/>
      <c r="DI125" s="962"/>
      <c r="DJ125" s="962"/>
      <c r="DK125" s="962"/>
      <c r="DL125" s="962" t="s">
        <v>109</v>
      </c>
      <c r="DM125" s="962"/>
      <c r="DN125" s="962"/>
      <c r="DO125" s="962"/>
      <c r="DP125" s="962"/>
      <c r="DQ125" s="962" t="s">
        <v>109</v>
      </c>
      <c r="DR125" s="962"/>
      <c r="DS125" s="962"/>
      <c r="DT125" s="962"/>
      <c r="DU125" s="962"/>
      <c r="DV125" s="963" t="s">
        <v>109</v>
      </c>
      <c r="DW125" s="963"/>
      <c r="DX125" s="963"/>
      <c r="DY125" s="963"/>
      <c r="DZ125" s="964"/>
    </row>
    <row r="126" spans="1:130" s="197" customFormat="1" ht="26.25" customHeight="1" x14ac:dyDescent="0.15">
      <c r="A126" s="1010"/>
      <c r="B126" s="981"/>
      <c r="C126" s="951" t="s">
        <v>441</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93" t="s">
        <v>109</v>
      </c>
      <c r="AB126" s="994"/>
      <c r="AC126" s="994"/>
      <c r="AD126" s="994"/>
      <c r="AE126" s="995"/>
      <c r="AF126" s="996" t="s">
        <v>109</v>
      </c>
      <c r="AG126" s="994"/>
      <c r="AH126" s="994"/>
      <c r="AI126" s="994"/>
      <c r="AJ126" s="995"/>
      <c r="AK126" s="996" t="s">
        <v>109</v>
      </c>
      <c r="AL126" s="994"/>
      <c r="AM126" s="994"/>
      <c r="AN126" s="994"/>
      <c r="AO126" s="995"/>
      <c r="AP126" s="997" t="s">
        <v>109</v>
      </c>
      <c r="AQ126" s="998"/>
      <c r="AR126" s="998"/>
      <c r="AS126" s="998"/>
      <c r="AT126" s="999"/>
      <c r="AU126" s="233"/>
      <c r="AV126" s="233"/>
      <c r="AW126" s="233"/>
      <c r="AX126" s="1071" t="s">
        <v>453</v>
      </c>
      <c r="AY126" s="1072"/>
      <c r="AZ126" s="1072"/>
      <c r="BA126" s="1072"/>
      <c r="BB126" s="1072"/>
      <c r="BC126" s="1072"/>
      <c r="BD126" s="1072"/>
      <c r="BE126" s="1073"/>
      <c r="BF126" s="1087" t="s">
        <v>454</v>
      </c>
      <c r="BG126" s="1072"/>
      <c r="BH126" s="1072"/>
      <c r="BI126" s="1072"/>
      <c r="BJ126" s="1072"/>
      <c r="BK126" s="1072"/>
      <c r="BL126" s="1073"/>
      <c r="BM126" s="1087" t="s">
        <v>455</v>
      </c>
      <c r="BN126" s="1072"/>
      <c r="BO126" s="1072"/>
      <c r="BP126" s="1072"/>
      <c r="BQ126" s="1072"/>
      <c r="BR126" s="1072"/>
      <c r="BS126" s="1073"/>
      <c r="BT126" s="1087" t="s">
        <v>456</v>
      </c>
      <c r="BU126" s="1072"/>
      <c r="BV126" s="1072"/>
      <c r="BW126" s="1072"/>
      <c r="BX126" s="1072"/>
      <c r="BY126" s="1072"/>
      <c r="BZ126" s="1088"/>
      <c r="CA126" s="233"/>
      <c r="CB126" s="233"/>
      <c r="CC126" s="233"/>
      <c r="CD126" s="234"/>
      <c r="CE126" s="234"/>
      <c r="CF126" s="234"/>
      <c r="CG126" s="231"/>
      <c r="CH126" s="231"/>
      <c r="CI126" s="231"/>
      <c r="CJ126" s="232"/>
      <c r="CK126" s="1052"/>
      <c r="CL126" s="1052"/>
      <c r="CM126" s="1052"/>
      <c r="CN126" s="1052"/>
      <c r="CO126" s="1053"/>
      <c r="CP126" s="984" t="s">
        <v>457</v>
      </c>
      <c r="CQ126" s="985"/>
      <c r="CR126" s="985"/>
      <c r="CS126" s="985"/>
      <c r="CT126" s="985"/>
      <c r="CU126" s="985"/>
      <c r="CV126" s="985"/>
      <c r="CW126" s="985"/>
      <c r="CX126" s="985"/>
      <c r="CY126" s="985"/>
      <c r="CZ126" s="985"/>
      <c r="DA126" s="985"/>
      <c r="DB126" s="985"/>
      <c r="DC126" s="985"/>
      <c r="DD126" s="985"/>
      <c r="DE126" s="985"/>
      <c r="DF126" s="986"/>
      <c r="DG126" s="954" t="s">
        <v>109</v>
      </c>
      <c r="DH126" s="955"/>
      <c r="DI126" s="955"/>
      <c r="DJ126" s="955"/>
      <c r="DK126" s="955"/>
      <c r="DL126" s="955" t="s">
        <v>109</v>
      </c>
      <c r="DM126" s="955"/>
      <c r="DN126" s="955"/>
      <c r="DO126" s="955"/>
      <c r="DP126" s="955"/>
      <c r="DQ126" s="955" t="s">
        <v>109</v>
      </c>
      <c r="DR126" s="955"/>
      <c r="DS126" s="955"/>
      <c r="DT126" s="955"/>
      <c r="DU126" s="955"/>
      <c r="DV126" s="956" t="s">
        <v>109</v>
      </c>
      <c r="DW126" s="956"/>
      <c r="DX126" s="956"/>
      <c r="DY126" s="956"/>
      <c r="DZ126" s="957"/>
    </row>
    <row r="127" spans="1:130" s="197" customFormat="1" ht="26.25" customHeight="1" thickBot="1" x14ac:dyDescent="0.2">
      <c r="A127" s="1011"/>
      <c r="B127" s="983"/>
      <c r="C127" s="1039" t="s">
        <v>458</v>
      </c>
      <c r="D127" s="1040"/>
      <c r="E127" s="1040"/>
      <c r="F127" s="1040"/>
      <c r="G127" s="1040"/>
      <c r="H127" s="1040"/>
      <c r="I127" s="1040"/>
      <c r="J127" s="1040"/>
      <c r="K127" s="1040"/>
      <c r="L127" s="1040"/>
      <c r="M127" s="1040"/>
      <c r="N127" s="1040"/>
      <c r="O127" s="1040"/>
      <c r="P127" s="1040"/>
      <c r="Q127" s="1040"/>
      <c r="R127" s="1040"/>
      <c r="S127" s="1040"/>
      <c r="T127" s="1040"/>
      <c r="U127" s="1040"/>
      <c r="V127" s="1040"/>
      <c r="W127" s="1040"/>
      <c r="X127" s="1040"/>
      <c r="Y127" s="1040"/>
      <c r="Z127" s="1041"/>
      <c r="AA127" s="993">
        <v>5691</v>
      </c>
      <c r="AB127" s="994"/>
      <c r="AC127" s="994"/>
      <c r="AD127" s="994"/>
      <c r="AE127" s="995"/>
      <c r="AF127" s="996">
        <v>3911</v>
      </c>
      <c r="AG127" s="994"/>
      <c r="AH127" s="994"/>
      <c r="AI127" s="994"/>
      <c r="AJ127" s="995"/>
      <c r="AK127" s="996">
        <v>6852</v>
      </c>
      <c r="AL127" s="994"/>
      <c r="AM127" s="994"/>
      <c r="AN127" s="994"/>
      <c r="AO127" s="995"/>
      <c r="AP127" s="997">
        <v>0</v>
      </c>
      <c r="AQ127" s="998"/>
      <c r="AR127" s="998"/>
      <c r="AS127" s="998"/>
      <c r="AT127" s="999"/>
      <c r="AU127" s="233"/>
      <c r="AV127" s="233"/>
      <c r="AW127" s="233"/>
      <c r="AX127" s="921" t="s">
        <v>459</v>
      </c>
      <c r="AY127" s="922"/>
      <c r="AZ127" s="922"/>
      <c r="BA127" s="922"/>
      <c r="BB127" s="922"/>
      <c r="BC127" s="922"/>
      <c r="BD127" s="922"/>
      <c r="BE127" s="923"/>
      <c r="BF127" s="1076" t="s">
        <v>109</v>
      </c>
      <c r="BG127" s="1077"/>
      <c r="BH127" s="1077"/>
      <c r="BI127" s="1077"/>
      <c r="BJ127" s="1077"/>
      <c r="BK127" s="1077"/>
      <c r="BL127" s="1086"/>
      <c r="BM127" s="1076">
        <v>11.25</v>
      </c>
      <c r="BN127" s="1077"/>
      <c r="BO127" s="1077"/>
      <c r="BP127" s="1077"/>
      <c r="BQ127" s="1077"/>
      <c r="BR127" s="1077"/>
      <c r="BS127" s="1086"/>
      <c r="BT127" s="1076">
        <v>20</v>
      </c>
      <c r="BU127" s="1077"/>
      <c r="BV127" s="1077"/>
      <c r="BW127" s="1077"/>
      <c r="BX127" s="1077"/>
      <c r="BY127" s="1077"/>
      <c r="BZ127" s="1078"/>
      <c r="CA127" s="234"/>
      <c r="CB127" s="234"/>
      <c r="CC127" s="234"/>
      <c r="CD127" s="234"/>
      <c r="CE127" s="234"/>
      <c r="CF127" s="234"/>
      <c r="CG127" s="231"/>
      <c r="CH127" s="231"/>
      <c r="CI127" s="231"/>
      <c r="CJ127" s="232"/>
      <c r="CK127" s="1074"/>
      <c r="CL127" s="1074"/>
      <c r="CM127" s="1074"/>
      <c r="CN127" s="1074"/>
      <c r="CO127" s="1075"/>
      <c r="CP127" s="1079" t="s">
        <v>460</v>
      </c>
      <c r="CQ127" s="1080"/>
      <c r="CR127" s="1080"/>
      <c r="CS127" s="1080"/>
      <c r="CT127" s="1080"/>
      <c r="CU127" s="1080"/>
      <c r="CV127" s="1080"/>
      <c r="CW127" s="1080"/>
      <c r="CX127" s="1080"/>
      <c r="CY127" s="1080"/>
      <c r="CZ127" s="1080"/>
      <c r="DA127" s="1080"/>
      <c r="DB127" s="1080"/>
      <c r="DC127" s="1080"/>
      <c r="DD127" s="1080"/>
      <c r="DE127" s="1080"/>
      <c r="DF127" s="1081"/>
      <c r="DG127" s="1082">
        <v>13750</v>
      </c>
      <c r="DH127" s="1083"/>
      <c r="DI127" s="1083"/>
      <c r="DJ127" s="1083"/>
      <c r="DK127" s="1083"/>
      <c r="DL127" s="1083">
        <v>9680</v>
      </c>
      <c r="DM127" s="1083"/>
      <c r="DN127" s="1083"/>
      <c r="DO127" s="1083"/>
      <c r="DP127" s="1083"/>
      <c r="DQ127" s="1083">
        <v>5610</v>
      </c>
      <c r="DR127" s="1083"/>
      <c r="DS127" s="1083"/>
      <c r="DT127" s="1083"/>
      <c r="DU127" s="1083"/>
      <c r="DV127" s="1084">
        <v>0</v>
      </c>
      <c r="DW127" s="1084"/>
      <c r="DX127" s="1084"/>
      <c r="DY127" s="1084"/>
      <c r="DZ127" s="1085"/>
    </row>
    <row r="128" spans="1:130" s="197" customFormat="1" ht="26.25" customHeight="1" x14ac:dyDescent="0.15">
      <c r="A128" s="1106" t="s">
        <v>461</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462</v>
      </c>
      <c r="X128" s="1108"/>
      <c r="Y128" s="1108"/>
      <c r="Z128" s="1109"/>
      <c r="AA128" s="1124">
        <v>420753</v>
      </c>
      <c r="AB128" s="1125"/>
      <c r="AC128" s="1125"/>
      <c r="AD128" s="1125"/>
      <c r="AE128" s="1126"/>
      <c r="AF128" s="1127">
        <v>390855</v>
      </c>
      <c r="AG128" s="1125"/>
      <c r="AH128" s="1125"/>
      <c r="AI128" s="1125"/>
      <c r="AJ128" s="1126"/>
      <c r="AK128" s="1127">
        <v>381209</v>
      </c>
      <c r="AL128" s="1125"/>
      <c r="AM128" s="1125"/>
      <c r="AN128" s="1125"/>
      <c r="AO128" s="1126"/>
      <c r="AP128" s="1128"/>
      <c r="AQ128" s="1129"/>
      <c r="AR128" s="1129"/>
      <c r="AS128" s="1129"/>
      <c r="AT128" s="1130"/>
      <c r="AU128" s="235"/>
      <c r="AV128" s="235"/>
      <c r="AW128" s="235"/>
      <c r="AX128" s="1089" t="s">
        <v>463</v>
      </c>
      <c r="AY128" s="985"/>
      <c r="AZ128" s="985"/>
      <c r="BA128" s="985"/>
      <c r="BB128" s="985"/>
      <c r="BC128" s="985"/>
      <c r="BD128" s="985"/>
      <c r="BE128" s="986"/>
      <c r="BF128" s="1101" t="s">
        <v>464</v>
      </c>
      <c r="BG128" s="1102"/>
      <c r="BH128" s="1102"/>
      <c r="BI128" s="1102"/>
      <c r="BJ128" s="1102"/>
      <c r="BK128" s="1102"/>
      <c r="BL128" s="1103"/>
      <c r="BM128" s="1101">
        <v>16.25</v>
      </c>
      <c r="BN128" s="1102"/>
      <c r="BO128" s="1102"/>
      <c r="BP128" s="1102"/>
      <c r="BQ128" s="1102"/>
      <c r="BR128" s="1102"/>
      <c r="BS128" s="1103"/>
      <c r="BT128" s="1101">
        <v>30</v>
      </c>
      <c r="BU128" s="1104"/>
      <c r="BV128" s="1104"/>
      <c r="BW128" s="1104"/>
      <c r="BX128" s="1104"/>
      <c r="BY128" s="1104"/>
      <c r="BZ128" s="110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5" t="s">
        <v>90</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095" t="s">
        <v>465</v>
      </c>
      <c r="X129" s="1096"/>
      <c r="Y129" s="1096"/>
      <c r="Z129" s="1097"/>
      <c r="AA129" s="993">
        <v>50984964</v>
      </c>
      <c r="AB129" s="994"/>
      <c r="AC129" s="994"/>
      <c r="AD129" s="994"/>
      <c r="AE129" s="995"/>
      <c r="AF129" s="996">
        <v>50674294</v>
      </c>
      <c r="AG129" s="994"/>
      <c r="AH129" s="994"/>
      <c r="AI129" s="994"/>
      <c r="AJ129" s="995"/>
      <c r="AK129" s="996">
        <v>51040998</v>
      </c>
      <c r="AL129" s="994"/>
      <c r="AM129" s="994"/>
      <c r="AN129" s="994"/>
      <c r="AO129" s="995"/>
      <c r="AP129" s="1098"/>
      <c r="AQ129" s="1099"/>
      <c r="AR129" s="1099"/>
      <c r="AS129" s="1099"/>
      <c r="AT129" s="1100"/>
      <c r="AU129" s="235"/>
      <c r="AV129" s="235"/>
      <c r="AW129" s="235"/>
      <c r="AX129" s="1089" t="s">
        <v>466</v>
      </c>
      <c r="AY129" s="985"/>
      <c r="AZ129" s="985"/>
      <c r="BA129" s="985"/>
      <c r="BB129" s="985"/>
      <c r="BC129" s="985"/>
      <c r="BD129" s="985"/>
      <c r="BE129" s="986"/>
      <c r="BF129" s="1090">
        <v>12.1</v>
      </c>
      <c r="BG129" s="1091"/>
      <c r="BH129" s="1091"/>
      <c r="BI129" s="1091"/>
      <c r="BJ129" s="1091"/>
      <c r="BK129" s="1091"/>
      <c r="BL129" s="1092"/>
      <c r="BM129" s="1090">
        <v>25</v>
      </c>
      <c r="BN129" s="1091"/>
      <c r="BO129" s="1091"/>
      <c r="BP129" s="1091"/>
      <c r="BQ129" s="1091"/>
      <c r="BR129" s="1091"/>
      <c r="BS129" s="1092"/>
      <c r="BT129" s="1090">
        <v>35</v>
      </c>
      <c r="BU129" s="1093"/>
      <c r="BV129" s="1093"/>
      <c r="BW129" s="1093"/>
      <c r="BX129" s="1093"/>
      <c r="BY129" s="1093"/>
      <c r="BZ129" s="109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5" t="s">
        <v>467</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095" t="s">
        <v>468</v>
      </c>
      <c r="X130" s="1096"/>
      <c r="Y130" s="1096"/>
      <c r="Z130" s="1097"/>
      <c r="AA130" s="993">
        <v>8933043</v>
      </c>
      <c r="AB130" s="994"/>
      <c r="AC130" s="994"/>
      <c r="AD130" s="994"/>
      <c r="AE130" s="995"/>
      <c r="AF130" s="996">
        <v>8974145</v>
      </c>
      <c r="AG130" s="994"/>
      <c r="AH130" s="994"/>
      <c r="AI130" s="994"/>
      <c r="AJ130" s="995"/>
      <c r="AK130" s="996">
        <v>8715471</v>
      </c>
      <c r="AL130" s="994"/>
      <c r="AM130" s="994"/>
      <c r="AN130" s="994"/>
      <c r="AO130" s="995"/>
      <c r="AP130" s="1098"/>
      <c r="AQ130" s="1099"/>
      <c r="AR130" s="1099"/>
      <c r="AS130" s="1099"/>
      <c r="AT130" s="1100"/>
      <c r="AU130" s="235"/>
      <c r="AV130" s="235"/>
      <c r="AW130" s="235"/>
      <c r="AX130" s="1148" t="s">
        <v>469</v>
      </c>
      <c r="AY130" s="1080"/>
      <c r="AZ130" s="1080"/>
      <c r="BA130" s="1080"/>
      <c r="BB130" s="1080"/>
      <c r="BC130" s="1080"/>
      <c r="BD130" s="1080"/>
      <c r="BE130" s="1081"/>
      <c r="BF130" s="1110">
        <v>117.7</v>
      </c>
      <c r="BG130" s="1111"/>
      <c r="BH130" s="1111"/>
      <c r="BI130" s="1111"/>
      <c r="BJ130" s="1111"/>
      <c r="BK130" s="1111"/>
      <c r="BL130" s="1112"/>
      <c r="BM130" s="1110">
        <v>350</v>
      </c>
      <c r="BN130" s="1111"/>
      <c r="BO130" s="1111"/>
      <c r="BP130" s="1111"/>
      <c r="BQ130" s="1111"/>
      <c r="BR130" s="1111"/>
      <c r="BS130" s="1112"/>
      <c r="BT130" s="1113"/>
      <c r="BU130" s="1114"/>
      <c r="BV130" s="1114"/>
      <c r="BW130" s="1114"/>
      <c r="BX130" s="1114"/>
      <c r="BY130" s="1114"/>
      <c r="BZ130" s="111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6"/>
      <c r="B131" s="1117"/>
      <c r="C131" s="1117"/>
      <c r="D131" s="1117"/>
      <c r="E131" s="1117"/>
      <c r="F131" s="1117"/>
      <c r="G131" s="1117"/>
      <c r="H131" s="1117"/>
      <c r="I131" s="1117"/>
      <c r="J131" s="1117"/>
      <c r="K131" s="1117"/>
      <c r="L131" s="1117"/>
      <c r="M131" s="1117"/>
      <c r="N131" s="1117"/>
      <c r="O131" s="1117"/>
      <c r="P131" s="1117"/>
      <c r="Q131" s="1117"/>
      <c r="R131" s="1117"/>
      <c r="S131" s="1117"/>
      <c r="T131" s="1117"/>
      <c r="U131" s="1117"/>
      <c r="V131" s="1117"/>
      <c r="W131" s="1118" t="s">
        <v>470</v>
      </c>
      <c r="X131" s="1119"/>
      <c r="Y131" s="1119"/>
      <c r="Z131" s="1120"/>
      <c r="AA131" s="1032">
        <v>42051921</v>
      </c>
      <c r="AB131" s="1033"/>
      <c r="AC131" s="1033"/>
      <c r="AD131" s="1033"/>
      <c r="AE131" s="1034"/>
      <c r="AF131" s="1035">
        <v>41700149</v>
      </c>
      <c r="AG131" s="1033"/>
      <c r="AH131" s="1033"/>
      <c r="AI131" s="1033"/>
      <c r="AJ131" s="1034"/>
      <c r="AK131" s="1035">
        <v>42325527</v>
      </c>
      <c r="AL131" s="1033"/>
      <c r="AM131" s="1033"/>
      <c r="AN131" s="1033"/>
      <c r="AO131" s="1034"/>
      <c r="AP131" s="1121"/>
      <c r="AQ131" s="1122"/>
      <c r="AR131" s="1122"/>
      <c r="AS131" s="1122"/>
      <c r="AT131" s="112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32" t="s">
        <v>471</v>
      </c>
      <c r="B132" s="1133"/>
      <c r="C132" s="1133"/>
      <c r="D132" s="1133"/>
      <c r="E132" s="1133"/>
      <c r="F132" s="1133"/>
      <c r="G132" s="1133"/>
      <c r="H132" s="1133"/>
      <c r="I132" s="1133"/>
      <c r="J132" s="1133"/>
      <c r="K132" s="1133"/>
      <c r="L132" s="1133"/>
      <c r="M132" s="1133"/>
      <c r="N132" s="1133"/>
      <c r="O132" s="1133"/>
      <c r="P132" s="1133"/>
      <c r="Q132" s="1133"/>
      <c r="R132" s="1133"/>
      <c r="S132" s="1133"/>
      <c r="T132" s="1133"/>
      <c r="U132" s="1133"/>
      <c r="V132" s="1136" t="s">
        <v>472</v>
      </c>
      <c r="W132" s="1136"/>
      <c r="X132" s="1136"/>
      <c r="Y132" s="1136"/>
      <c r="Z132" s="1137"/>
      <c r="AA132" s="1138">
        <v>13.088985879999999</v>
      </c>
      <c r="AB132" s="1139"/>
      <c r="AC132" s="1139"/>
      <c r="AD132" s="1139"/>
      <c r="AE132" s="1140"/>
      <c r="AF132" s="1141">
        <v>12.19480055</v>
      </c>
      <c r="AG132" s="1139"/>
      <c r="AH132" s="1139"/>
      <c r="AI132" s="1139"/>
      <c r="AJ132" s="1140"/>
      <c r="AK132" s="1141">
        <v>11.11604352</v>
      </c>
      <c r="AL132" s="1139"/>
      <c r="AM132" s="1139"/>
      <c r="AN132" s="1139"/>
      <c r="AO132" s="1140"/>
      <c r="AP132" s="1022"/>
      <c r="AQ132" s="1023"/>
      <c r="AR132" s="1023"/>
      <c r="AS132" s="1023"/>
      <c r="AT132" s="114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4"/>
      <c r="B133" s="1135"/>
      <c r="C133" s="1135"/>
      <c r="D133" s="1135"/>
      <c r="E133" s="1135"/>
      <c r="F133" s="1135"/>
      <c r="G133" s="1135"/>
      <c r="H133" s="1135"/>
      <c r="I133" s="1135"/>
      <c r="J133" s="1135"/>
      <c r="K133" s="1135"/>
      <c r="L133" s="1135"/>
      <c r="M133" s="1135"/>
      <c r="N133" s="1135"/>
      <c r="O133" s="1135"/>
      <c r="P133" s="1135"/>
      <c r="Q133" s="1135"/>
      <c r="R133" s="1135"/>
      <c r="S133" s="1135"/>
      <c r="T133" s="1135"/>
      <c r="U133" s="1135"/>
      <c r="V133" s="1143" t="s">
        <v>473</v>
      </c>
      <c r="W133" s="1143"/>
      <c r="X133" s="1143"/>
      <c r="Y133" s="1143"/>
      <c r="Z133" s="1144"/>
      <c r="AA133" s="1145">
        <v>14.2</v>
      </c>
      <c r="AB133" s="1146"/>
      <c r="AC133" s="1146"/>
      <c r="AD133" s="1146"/>
      <c r="AE133" s="1147"/>
      <c r="AF133" s="1145">
        <v>13.2</v>
      </c>
      <c r="AG133" s="1146"/>
      <c r="AH133" s="1146"/>
      <c r="AI133" s="1146"/>
      <c r="AJ133" s="1147"/>
      <c r="AK133" s="1145">
        <v>12.1</v>
      </c>
      <c r="AL133" s="1146"/>
      <c r="AM133" s="1146"/>
      <c r="AN133" s="1146"/>
      <c r="AO133" s="1147"/>
      <c r="AP133" s="1063"/>
      <c r="AQ133" s="1064"/>
      <c r="AR133" s="1064"/>
      <c r="AS133" s="1064"/>
      <c r="AT133" s="113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52" t="s">
        <v>476</v>
      </c>
      <c r="L7" s="254"/>
      <c r="M7" s="255" t="s">
        <v>477</v>
      </c>
      <c r="N7" s="256"/>
    </row>
    <row r="8" spans="1:16" x14ac:dyDescent="0.15">
      <c r="A8" s="248"/>
      <c r="B8" s="244"/>
      <c r="C8" s="244"/>
      <c r="D8" s="244"/>
      <c r="E8" s="244"/>
      <c r="F8" s="244"/>
      <c r="G8" s="257"/>
      <c r="H8" s="258"/>
      <c r="I8" s="258"/>
      <c r="J8" s="259"/>
      <c r="K8" s="1153"/>
      <c r="L8" s="260" t="s">
        <v>478</v>
      </c>
      <c r="M8" s="261" t="s">
        <v>479</v>
      </c>
      <c r="N8" s="262" t="s">
        <v>480</v>
      </c>
    </row>
    <row r="9" spans="1:16" x14ac:dyDescent="0.15">
      <c r="A9" s="248"/>
      <c r="B9" s="244"/>
      <c r="C9" s="244"/>
      <c r="D9" s="244"/>
      <c r="E9" s="244"/>
      <c r="F9" s="244"/>
      <c r="G9" s="1154" t="s">
        <v>481</v>
      </c>
      <c r="H9" s="1155"/>
      <c r="I9" s="1155"/>
      <c r="J9" s="1156"/>
      <c r="K9" s="263">
        <v>10094120</v>
      </c>
      <c r="L9" s="264">
        <v>42794</v>
      </c>
      <c r="M9" s="265">
        <v>57432</v>
      </c>
      <c r="N9" s="266">
        <v>-25.5</v>
      </c>
    </row>
    <row r="10" spans="1:16" x14ac:dyDescent="0.15">
      <c r="A10" s="248"/>
      <c r="B10" s="244"/>
      <c r="C10" s="244"/>
      <c r="D10" s="244"/>
      <c r="E10" s="244"/>
      <c r="F10" s="244"/>
      <c r="G10" s="1154" t="s">
        <v>482</v>
      </c>
      <c r="H10" s="1155"/>
      <c r="I10" s="1155"/>
      <c r="J10" s="1156"/>
      <c r="K10" s="267">
        <v>424936</v>
      </c>
      <c r="L10" s="268">
        <v>1802</v>
      </c>
      <c r="M10" s="269">
        <v>3554</v>
      </c>
      <c r="N10" s="270">
        <v>-49.3</v>
      </c>
    </row>
    <row r="11" spans="1:16" ht="13.5" customHeight="1" x14ac:dyDescent="0.15">
      <c r="A11" s="248"/>
      <c r="B11" s="244"/>
      <c r="C11" s="244"/>
      <c r="D11" s="244"/>
      <c r="E11" s="244"/>
      <c r="F11" s="244"/>
      <c r="G11" s="1154" t="s">
        <v>483</v>
      </c>
      <c r="H11" s="1155"/>
      <c r="I11" s="1155"/>
      <c r="J11" s="1156"/>
      <c r="K11" s="267">
        <v>2322806</v>
      </c>
      <c r="L11" s="268">
        <v>9847</v>
      </c>
      <c r="M11" s="269">
        <v>1872</v>
      </c>
      <c r="N11" s="270">
        <v>426</v>
      </c>
    </row>
    <row r="12" spans="1:16" ht="13.5" customHeight="1" x14ac:dyDescent="0.15">
      <c r="A12" s="248"/>
      <c r="B12" s="244"/>
      <c r="C12" s="244"/>
      <c r="D12" s="244"/>
      <c r="E12" s="244"/>
      <c r="F12" s="244"/>
      <c r="G12" s="1154" t="s">
        <v>484</v>
      </c>
      <c r="H12" s="1155"/>
      <c r="I12" s="1155"/>
      <c r="J12" s="1156"/>
      <c r="K12" s="267">
        <v>144048</v>
      </c>
      <c r="L12" s="268">
        <v>611</v>
      </c>
      <c r="M12" s="269">
        <v>1337</v>
      </c>
      <c r="N12" s="270">
        <v>-54.3</v>
      </c>
    </row>
    <row r="13" spans="1:16" ht="13.5" customHeight="1" x14ac:dyDescent="0.15">
      <c r="A13" s="248"/>
      <c r="B13" s="244"/>
      <c r="C13" s="244"/>
      <c r="D13" s="244"/>
      <c r="E13" s="244"/>
      <c r="F13" s="244"/>
      <c r="G13" s="1154" t="s">
        <v>485</v>
      </c>
      <c r="H13" s="1155"/>
      <c r="I13" s="1155"/>
      <c r="J13" s="1156"/>
      <c r="K13" s="267" t="s">
        <v>486</v>
      </c>
      <c r="L13" s="268" t="s">
        <v>486</v>
      </c>
      <c r="M13" s="269">
        <v>100</v>
      </c>
      <c r="N13" s="270" t="s">
        <v>486</v>
      </c>
    </row>
    <row r="14" spans="1:16" ht="13.5" customHeight="1" x14ac:dyDescent="0.15">
      <c r="A14" s="248"/>
      <c r="B14" s="244"/>
      <c r="C14" s="244"/>
      <c r="D14" s="244"/>
      <c r="E14" s="244"/>
      <c r="F14" s="244"/>
      <c r="G14" s="1154" t="s">
        <v>487</v>
      </c>
      <c r="H14" s="1155"/>
      <c r="I14" s="1155"/>
      <c r="J14" s="1156"/>
      <c r="K14" s="267">
        <v>564876</v>
      </c>
      <c r="L14" s="268">
        <v>2395</v>
      </c>
      <c r="M14" s="269">
        <v>1938</v>
      </c>
      <c r="N14" s="270">
        <v>23.6</v>
      </c>
    </row>
    <row r="15" spans="1:16" ht="13.5" customHeight="1" x14ac:dyDescent="0.15">
      <c r="A15" s="248"/>
      <c r="B15" s="244"/>
      <c r="C15" s="244"/>
      <c r="D15" s="244"/>
      <c r="E15" s="244"/>
      <c r="F15" s="244"/>
      <c r="G15" s="1154" t="s">
        <v>488</v>
      </c>
      <c r="H15" s="1155"/>
      <c r="I15" s="1155"/>
      <c r="J15" s="1156"/>
      <c r="K15" s="267">
        <v>625554</v>
      </c>
      <c r="L15" s="268">
        <v>2652</v>
      </c>
      <c r="M15" s="269">
        <v>1186</v>
      </c>
      <c r="N15" s="270">
        <v>123.6</v>
      </c>
    </row>
    <row r="16" spans="1:16" x14ac:dyDescent="0.15">
      <c r="A16" s="248"/>
      <c r="B16" s="244"/>
      <c r="C16" s="244"/>
      <c r="D16" s="244"/>
      <c r="E16" s="244"/>
      <c r="F16" s="244"/>
      <c r="G16" s="1157" t="s">
        <v>489</v>
      </c>
      <c r="H16" s="1158"/>
      <c r="I16" s="1158"/>
      <c r="J16" s="1159"/>
      <c r="K16" s="268">
        <v>-1210952</v>
      </c>
      <c r="L16" s="268">
        <v>-5134</v>
      </c>
      <c r="M16" s="269">
        <v>-5101</v>
      </c>
      <c r="N16" s="270">
        <v>0.6</v>
      </c>
    </row>
    <row r="17" spans="1:16" x14ac:dyDescent="0.15">
      <c r="A17" s="248"/>
      <c r="B17" s="244"/>
      <c r="C17" s="244"/>
      <c r="D17" s="244"/>
      <c r="E17" s="244"/>
      <c r="F17" s="244"/>
      <c r="G17" s="1157" t="s">
        <v>167</v>
      </c>
      <c r="H17" s="1158"/>
      <c r="I17" s="1158"/>
      <c r="J17" s="1159"/>
      <c r="K17" s="268">
        <v>12965388</v>
      </c>
      <c r="L17" s="268">
        <v>54966</v>
      </c>
      <c r="M17" s="269">
        <v>62317</v>
      </c>
      <c r="N17" s="270">
        <v>-11.8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49" t="s">
        <v>494</v>
      </c>
      <c r="H21" s="1150"/>
      <c r="I21" s="1150"/>
      <c r="J21" s="1151"/>
      <c r="K21" s="280">
        <v>4.97</v>
      </c>
      <c r="L21" s="281">
        <v>6.15</v>
      </c>
      <c r="M21" s="282">
        <v>-1.18</v>
      </c>
      <c r="N21" s="249"/>
      <c r="O21" s="283"/>
      <c r="P21" s="279"/>
    </row>
    <row r="22" spans="1:16" s="284" customFormat="1" x14ac:dyDescent="0.15">
      <c r="A22" s="279"/>
      <c r="B22" s="249"/>
      <c r="C22" s="249"/>
      <c r="D22" s="249"/>
      <c r="E22" s="249"/>
      <c r="F22" s="249"/>
      <c r="G22" s="1149" t="s">
        <v>495</v>
      </c>
      <c r="H22" s="1150"/>
      <c r="I22" s="1150"/>
      <c r="J22" s="1151"/>
      <c r="K22" s="285">
        <v>99.3</v>
      </c>
      <c r="L22" s="286">
        <v>100.2</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52" t="s">
        <v>476</v>
      </c>
      <c r="L30" s="254"/>
      <c r="M30" s="255" t="s">
        <v>477</v>
      </c>
      <c r="N30" s="256"/>
    </row>
    <row r="31" spans="1:16" x14ac:dyDescent="0.15">
      <c r="A31" s="248"/>
      <c r="B31" s="244"/>
      <c r="C31" s="244"/>
      <c r="D31" s="244"/>
      <c r="E31" s="244"/>
      <c r="F31" s="244"/>
      <c r="G31" s="257"/>
      <c r="H31" s="258"/>
      <c r="I31" s="258"/>
      <c r="J31" s="259"/>
      <c r="K31" s="1153"/>
      <c r="L31" s="260" t="s">
        <v>478</v>
      </c>
      <c r="M31" s="261" t="s">
        <v>479</v>
      </c>
      <c r="N31" s="262" t="s">
        <v>480</v>
      </c>
    </row>
    <row r="32" spans="1:16" ht="27" customHeight="1" x14ac:dyDescent="0.15">
      <c r="A32" s="248"/>
      <c r="B32" s="244"/>
      <c r="C32" s="244"/>
      <c r="D32" s="244"/>
      <c r="E32" s="244"/>
      <c r="F32" s="244"/>
      <c r="G32" s="1165" t="s">
        <v>499</v>
      </c>
      <c r="H32" s="1166"/>
      <c r="I32" s="1166"/>
      <c r="J32" s="1167"/>
      <c r="K32" s="294">
        <v>9044123</v>
      </c>
      <c r="L32" s="294">
        <v>38342</v>
      </c>
      <c r="M32" s="295">
        <v>33247</v>
      </c>
      <c r="N32" s="296">
        <v>15.3</v>
      </c>
    </row>
    <row r="33" spans="1:16" ht="13.5" customHeight="1" x14ac:dyDescent="0.15">
      <c r="A33" s="248"/>
      <c r="B33" s="244"/>
      <c r="C33" s="244"/>
      <c r="D33" s="244"/>
      <c r="E33" s="244"/>
      <c r="F33" s="244"/>
      <c r="G33" s="1165" t="s">
        <v>500</v>
      </c>
      <c r="H33" s="1166"/>
      <c r="I33" s="1166"/>
      <c r="J33" s="1167"/>
      <c r="K33" s="294" t="s">
        <v>486</v>
      </c>
      <c r="L33" s="294" t="s">
        <v>486</v>
      </c>
      <c r="M33" s="295">
        <v>7</v>
      </c>
      <c r="N33" s="296" t="s">
        <v>486</v>
      </c>
    </row>
    <row r="34" spans="1:16" ht="27" customHeight="1" x14ac:dyDescent="0.15">
      <c r="A34" s="248"/>
      <c r="B34" s="244"/>
      <c r="C34" s="244"/>
      <c r="D34" s="244"/>
      <c r="E34" s="244"/>
      <c r="F34" s="244"/>
      <c r="G34" s="1165" t="s">
        <v>501</v>
      </c>
      <c r="H34" s="1166"/>
      <c r="I34" s="1166"/>
      <c r="J34" s="1167"/>
      <c r="K34" s="294">
        <v>99020</v>
      </c>
      <c r="L34" s="294">
        <v>420</v>
      </c>
      <c r="M34" s="295">
        <v>75</v>
      </c>
      <c r="N34" s="296">
        <v>460</v>
      </c>
    </row>
    <row r="35" spans="1:16" ht="27" customHeight="1" x14ac:dyDescent="0.15">
      <c r="A35" s="248"/>
      <c r="B35" s="244"/>
      <c r="C35" s="244"/>
      <c r="D35" s="244"/>
      <c r="E35" s="244"/>
      <c r="F35" s="244"/>
      <c r="G35" s="1165" t="s">
        <v>502</v>
      </c>
      <c r="H35" s="1166"/>
      <c r="I35" s="1166"/>
      <c r="J35" s="1167"/>
      <c r="K35" s="294">
        <v>4083652</v>
      </c>
      <c r="L35" s="294">
        <v>17313</v>
      </c>
      <c r="M35" s="295">
        <v>11550</v>
      </c>
      <c r="N35" s="296">
        <v>49.9</v>
      </c>
    </row>
    <row r="36" spans="1:16" ht="27" customHeight="1" x14ac:dyDescent="0.15">
      <c r="A36" s="248"/>
      <c r="B36" s="244"/>
      <c r="C36" s="244"/>
      <c r="D36" s="244"/>
      <c r="E36" s="244"/>
      <c r="F36" s="244"/>
      <c r="G36" s="1165" t="s">
        <v>503</v>
      </c>
      <c r="H36" s="1166"/>
      <c r="I36" s="1166"/>
      <c r="J36" s="1167"/>
      <c r="K36" s="294">
        <v>375411</v>
      </c>
      <c r="L36" s="294">
        <v>1592</v>
      </c>
      <c r="M36" s="295">
        <v>437</v>
      </c>
      <c r="N36" s="296">
        <v>264.3</v>
      </c>
    </row>
    <row r="37" spans="1:16" ht="13.5" customHeight="1" x14ac:dyDescent="0.15">
      <c r="A37" s="248"/>
      <c r="B37" s="244"/>
      <c r="C37" s="244"/>
      <c r="D37" s="244"/>
      <c r="E37" s="244"/>
      <c r="F37" s="244"/>
      <c r="G37" s="1165" t="s">
        <v>504</v>
      </c>
      <c r="H37" s="1166"/>
      <c r="I37" s="1166"/>
      <c r="J37" s="1167"/>
      <c r="K37" s="294">
        <v>199389</v>
      </c>
      <c r="L37" s="294">
        <v>845</v>
      </c>
      <c r="M37" s="295">
        <v>1068</v>
      </c>
      <c r="N37" s="296">
        <v>-20.9</v>
      </c>
    </row>
    <row r="38" spans="1:16" ht="27" customHeight="1" x14ac:dyDescent="0.15">
      <c r="A38" s="248"/>
      <c r="B38" s="244"/>
      <c r="C38" s="244"/>
      <c r="D38" s="244"/>
      <c r="E38" s="244"/>
      <c r="F38" s="244"/>
      <c r="G38" s="1168" t="s">
        <v>505</v>
      </c>
      <c r="H38" s="1169"/>
      <c r="I38" s="1169"/>
      <c r="J38" s="1170"/>
      <c r="K38" s="297">
        <v>9</v>
      </c>
      <c r="L38" s="297">
        <v>0</v>
      </c>
      <c r="M38" s="298">
        <v>2</v>
      </c>
      <c r="N38" s="299">
        <v>-100</v>
      </c>
      <c r="O38" s="293"/>
    </row>
    <row r="39" spans="1:16" x14ac:dyDescent="0.15">
      <c r="A39" s="248"/>
      <c r="B39" s="244"/>
      <c r="C39" s="244"/>
      <c r="D39" s="244"/>
      <c r="E39" s="244"/>
      <c r="F39" s="244"/>
      <c r="G39" s="1168" t="s">
        <v>506</v>
      </c>
      <c r="H39" s="1169"/>
      <c r="I39" s="1169"/>
      <c r="J39" s="1170"/>
      <c r="K39" s="300">
        <v>-381209</v>
      </c>
      <c r="L39" s="300">
        <v>-1616</v>
      </c>
      <c r="M39" s="301">
        <v>-8067</v>
      </c>
      <c r="N39" s="302">
        <v>-80</v>
      </c>
      <c r="O39" s="293"/>
    </row>
    <row r="40" spans="1:16" ht="27" customHeight="1" x14ac:dyDescent="0.15">
      <c r="A40" s="248"/>
      <c r="B40" s="244"/>
      <c r="C40" s="244"/>
      <c r="D40" s="244"/>
      <c r="E40" s="244"/>
      <c r="F40" s="244"/>
      <c r="G40" s="1165" t="s">
        <v>507</v>
      </c>
      <c r="H40" s="1166"/>
      <c r="I40" s="1166"/>
      <c r="J40" s="1167"/>
      <c r="K40" s="300">
        <v>-8715471</v>
      </c>
      <c r="L40" s="300">
        <v>-36949</v>
      </c>
      <c r="M40" s="301">
        <v>-28419</v>
      </c>
      <c r="N40" s="302">
        <v>30</v>
      </c>
      <c r="O40" s="293"/>
    </row>
    <row r="41" spans="1:16" x14ac:dyDescent="0.15">
      <c r="A41" s="248"/>
      <c r="B41" s="244"/>
      <c r="C41" s="244"/>
      <c r="D41" s="244"/>
      <c r="E41" s="244"/>
      <c r="F41" s="244"/>
      <c r="G41" s="1171" t="s">
        <v>278</v>
      </c>
      <c r="H41" s="1172"/>
      <c r="I41" s="1172"/>
      <c r="J41" s="1173"/>
      <c r="K41" s="294">
        <v>4704924</v>
      </c>
      <c r="L41" s="300">
        <v>19946</v>
      </c>
      <c r="M41" s="301">
        <v>9899</v>
      </c>
      <c r="N41" s="302">
        <v>101.5</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60" t="s">
        <v>476</v>
      </c>
      <c r="J49" s="1162" t="s">
        <v>511</v>
      </c>
      <c r="K49" s="1163"/>
      <c r="L49" s="1163"/>
      <c r="M49" s="1163"/>
      <c r="N49" s="1164"/>
    </row>
    <row r="50" spans="1:14" x14ac:dyDescent="0.15">
      <c r="A50" s="248"/>
      <c r="B50" s="244"/>
      <c r="C50" s="244"/>
      <c r="D50" s="244"/>
      <c r="E50" s="244"/>
      <c r="F50" s="244"/>
      <c r="G50" s="312"/>
      <c r="H50" s="313"/>
      <c r="I50" s="1161"/>
      <c r="J50" s="314" t="s">
        <v>512</v>
      </c>
      <c r="K50" s="315" t="s">
        <v>513</v>
      </c>
      <c r="L50" s="316" t="s">
        <v>514</v>
      </c>
      <c r="M50" s="317" t="s">
        <v>515</v>
      </c>
      <c r="N50" s="318" t="s">
        <v>516</v>
      </c>
    </row>
    <row r="51" spans="1:14" x14ac:dyDescent="0.15">
      <c r="A51" s="248"/>
      <c r="B51" s="244"/>
      <c r="C51" s="244"/>
      <c r="D51" s="244"/>
      <c r="E51" s="244"/>
      <c r="F51" s="244"/>
      <c r="G51" s="310" t="s">
        <v>517</v>
      </c>
      <c r="H51" s="311"/>
      <c r="I51" s="319">
        <v>13834186</v>
      </c>
      <c r="J51" s="320">
        <v>57731</v>
      </c>
      <c r="K51" s="321">
        <v>10.7</v>
      </c>
      <c r="L51" s="322">
        <v>36765</v>
      </c>
      <c r="M51" s="323">
        <v>-11.9</v>
      </c>
      <c r="N51" s="324">
        <v>22.6</v>
      </c>
    </row>
    <row r="52" spans="1:14" x14ac:dyDescent="0.15">
      <c r="A52" s="248"/>
      <c r="B52" s="244"/>
      <c r="C52" s="244"/>
      <c r="D52" s="244"/>
      <c r="E52" s="244"/>
      <c r="F52" s="244"/>
      <c r="G52" s="325"/>
      <c r="H52" s="326" t="s">
        <v>518</v>
      </c>
      <c r="I52" s="327">
        <v>4871898</v>
      </c>
      <c r="J52" s="328">
        <v>20331</v>
      </c>
      <c r="K52" s="329">
        <v>2.2000000000000002</v>
      </c>
      <c r="L52" s="330">
        <v>20975</v>
      </c>
      <c r="M52" s="331">
        <v>-14.8</v>
      </c>
      <c r="N52" s="332">
        <v>17</v>
      </c>
    </row>
    <row r="53" spans="1:14" x14ac:dyDescent="0.15">
      <c r="A53" s="248"/>
      <c r="B53" s="244"/>
      <c r="C53" s="244"/>
      <c r="D53" s="244"/>
      <c r="E53" s="244"/>
      <c r="F53" s="244"/>
      <c r="G53" s="310" t="s">
        <v>519</v>
      </c>
      <c r="H53" s="311"/>
      <c r="I53" s="319">
        <v>14074722</v>
      </c>
      <c r="J53" s="320">
        <v>58848</v>
      </c>
      <c r="K53" s="321">
        <v>1.9</v>
      </c>
      <c r="L53" s="322">
        <v>39052</v>
      </c>
      <c r="M53" s="323">
        <v>6.2</v>
      </c>
      <c r="N53" s="324">
        <v>-4.3</v>
      </c>
    </row>
    <row r="54" spans="1:14" x14ac:dyDescent="0.15">
      <c r="A54" s="248"/>
      <c r="B54" s="244"/>
      <c r="C54" s="244"/>
      <c r="D54" s="244"/>
      <c r="E54" s="244"/>
      <c r="F54" s="244"/>
      <c r="G54" s="325"/>
      <c r="H54" s="326" t="s">
        <v>518</v>
      </c>
      <c r="I54" s="327">
        <v>8352130</v>
      </c>
      <c r="J54" s="328">
        <v>34921</v>
      </c>
      <c r="K54" s="329">
        <v>71.8</v>
      </c>
      <c r="L54" s="330">
        <v>21186</v>
      </c>
      <c r="M54" s="331">
        <v>1</v>
      </c>
      <c r="N54" s="332">
        <v>70.8</v>
      </c>
    </row>
    <row r="55" spans="1:14" x14ac:dyDescent="0.15">
      <c r="A55" s="248"/>
      <c r="B55" s="244"/>
      <c r="C55" s="244"/>
      <c r="D55" s="244"/>
      <c r="E55" s="244"/>
      <c r="F55" s="244"/>
      <c r="G55" s="310" t="s">
        <v>520</v>
      </c>
      <c r="H55" s="311"/>
      <c r="I55" s="319">
        <v>11372963</v>
      </c>
      <c r="J55" s="320">
        <v>47612</v>
      </c>
      <c r="K55" s="321">
        <v>-19.100000000000001</v>
      </c>
      <c r="L55" s="322">
        <v>41235</v>
      </c>
      <c r="M55" s="323">
        <v>5.6</v>
      </c>
      <c r="N55" s="324">
        <v>-24.7</v>
      </c>
    </row>
    <row r="56" spans="1:14" x14ac:dyDescent="0.15">
      <c r="A56" s="248"/>
      <c r="B56" s="244"/>
      <c r="C56" s="244"/>
      <c r="D56" s="244"/>
      <c r="E56" s="244"/>
      <c r="F56" s="244"/>
      <c r="G56" s="325"/>
      <c r="H56" s="326" t="s">
        <v>518</v>
      </c>
      <c r="I56" s="327">
        <v>5459764</v>
      </c>
      <c r="J56" s="328">
        <v>22857</v>
      </c>
      <c r="K56" s="329">
        <v>-34.5</v>
      </c>
      <c r="L56" s="330">
        <v>22086</v>
      </c>
      <c r="M56" s="331">
        <v>4.2</v>
      </c>
      <c r="N56" s="332">
        <v>-38.700000000000003</v>
      </c>
    </row>
    <row r="57" spans="1:14" x14ac:dyDescent="0.15">
      <c r="A57" s="248"/>
      <c r="B57" s="244"/>
      <c r="C57" s="244"/>
      <c r="D57" s="244"/>
      <c r="E57" s="244"/>
      <c r="F57" s="244"/>
      <c r="G57" s="310" t="s">
        <v>521</v>
      </c>
      <c r="H57" s="311"/>
      <c r="I57" s="319">
        <v>10635707</v>
      </c>
      <c r="J57" s="320">
        <v>44772</v>
      </c>
      <c r="K57" s="321">
        <v>-6</v>
      </c>
      <c r="L57" s="322">
        <v>41862</v>
      </c>
      <c r="M57" s="323">
        <v>1.5</v>
      </c>
      <c r="N57" s="324">
        <v>-7.5</v>
      </c>
    </row>
    <row r="58" spans="1:14" x14ac:dyDescent="0.15">
      <c r="A58" s="248"/>
      <c r="B58" s="244"/>
      <c r="C58" s="244"/>
      <c r="D58" s="244"/>
      <c r="E58" s="244"/>
      <c r="F58" s="244"/>
      <c r="G58" s="325"/>
      <c r="H58" s="326" t="s">
        <v>518</v>
      </c>
      <c r="I58" s="327">
        <v>6107690</v>
      </c>
      <c r="J58" s="328">
        <v>25711</v>
      </c>
      <c r="K58" s="329">
        <v>12.5</v>
      </c>
      <c r="L58" s="330">
        <v>23710</v>
      </c>
      <c r="M58" s="331">
        <v>7.4</v>
      </c>
      <c r="N58" s="332">
        <v>5.0999999999999996</v>
      </c>
    </row>
    <row r="59" spans="1:14" x14ac:dyDescent="0.15">
      <c r="A59" s="248"/>
      <c r="B59" s="244"/>
      <c r="C59" s="244"/>
      <c r="D59" s="244"/>
      <c r="E59" s="244"/>
      <c r="F59" s="244"/>
      <c r="G59" s="310" t="s">
        <v>522</v>
      </c>
      <c r="H59" s="311"/>
      <c r="I59" s="319">
        <v>13468440</v>
      </c>
      <c r="J59" s="320">
        <v>57099</v>
      </c>
      <c r="K59" s="321">
        <v>27.5</v>
      </c>
      <c r="L59" s="322">
        <v>43554</v>
      </c>
      <c r="M59" s="323">
        <v>4</v>
      </c>
      <c r="N59" s="324">
        <v>23.5</v>
      </c>
    </row>
    <row r="60" spans="1:14" x14ac:dyDescent="0.15">
      <c r="A60" s="248"/>
      <c r="B60" s="244"/>
      <c r="C60" s="244"/>
      <c r="D60" s="244"/>
      <c r="E60" s="244"/>
      <c r="F60" s="244"/>
      <c r="G60" s="325"/>
      <c r="H60" s="326" t="s">
        <v>518</v>
      </c>
      <c r="I60" s="333">
        <v>7020307</v>
      </c>
      <c r="J60" s="328">
        <v>29762</v>
      </c>
      <c r="K60" s="329">
        <v>15.8</v>
      </c>
      <c r="L60" s="330">
        <v>24811</v>
      </c>
      <c r="M60" s="331">
        <v>4.5999999999999996</v>
      </c>
      <c r="N60" s="332">
        <v>11.2</v>
      </c>
    </row>
    <row r="61" spans="1:14" x14ac:dyDescent="0.15">
      <c r="A61" s="248"/>
      <c r="B61" s="244"/>
      <c r="C61" s="244"/>
      <c r="D61" s="244"/>
      <c r="E61" s="244"/>
      <c r="F61" s="244"/>
      <c r="G61" s="310" t="s">
        <v>523</v>
      </c>
      <c r="H61" s="334"/>
      <c r="I61" s="335">
        <v>12677204</v>
      </c>
      <c r="J61" s="336">
        <v>53212</v>
      </c>
      <c r="K61" s="337">
        <v>3</v>
      </c>
      <c r="L61" s="338">
        <v>40494</v>
      </c>
      <c r="M61" s="339">
        <v>1.1000000000000001</v>
      </c>
      <c r="N61" s="324">
        <v>1.9</v>
      </c>
    </row>
    <row r="62" spans="1:14" x14ac:dyDescent="0.15">
      <c r="A62" s="248"/>
      <c r="B62" s="244"/>
      <c r="C62" s="244"/>
      <c r="D62" s="244"/>
      <c r="E62" s="244"/>
      <c r="F62" s="244"/>
      <c r="G62" s="325"/>
      <c r="H62" s="326" t="s">
        <v>518</v>
      </c>
      <c r="I62" s="327">
        <v>6362358</v>
      </c>
      <c r="J62" s="328">
        <v>26716</v>
      </c>
      <c r="K62" s="329">
        <v>13.6</v>
      </c>
      <c r="L62" s="330">
        <v>22554</v>
      </c>
      <c r="M62" s="331">
        <v>0.5</v>
      </c>
      <c r="N62" s="332">
        <v>13.1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4" t="s">
        <v>3</v>
      </c>
      <c r="D47" s="1174"/>
      <c r="E47" s="1175"/>
      <c r="F47" s="11">
        <v>5.09</v>
      </c>
      <c r="G47" s="12">
        <v>6.26</v>
      </c>
      <c r="H47" s="12">
        <v>7.04</v>
      </c>
      <c r="I47" s="12">
        <v>7.38</v>
      </c>
      <c r="J47" s="13">
        <v>7.32</v>
      </c>
    </row>
    <row r="48" spans="2:10" ht="57.75" customHeight="1" x14ac:dyDescent="0.15">
      <c r="B48" s="14"/>
      <c r="C48" s="1176" t="s">
        <v>4</v>
      </c>
      <c r="D48" s="1176"/>
      <c r="E48" s="1177"/>
      <c r="F48" s="15">
        <v>5.49</v>
      </c>
      <c r="G48" s="16">
        <v>5.36</v>
      </c>
      <c r="H48" s="16">
        <v>4.01</v>
      </c>
      <c r="I48" s="16">
        <v>2.61</v>
      </c>
      <c r="J48" s="17">
        <v>2.97</v>
      </c>
    </row>
    <row r="49" spans="2:10" ht="57.75" customHeight="1" thickBot="1" x14ac:dyDescent="0.2">
      <c r="B49" s="18"/>
      <c r="C49" s="1178" t="s">
        <v>5</v>
      </c>
      <c r="D49" s="1178"/>
      <c r="E49" s="1179"/>
      <c r="F49" s="19">
        <v>1.67</v>
      </c>
      <c r="G49" s="20">
        <v>1.1100000000000001</v>
      </c>
      <c r="H49" s="20" t="s">
        <v>530</v>
      </c>
      <c r="I49" s="20" t="s">
        <v>531</v>
      </c>
      <c r="J49" s="21">
        <v>0.36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2017-04-28T01:33:04Z</cp:lastPrinted>
  <dcterms:created xsi:type="dcterms:W3CDTF">2017-02-15T15:08:47Z</dcterms:created>
  <dcterms:modified xsi:type="dcterms:W3CDTF">2017-05-16T11:59:54Z</dcterms:modified>
</cp:coreProperties>
</file>