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3_市町村から回答\22 鶴田町○\0503修正依頼\"/>
    </mc:Choice>
  </mc:AlternateContent>
  <workbookProtection workbookPassword="979D" lockStructure="1"/>
  <bookViews>
    <workbookView xWindow="14700" yWindow="0" windowWidth="14100" windowHeight="13335" tabRatio="7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AP32" i="11" l="1"/>
  <c r="AK32" i="11"/>
  <c r="AA32" i="11"/>
  <c r="V32" i="11"/>
  <c r="Q32" i="11"/>
  <c r="AK29" i="11"/>
  <c r="V29" i="11"/>
  <c r="Q29"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BE34"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<sst xmlns="http://schemas.openxmlformats.org/spreadsheetml/2006/main" count="984" uniqueCount="558">
  <si>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</si>
  <si>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</si>
  <si>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</si>
  <si>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</si>
  <si>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</si>
  <si>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</si>
  <si>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</si>
  <si>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</si>
  <si>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</si>
  <si>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</si>
  <si>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</si>
  <si>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</si>
  <si>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</si>
  <si>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</si>
  <si>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</si>
  <si>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</si>
  <si>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</si>
  <si>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</si>
  <si>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</si>
  <si>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</si>
  <si>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</si>
  <si>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</si>
  <si>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</si>
  <si>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</si>
  <si>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</si>
  <si>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</si>
  <si>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</si>
  <si>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</si>
  <si>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</si>
  <si>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</si>
  <si>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</si>
  <si>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</si>
  <si>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</si>
  <si>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</si>
  <si>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</si>
  <si>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</si>
  <si>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</si>
  <si>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</si>
  <si>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</si>
  <si>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</si>
  <si>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</si>
  <si>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</si>
  <si>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</si>
  <si>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</si>
  <si>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</si>
  <si>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</si>
  <si>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</si>
  <si>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</si>
  <si>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</si>
  <si>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</si>
  <si>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</si>
  <si>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</si>
  <si>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</si>
  <si>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</si>
  <si>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</si>
  <si>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</si>
  <si>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</si>
  <si>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</si>
  <si>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</si>
  <si>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</si>
  <si>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</si>
  <si>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</si>
  <si>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</si>
  <si>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</si>
  <si>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</si>
  <si>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</si>
  <si>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</si>
  <si>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</si>
  <si>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</si>
  <si>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</si>
  <si>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</si>
  <si>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</si>
  <si>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</si>
  <si>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</si>
  <si>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</si>
  <si>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</si>
  <si>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</si>
  <si>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</si>
  <si>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</si>
  <si>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</si>
  <si>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</si>
  <si>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</si>
  <si>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鶴田町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</si>
  <si>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</si>
  <si>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</si>
  <si>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</si>
  <si>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</si>
  <si>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</si>
  <si>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</si>
  <si>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</si>
  <si>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</si>
  <si>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</si>
  <si>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</si>
  <si>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</si>
  <si>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</si>
  <si>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</si>
  <si>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</si>
  <si>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</si>
  <si>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</si>
  <si>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</si>
  <si>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</si>
  <si>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</si>
  <si>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</si>
  <si>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</si>
  <si>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</si>
  <si>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</si>
  <si>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</si>
  <si>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</si>
  <si>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</si>
  <si>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</si>
  <si>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</si>
  <si>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</si>
  <si>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</si>
  <si>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</si>
  <si>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</si>
  <si>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</si>
  <si>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</si>
  <si>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</si>
  <si>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</si>
  <si>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</si>
  <si>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</si>
  <si>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</si>
  <si>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</si>
  <si>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</si>
  <si>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</si>
  <si>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</si>
  <si>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</si>
  <si>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</si>
  <si>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</si>
  <si>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</si>
  <si>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</si>
  <si>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</si>
  <si>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</si>
  <si>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</si>
  <si>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</si>
  <si>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</si>
  <si>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</si>
  <si>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</si>
  <si>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</si>
  <si>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</si>
  <si>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</si>
  <si>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</si>
  <si>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</si>
  <si>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</si>
  <si>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</si>
  <si>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</si>
  <si>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</si>
  <si>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</si>
  <si>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</si>
  <si>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</si>
  <si>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</si>
  <si>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</si>
  <si>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</si>
  <si>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</si>
  <si>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</si>
  <si>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</si>
  <si>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</si>
  <si>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</si>
  <si>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</si>
  <si>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</si>
  <si>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</si>
  <si>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</si>
  <si>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</si>
  <si>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</si>
  <si>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</si>
  <si>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</si>
  <si>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</si>
  <si>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</si>
  <si>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</si>
  <si>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</si>
  <si>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</si>
  <si>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</si>
  <si>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</si>
  <si>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</si>
  <si>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</si>
  <si>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</si>
  <si>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</si>
  <si>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</si>
  <si>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</si>
  <si>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</si>
  <si>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</si>
  <si>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</si>
  <si>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</si>
  <si>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</si>
  <si>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</si>
  <si>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</si>
  <si>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</si>
  <si>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</si>
  <si>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</si>
  <si>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</si>
  <si>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</si>
  <si>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</si>
  <si>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</si>
  <si>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</si>
  <si>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</si>
  <si>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</si>
  <si>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青森県鶴田町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</si>
  <si>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</si>
  <si>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</si>
  <si>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</si>
  <si>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</si>
  <si>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</si>
  <si>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</si>
  <si>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</si>
  <si>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</si>
  <si>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</si>
  <si>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</si>
  <si>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</si>
  <si>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</si>
  <si>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</si>
  <si>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</si>
  <si>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</si>
  <si>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</si>
  <si>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</si>
  <si>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</si>
  <si>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</si>
  <si>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</si>
  <si>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</si>
  <si>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</si>
  <si>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</si>
  <si>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</si>
  <si>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</si>
  <si>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</si>
  <si>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</si>
  <si>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</si>
  <si>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</si>
  <si>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</si>
  <si>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</si>
  <si>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</si>
  <si>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</si>
  <si>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</si>
  <si>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</si>
  <si>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</si>
  <si>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</si>
  <si>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</si>
  <si>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</si>
  <si>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</si>
  <si>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</si>
  <si>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</si>
  <si>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</si>
  <si>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</si>
  <si>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</si>
  <si>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</si>
  <si>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</si>
  <si>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</si>
  <si>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</si>
  <si>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</si>
  <si>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</si>
  <si>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</si>
  <si>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</si>
  <si>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</si>
  <si>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</si>
  <si>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</si>
  <si>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</si>
  <si>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</si>
  <si>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</si>
  <si>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</si>
  <si>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</si>
  <si>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</si>
  <si>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</si>
  <si>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</si>
  <si>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</si>
  <si>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</si>
  <si>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</si>
  <si>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</si>
  <si>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</si>
  <si>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</si>
  <si>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</si>
  <si>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</si>
  <si>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</si>
  <si>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</si>
  <si>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</si>
  <si>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</si>
  <si>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</si>
  <si>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</si>
  <si>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</si>
  <si>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</si>
  <si>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</si>
  <si>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</si>
  <si>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</si>
  <si>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</si>
  <si>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</si>
  <si>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</si>
  <si>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</si>
  <si>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</si>
  <si>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</si>
  <si>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</si>
  <si>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</si>
  <si>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</si>
  <si>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</si>
  <si>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</si>
  <si>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</si>
  <si>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</si>
  <si>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</si>
  <si>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</si>
  <si>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</si>
  <si>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</si>
  <si>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</si>
  <si>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</si>
  <si>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</si>
  <si>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</si>
  <si>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</si>
  <si>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</si>
  <si>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</si>
  <si>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</si>
  <si>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</si>
  <si>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</si>
  <si>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</si>
  <si>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</si>
  <si>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</si>
  <si>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</si>
  <si>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</si>
  <si>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</si>
  <si>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</si>
  <si>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</si>
  <si>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</si>
  <si>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</si>
  <si>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</si>
  <si>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</si>
  <si>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</si>
  <si>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</si>
  <si>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</si>
  <si>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</si>
  <si>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</si>
  <si>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</si>
  <si>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</si>
  <si>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</si>
  <si>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</si>
  <si>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</si>
  <si>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</si>
  <si>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</si>
  <si>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</si>
  <si>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</si>
  <si>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</si>
  <si>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</si>
  <si>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</si>
  <si>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</si>
  <si>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</si>
  <si>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</si>
  <si>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</si>
  <si>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</si>
  <si>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</si>
  <si>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</si>
  <si>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</si>
  <si>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</si>
  <si>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</si>
  <si>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青森県鶴田町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</si>
  <si>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</si>
  <si>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</si>
  <si>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</si>
  <si>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</si>
  <si>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</si>
  <si>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</si>
  <si>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</si>
  <si>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</si>
  <si>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</si>
  <si>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</si>
  <si>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</si>
  <si>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</si>
  <si>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</si>
  <si>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</si>
  <si>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</si>
  <si>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</si>
  <si>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</si>
  <si>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</si>
  <si>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</si>
  <si>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</si>
  <si>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</si>
  <si>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</si>
  <si>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</si>
  <si>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</si>
  <si>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</si>
  <si>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</si>
  <si>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</si>
  <si>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</si>
  <si>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</si>
  <si>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</si>
  <si>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</si>
  <si>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</si>
  <si>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</si>
  <si>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</si>
  <si>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</si>
  <si>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</si>
  <si>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</si>
  <si>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</si>
  <si>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</si>
  <si>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</si>
  <si>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</si>
  <si>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</si>
  <si>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</si>
  <si>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</si>
  <si>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</si>
  <si>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</si>
  <si>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</si>
  <si>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</si>
  <si>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</si>
  <si>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</si>
  <si>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</si>
  <si>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</si>
  <si>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</si>
  <si>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</si>
  <si>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</si>
  <si>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</si>
  <si>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</si>
  <si>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</si>
  <si>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</si>
  <si>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</si>
  <si>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</si>
  <si>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</si>
  <si>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</si>
  <si>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</si>
  <si>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</si>
  <si>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</si>
  <si>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</si>
  <si>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</si>
  <si>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</si>
  <si>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</si>
  <si>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</si>
  <si>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</si>
  <si>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</si>
  <si>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</si>
  <si>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</si>
  <si>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</si>
  <si>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</si>
  <si>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</si>
  <si>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</si>
  <si>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</si>
  <si>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</si>
  <si>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</si>
  <si>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</si>
  <si>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</si>
  <si>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</si>
  <si>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</si>
  <si>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</si>
  <si>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</si>
  <si>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</si>
  <si>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</si>
  <si>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</si>
  <si>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</si>
  <si>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</si>
  <si>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</si>
  <si>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</si>
  <si>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</si>
  <si>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</si>
  <si>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</si>
  <si>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</si>
  <si>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</si>
  <si>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</si>
  <si>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</si>
  <si>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</si>
  <si>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</si>
  <si>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</si>
  <si>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</si>
  <si>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</si>
  <si>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</si>
  <si>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</si>
  <si>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</si>
  <si>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</si>
  <si>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</si>
  <si>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</si>
  <si>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</si>
  <si>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</si>
  <si>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</si>
  <si>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</si>
  <si>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</si>
  <si>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</si>
  <si>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</si>
  <si>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</si>
  <si>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</si>
  <si>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</si>
  <si>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</si>
  <si>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</si>
  <si>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</si>
  <si>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</si>
  <si>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</si>
  <si>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</si>
  <si>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</si>
  <si>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</si>
  <si>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</si>
  <si>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</si>
  <si>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</si>
  <si>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</si>
  <si>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</si>
  <si>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</si>
  <si>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</si>
  <si>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</si>
  <si>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</si>
  <si>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</si>
  <si>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</si>
  <si>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</si>
  <si>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</si>
  <si>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</si>
  <si>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</si>
  <si>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</si>
  <si>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</si>
  <si>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</si>
  <si>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</si>
  <si>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</si>
  <si>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</si>
  <si>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</si>
  <si>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</si>
  <si>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</si>
  <si>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</si>
  <si>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</si>
  <si>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</si>
  <si>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</si>
  <si>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</si>
  <si>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</si>
  <si>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</si>
  <si>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</si>
  <si>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</si>
  <si>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</si>
  <si>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</si>
  <si>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</si>
  <si>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</si>
  <si>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</si>
  <si>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</si>
  <si>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</si>
  <si>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</si>
  <si>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</si>
  <si>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</si>
  <si>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</si>
  <si>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</si>
  <si>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</si>
  <si>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</si>
  <si>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</si>
  <si>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</si>
  <si>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1.41</t>
  </si>
  <si>
    <t>▲ 6.69</t>
  </si>
  <si>
    <t>▲ 11.85</t>
  </si>
  <si>
    <t>▲ 0.31</t>
  </si>
  <si>
    <t>▲ 4.31</t>
  </si>
  <si>
    <t>下水道事業会計</t>
  </si>
  <si>
    <t>一般会計</t>
  </si>
  <si>
    <t>水道事業会計</t>
  </si>
  <si>
    <t>国民健康保険事業特別会計</t>
  </si>
  <si>
    <t>介護保険事業特別会計</t>
  </si>
  <si>
    <t>後期高齢者医療事業特別会計</t>
  </si>
  <si>
    <t>学校給食特別会計</t>
  </si>
  <si>
    <t>土地取得特別会計</t>
  </si>
  <si>
    <t>その他会計（赤字）</t>
  </si>
  <si>
    <t>▲ 15.39</t>
  </si>
  <si>
    <t>その他会計（黒字）</t>
  </si>
  <si>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</si>
  <si>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</si>
  <si>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西北五広域福祉事務組合</t>
    <rPh sb="0" eb="2">
      <t>セイホク</t>
    </rPh>
    <rPh sb="2" eb="3">
      <t>ゴ</t>
    </rPh>
    <rPh sb="3" eb="5">
      <t>コウイキ</t>
    </rPh>
    <rPh sb="5" eb="7">
      <t>フクシ</t>
    </rPh>
    <rPh sb="7" eb="9">
      <t>ジム</t>
    </rPh>
    <rPh sb="9" eb="11">
      <t>クミアイ</t>
    </rPh>
    <phoneticPr fontId="2"/>
  </si>
  <si>
    <t>西北五環境整備事務組合</t>
    <rPh sb="0" eb="2">
      <t>セイホク</t>
    </rPh>
    <rPh sb="2" eb="3">
      <t>ゴ</t>
    </rPh>
    <rPh sb="3" eb="5">
      <t>カンキョウ</t>
    </rPh>
    <rPh sb="5" eb="7">
      <t>セイビ</t>
    </rPh>
    <rPh sb="7" eb="9">
      <t>ジム</t>
    </rPh>
    <rPh sb="9" eb="11">
      <t>クミアイ</t>
    </rPh>
    <phoneticPr fontId="2"/>
  </si>
  <si>
    <t>津軽広域水道企業団（津軽事業部）</t>
    <rPh sb="0" eb="2">
      <t>ツガル</t>
    </rPh>
    <rPh sb="2" eb="4">
      <t>コウイキ</t>
    </rPh>
    <rPh sb="4" eb="6">
      <t>スイドウ</t>
    </rPh>
    <rPh sb="6" eb="9">
      <t>キギョウダン</t>
    </rPh>
    <rPh sb="10" eb="12">
      <t>ツガル</t>
    </rPh>
    <rPh sb="12" eb="15">
      <t>ジギョウブ</t>
    </rPh>
    <phoneticPr fontId="2"/>
  </si>
  <si>
    <t>五所川原地区消防事務組合</t>
    <rPh sb="0" eb="4">
      <t>ゴショガワラ</t>
    </rPh>
    <rPh sb="4" eb="6">
      <t>チク</t>
    </rPh>
    <rPh sb="6" eb="8">
      <t>ショウボウ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</si>
  <si>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</si>
  <si>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つがる西北五広域連合（一般会計）</t>
    <rPh sb="3" eb="5">
      <t>セイホク</t>
    </rPh>
    <rPh sb="5" eb="6">
      <t>ゴ</t>
    </rPh>
    <rPh sb="6" eb="8">
      <t>コウイキ</t>
    </rPh>
    <rPh sb="8" eb="10">
      <t>レンゴウ</t>
    </rPh>
    <rPh sb="11" eb="13">
      <t>イッパン</t>
    </rPh>
    <rPh sb="13" eb="15">
      <t>カイケイ</t>
    </rPh>
    <phoneticPr fontId="2"/>
  </si>
  <si>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</si>
  <si>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</si>
  <si>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2">
      <t>アオモリ</t>
    </rPh>
    <rPh sb="2" eb="5">
      <t>ケンコウキ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</si>
  <si>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phoneticPr fontId="5"/>
  </si>
  <si>
    <t>鶴の里振興公社</t>
    <rPh sb="0" eb="1">
      <t>ツル</t>
    </rPh>
    <rPh sb="2" eb="3">
      <t>サト</t>
    </rPh>
    <rPh sb="3" eb="5">
      <t>シンコウ</t>
    </rPh>
    <rPh sb="5" eb="7">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</si>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</sst>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26362</c:v>
                </c:pt>
                <c:pt idx="1">
                  <c:v>26528</c:v>
                </c:pt>
                <c:pt idx="2">
                  <c:v>16998</c:v>
                </c:pt>
                <c:pt idx="3">
                  <c:v>21385</c:v>
                </c:pt>
                <c:pt idx="4">
                  <c:v>59270</c:v>
                </c:pt>
              </c:numCache>
            </c:numRef>
          </c:val>
          <c:smooth val="0"/>
        </c:ser>
        <c:dLbls>
          <c:showLegendKey val="0"/>
          <c:showVal val="0"/>
          <c:showCatName val="0"/>
          <c:showSerName val="0"/>
          <c:showPercent val="0"/>
          <c:showBubbleSize val="0"/>
        </c:dLbls>
        <c:marker val="1"/>
        <c:smooth val="0"/>
        <c:axId val="130732440"/>
        <c:axId val="451427672"/>
      </c:lineChart>
      <c:catAx>
        <c:axId val="130732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1427672"/>
        <c:crosses val="autoZero"/>
        <c:auto val="1"/>
        <c:lblAlgn val="ctr"/>
        <c:lblOffset val="100"/>
        <c:tickLblSkip val="1"/>
        <c:tickMarkSkip val="1"/>
        <c:noMultiLvlLbl val="0"/>
      </c:catAx>
      <c:valAx>
        <c:axId val="4514276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732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5.94</c:v>
                </c:pt>
                <c:pt idx="1">
                  <c:v>6.52</c:v>
                </c:pt>
                <c:pt idx="2">
                  <c:v>6.68</c:v>
                </c:pt>
                <c:pt idx="3">
                  <c:v>6.4</c:v>
                </c:pt>
                <c:pt idx="4">
                  <c:v>5.97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11.96</c:v>
                </c:pt>
                <c:pt idx="1">
                  <c:v>11.03</c:v>
                </c:pt>
                <c:pt idx="2">
                  <c:v>3.46</c:v>
                </c:pt>
                <c:pt idx="3">
                  <c:v>7.11</c:v>
                </c:pt>
                <c:pt idx="4">
                  <c:v>7.61</c:v>
                </c:pt>
              </c:numCache>
            </c:numRef>
          </c:val>
        </c:ser>
        <c:dLbls>
          <c:showLegendKey val="0"/>
          <c:showVal val="0"/>
          <c:showCatName val="0"/>
          <c:showSerName val="0"/>
          <c:showPercent val="0"/>
          <c:showBubbleSize val="0"/>
        </c:dLbls>
        <c:gapWidth val="250"/>
        <c:overlap val="100"/>
        <c:axId val="130367336"/>
        <c:axId val="451491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-1.41</c:v>
                </c:pt>
                <c:pt idx="1">
                  <c:v>-6.69</c:v>
                </c:pt>
                <c:pt idx="2">
                  <c:v>-11.85</c:v>
                </c:pt>
                <c:pt idx="3">
                  <c:v>-0.31</c:v>
                </c:pt>
                <c:pt idx="4">
                  <c:v>-4.3099999999999996</c:v>
                </c:pt>
              </c:numCache>
            </c:numRef>
          </c:val>
          <c:smooth val="0"/>
        </c:ser>
        <c:dLbls>
          <c:showLegendKey val="0"/>
          <c:showVal val="0"/>
          <c:showCatName val="0"/>
          <c:showSerName val="0"/>
          <c:showPercent val="0"/>
          <c:showBubbleSize val="0"/>
        </c:dLbls>
        <c:marker val="1"/>
        <c:smooth val="0"/>
        <c:axId val="130367336"/>
        <c:axId val="451491368"/>
      </c:lineChart>
      <c:catAx>
        <c:axId val="130367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1491368"/>
        <c:crosses val="autoZero"/>
        <c:auto val="1"/>
        <c:lblAlgn val="ctr"/>
        <c:lblOffset val="100"/>
        <c:tickLblSkip val="1"/>
        <c:tickMarkSkip val="1"/>
        <c:noMultiLvlLbl val="0"/>
      </c:catAx>
      <c:valAx>
        <c:axId val="451491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67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3.01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15.39</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0.03</c:v>
                </c:pt>
                <c:pt idx="6">
                  <c:v>#N/A</c:v>
                </c:pt>
                <c:pt idx="7">
                  <c:v>0.01</c:v>
                </c:pt>
                <c:pt idx="8">
                  <c:v>#N/A</c:v>
                </c:pt>
                <c:pt idx="9">
                  <c:v>0.02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0.72</c:v>
                </c:pt>
                <c:pt idx="2">
                  <c:v>#N/A</c:v>
                </c:pt>
                <c:pt idx="3">
                  <c:v>0.65</c:v>
                </c:pt>
                <c:pt idx="4">
                  <c:v>#N/A</c:v>
                </c:pt>
                <c:pt idx="5">
                  <c:v>0.59</c:v>
                </c:pt>
                <c:pt idx="6">
                  <c:v>#N/A</c:v>
                </c:pt>
                <c:pt idx="7">
                  <c:v>0.97</c:v>
                </c:pt>
                <c:pt idx="8">
                  <c:v>#N/A</c:v>
                </c:pt>
                <c:pt idx="9">
                  <c:v>0.82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1.21</c:v>
                </c:pt>
                <c:pt idx="2">
                  <c:v>#N/A</c:v>
                </c:pt>
                <c:pt idx="3">
                  <c:v>2.1800000000000002</c:v>
                </c:pt>
                <c:pt idx="4">
                  <c:v>#N/A</c:v>
                </c:pt>
                <c:pt idx="5">
                  <c:v>1.34</c:v>
                </c:pt>
                <c:pt idx="6">
                  <c:v>#N/A</c:v>
                </c:pt>
                <c:pt idx="7">
                  <c:v>2.02</c:v>
                </c:pt>
                <c:pt idx="8">
                  <c:v>#N/A</c:v>
                </c:pt>
                <c:pt idx="9">
                  <c:v>2.4300000000000002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6.46</c:v>
                </c:pt>
                <c:pt idx="2">
                  <c:v>#N/A</c:v>
                </c:pt>
                <c:pt idx="3">
                  <c:v>6.3</c:v>
                </c:pt>
                <c:pt idx="4">
                  <c:v>#N/A</c:v>
                </c:pt>
                <c:pt idx="5">
                  <c:v>6.89</c:v>
                </c:pt>
                <c:pt idx="6">
                  <c:v>#N/A</c:v>
                </c:pt>
                <c:pt idx="7">
                  <c:v>4.1399999999999997</c:v>
                </c:pt>
                <c:pt idx="8">
                  <c:v>#N/A</c:v>
                </c:pt>
                <c:pt idx="9">
                  <c:v>5.12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5.94</c:v>
                </c:pt>
                <c:pt idx="2">
                  <c:v>#N/A</c:v>
                </c:pt>
                <c:pt idx="3">
                  <c:v>6.51</c:v>
                </c:pt>
                <c:pt idx="4">
                  <c:v>#N/A</c:v>
                </c:pt>
                <c:pt idx="5">
                  <c:v>6.68</c:v>
                </c:pt>
                <c:pt idx="6">
                  <c:v>#N/A</c:v>
                </c:pt>
                <c:pt idx="7">
                  <c:v>6.4</c:v>
                </c:pt>
                <c:pt idx="8">
                  <c:v>#N/A</c:v>
                </c:pt>
                <c:pt idx="9">
                  <c:v>5.96</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3.73</c:v>
                </c:pt>
                <c:pt idx="2">
                  <c:v>#N/A</c:v>
                </c:pt>
                <c:pt idx="3">
                  <c:v>4.6900000000000004</c:v>
                </c:pt>
                <c:pt idx="4">
                  <c:v>#N/A</c:v>
                </c:pt>
                <c:pt idx="5">
                  <c:v>5.61</c:v>
                </c:pt>
                <c:pt idx="6">
                  <c:v>#N/A</c:v>
                </c:pt>
                <c:pt idx="7">
                  <c:v>6.49</c:v>
                </c:pt>
                <c:pt idx="8">
                  <c:v>#N/A</c:v>
                </c:pt>
                <c:pt idx="9">
                  <c:v>7.58</c:v>
                </c:pt>
              </c:numCache>
            </c:numRef>
          </c:val>
        </c:ser>
        <c:dLbls>
          <c:showLegendKey val="0"/>
          <c:showVal val="0"/>
          <c:showCatName val="0"/>
          <c:showSerName val="0"/>
          <c:showPercent val="0"/>
          <c:showBubbleSize val="0"/>
        </c:dLbls>
        <c:gapWidth val="150"/>
        <c:overlap val="100"/>
        <c:axId val="452883768"/>
        <c:axId val="130720872"/>
      </c:barChart>
      <c:catAx>
        <c:axId val="452883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20872"/>
        <c:crosses val="autoZero"/>
        <c:auto val="1"/>
        <c:lblAlgn val="ctr"/>
        <c:lblOffset val="100"/>
        <c:tickLblSkip val="1"/>
        <c:tickMarkSkip val="1"/>
        <c:noMultiLvlLbl val="0"/>
      </c:catAx>
      <c:valAx>
        <c:axId val="130720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883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473</c:v>
                </c:pt>
                <c:pt idx="5">
                  <c:v>477</c:v>
                </c:pt>
                <c:pt idx="8">
                  <c:v>520</c:v>
                </c:pt>
                <c:pt idx="11">
                  <c:v>536</c:v>
                </c:pt>
                <c:pt idx="14">
                  <c:v>566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c:v>
                </c:pt>
                <c:pt idx="3">
                  <c:v>16</c:v>
                </c:pt>
                <c:pt idx="6">
                  <c:v>14</c:v>
                </c:pt>
                <c:pt idx="9">
                  <c:v>8</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c:v>
                </c:pt>
                <c:pt idx="3">
                  <c:v>26</c:v>
                </c:pt>
                <c:pt idx="6">
                  <c:v>26</c:v>
                </c:pt>
                <c:pt idx="9">
                  <c:v>10</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282</c:v>
                </c:pt>
                <c:pt idx="3">
                  <c:v>278</c:v>
                </c:pt>
                <c:pt idx="6">
                  <c:v>326</c:v>
                </c:pt>
                <c:pt idx="9">
                  <c:v>357</c:v>
                </c:pt>
                <c:pt idx="12">
                  <c:v>397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711</c:v>
                </c:pt>
                <c:pt idx="3">
                  <c:v>654</c:v>
                </c:pt>
                <c:pt idx="6">
                  <c:v>634</c:v>
                </c:pt>
                <c:pt idx="9">
                  <c:v>606</c:v>
                </c:pt>
                <c:pt idx="12">
                  <c:v>557</c:v>
                </c:pt>
              </c:numCache>
            </c:numRef>
          </c:val>
        </c:ser>
        <c:dLbls>
          <c:showLegendKey val="0"/>
          <c:showVal val="0"/>
          <c:showCatName val="0"/>
          <c:showSerName val="0"/>
          <c:showPercent val="0"/>
          <c:showBubbleSize val="0"/>
        </c:dLbls>
        <c:gapWidth val="100"/>
        <c:overlap val="100"/>
        <c:axId val="225934568"/>
        <c:axId val="22649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565</c:v>
                </c:pt>
                <c:pt idx="2">
                  <c:v>#N/A</c:v>
                </c:pt>
                <c:pt idx="3">
                  <c:v>#N/A</c:v>
                </c:pt>
                <c:pt idx="4">
                  <c:v>497</c:v>
                </c:pt>
                <c:pt idx="5">
                  <c:v>#N/A</c:v>
                </c:pt>
                <c:pt idx="6">
                  <c:v>#N/A</c:v>
                </c:pt>
                <c:pt idx="7">
                  <c:v>480</c:v>
                </c:pt>
                <c:pt idx="8">
                  <c:v>#N/A</c:v>
                </c:pt>
                <c:pt idx="9">
                  <c:v>#N/A</c:v>
                </c:pt>
                <c:pt idx="10">
                  <c:v>445</c:v>
                </c:pt>
                <c:pt idx="11">
                  <c:v>#N/A</c:v>
                </c:pt>
                <c:pt idx="12">
                  <c:v>#N/A</c:v>
                </c:pt>
                <c:pt idx="13">
                  <c:v>434</c:v>
                </c:pt>
                <c:pt idx="14">
                  <c:v>#N/A</c:v>
                </c:pt>
              </c:numCache>
            </c:numRef>
          </c:val>
          <c:smooth val="0"/>
        </c:ser>
        <c:dLbls>
          <c:showLegendKey val="0"/>
          <c:showVal val="0"/>
          <c:showCatName val="0"/>
          <c:showSerName val="0"/>
          <c:showPercent val="0"/>
          <c:showBubbleSize val="0"/>
        </c:dLbls>
        <c:marker val="1"/>
        <c:smooth val="0"/>
        <c:axId val="225934568"/>
        <c:axId val="226496208"/>
      </c:lineChart>
      <c:catAx>
        <c:axId val="22593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496208"/>
        <c:crosses val="autoZero"/>
        <c:auto val="1"/>
        <c:lblAlgn val="ctr"/>
        <c:lblOffset val="100"/>
        <c:tickLblSkip val="1"/>
        <c:tickMarkSkip val="1"/>
        <c:noMultiLvlLbl val="0"/>
      </c:catAx>
      <c:valAx>
        <c:axId val="22649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93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7048</c:v>
                </c:pt>
                <c:pt idx="5">
                  <c:v>7176</c:v>
                </c:pt>
                <c:pt idx="8">
                  <c:v>7182</c:v>
                </c:pt>
                <c:pt idx="11">
                  <c:v>7214</c:v>
                </c:pt>
                <c:pt idx="14">
                  <c:v>6980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c:v>
                </c:pt>
                <c:pt idx="5">
                  <c:v>29</c:v>
                </c:pt>
                <c:pt idx="8">
                  <c:v>21</c:v>
                </c:pt>
                <c:pt idx="11">
                  <c:v>9</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777</c:v>
                </c:pt>
                <c:pt idx="5">
                  <c:v>653</c:v>
                </c:pt>
                <c:pt idx="8">
                  <c:v>491</c:v>
                </c:pt>
                <c:pt idx="11">
                  <c:v>726</c:v>
                </c:pt>
                <c:pt idx="14">
                  <c:v>746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1377</c:v>
                </c:pt>
                <c:pt idx="3">
                  <c:v>1424</c:v>
                </c:pt>
                <c:pt idx="6">
                  <c:v>1447</c:v>
                </c:pt>
                <c:pt idx="9">
                  <c:v>1372</c:v>
                </c:pt>
                <c:pt idx="12">
                  <c:v>1273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300</c:v>
                </c:pt>
                <c:pt idx="3">
                  <c:v>459</c:v>
                </c:pt>
                <c:pt idx="6">
                  <c:v>625</c:v>
                </c:pt>
                <c:pt idx="9">
                  <c:v>782</c:v>
                </c:pt>
                <c:pt idx="12">
                  <c:v>750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6353</c:v>
                </c:pt>
                <c:pt idx="3">
                  <c:v>6506</c:v>
                </c:pt>
                <c:pt idx="6">
                  <c:v>6442</c:v>
                </c:pt>
                <c:pt idx="9">
                  <c:v>6477</c:v>
                </c:pt>
                <c:pt idx="12">
                  <c:v>6037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47</c:v>
                </c:pt>
                <c:pt idx="3">
                  <c:v>34</c:v>
                </c:pt>
                <c:pt idx="6">
                  <c:v>20</c:v>
                </c:pt>
                <c:pt idx="9">
                  <c:v>16</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5391</c:v>
                </c:pt>
                <c:pt idx="3">
                  <c:v>5502</c:v>
                </c:pt>
                <c:pt idx="6">
                  <c:v>5281</c:v>
                </c:pt>
                <c:pt idx="9">
                  <c:v>5052</c:v>
                </c:pt>
                <c:pt idx="12">
                  <c:v>5129</c:v>
                </c:pt>
              </c:numCache>
            </c:numRef>
          </c:val>
        </c:ser>
        <c:dLbls>
          <c:showLegendKey val="0"/>
          <c:showVal val="0"/>
          <c:showCatName val="0"/>
          <c:showSerName val="0"/>
          <c:showPercent val="0"/>
          <c:showBubbleSize val="0"/>
        </c:dLbls>
        <c:gapWidth val="100"/>
        <c:overlap val="100"/>
        <c:axId val="456569456"/>
        <c:axId val="456570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5606</c:v>
                </c:pt>
                <c:pt idx="2">
                  <c:v>#N/A</c:v>
                </c:pt>
                <c:pt idx="3">
                  <c:v>#N/A</c:v>
                </c:pt>
                <c:pt idx="4">
                  <c:v>6067</c:v>
                </c:pt>
                <c:pt idx="5">
                  <c:v>#N/A</c:v>
                </c:pt>
                <c:pt idx="6">
                  <c:v>#N/A</c:v>
                </c:pt>
                <c:pt idx="7">
                  <c:v>6121</c:v>
                </c:pt>
                <c:pt idx="8">
                  <c:v>#N/A</c:v>
                </c:pt>
                <c:pt idx="9">
                  <c:v>#N/A</c:v>
                </c:pt>
                <c:pt idx="10">
                  <c:v>5751</c:v>
                </c:pt>
                <c:pt idx="11">
                  <c:v>#N/A</c:v>
                </c:pt>
                <c:pt idx="12">
                  <c:v>#N/A</c:v>
                </c:pt>
                <c:pt idx="13">
                  <c:v>5473</c:v>
                </c:pt>
                <c:pt idx="14">
                  <c:v>#N/A</c:v>
                </c:pt>
              </c:numCache>
            </c:numRef>
          </c:val>
          <c:smooth val="0"/>
        </c:ser>
        <c:dLbls>
          <c:showLegendKey val="0"/>
          <c:showVal val="0"/>
          <c:showCatName val="0"/>
          <c:showSerName val="0"/>
          <c:showPercent val="0"/>
          <c:showBubbleSize val="0"/>
        </c:dLbls>
        <c:marker val="1"/>
        <c:smooth val="0"/>
        <c:axId val="456569456"/>
        <c:axId val="456570240"/>
      </c:lineChart>
      <c:catAx>
        <c:axId val="45656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6570240"/>
        <c:crosses val="autoZero"/>
        <c:auto val="1"/>
        <c:lblAlgn val="ctr"/>
        <c:lblOffset val="100"/>
        <c:tickLblSkip val="1"/>
        <c:tickMarkSkip val="1"/>
        <c:noMultiLvlLbl val="0"/>
      </c:catAx>
      <c:valAx>
        <c:axId val="45657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56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13,822
13,809
46.43
6,992,343
6,672,313
235,405
3,945,311
5,129,466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少子高齢化や人口の減少に加え、町産業の中心が第一次産業であることなどから財政基盤が弱く、類似団体平均を</a:t>
          </a:r>
          <a:r>
            <a:rPr kumimoji="1" lang="en-US" altLang="ja-JP" sz="1300">
              <a:latin typeface="ＭＳ Ｐゴシック"/>
            </a:rPr>
            <a:t>0.03</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今後は、町税の徴収対策の強化など歳入の確保を図ると共に、歳出については財政の中長期的な見通しを踏まえた予算編成に努め、財政基盤の強化に取り組む。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7" name="直線コネクタ 66"/>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105833</xdr:rowOff>
    </xdr:to>
    <xdr:cxnSp macro="">
      <xdr:nvCxnSpPr>
        <xdr:cNvPr id="70" name="直線コネクタ 69"/>
        <xdr:cNvCxnSpPr/>
      </xdr:nvCxnSpPr>
      <xdr:spPr>
        <a:xfrm flipV="1">
          <a:off x="3225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105833</xdr:rowOff>
    </xdr:to>
    <xdr:cxnSp macro="">
      <xdr:nvCxnSpPr>
        <xdr:cNvPr id="73" name="直線コネクタ 72"/>
        <xdr:cNvCxnSpPr/>
      </xdr:nvCxnSpPr>
      <xdr:spPr>
        <a:xfrm>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6" name="直線コネクタ 75"/>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79" name="フローチャート : 判断 78"/>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80" name="テキスト ボックス 79"/>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7"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8" name="円/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89" name="テキスト ボックス 88"/>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1" name="テキスト ボックス 90"/>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3" name="テキスト ボックス 92"/>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4" name="円/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5" name="テキスト ボックス 94"/>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類似団体平均を大きく下回っている。</a:t>
          </a:r>
          <a:endParaRPr kumimoji="1" lang="en-US" altLang="ja-JP" sz="1300">
            <a:latin typeface="ＭＳ Ｐゴシック"/>
          </a:endParaRPr>
        </a:p>
        <a:p>
          <a:r>
            <a:rPr kumimoji="1" lang="ja-JP" altLang="en-US" sz="1300">
              <a:latin typeface="ＭＳ Ｐゴシック"/>
            </a:rPr>
            <a:t>　主な要因は、介護保険や下水道事業などの特別会計に対する繰出金が多額であり、比率を引き上げている。</a:t>
          </a:r>
          <a:endParaRPr kumimoji="1" lang="en-US" altLang="ja-JP" sz="1300">
            <a:latin typeface="ＭＳ Ｐゴシック"/>
          </a:endParaRPr>
        </a:p>
        <a:p>
          <a:r>
            <a:rPr kumimoji="1" lang="ja-JP" altLang="en-US" sz="1300">
              <a:latin typeface="ＭＳ Ｐゴシック"/>
            </a:rPr>
            <a:t>　今後は、料金設定の見直しなどにより特別会計への繰出金の抑制と、併せて経常経費全般を見直し、削減に向けた取り組みに努める。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114046</xdr:rowOff>
    </xdr:from>
    <xdr:to>
      <xdr:col>7</xdr:col>
      <xdr:colOff>152400</xdr:colOff>
      <xdr:row>65</xdr:row>
      <xdr:rowOff>133350</xdr:rowOff>
    </xdr:to>
    <xdr:cxnSp macro="">
      <xdr:nvCxnSpPr>
        <xdr:cNvPr id="128" name="直線コネクタ 127"/>
        <xdr:cNvCxnSpPr/>
      </xdr:nvCxnSpPr>
      <xdr:spPr>
        <a:xfrm>
          <a:off x="4114800" y="112582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114046</xdr:rowOff>
    </xdr:from>
    <xdr:to>
      <xdr:col>6</xdr:col>
      <xdr:colOff>0</xdr:colOff>
      <xdr:row>66</xdr:row>
      <xdr:rowOff>10160</xdr:rowOff>
    </xdr:to>
    <xdr:cxnSp macro="">
      <xdr:nvCxnSpPr>
        <xdr:cNvPr id="131" name="直線コネクタ 130"/>
        <xdr:cNvCxnSpPr/>
      </xdr:nvCxnSpPr>
      <xdr:spPr>
        <a:xfrm flipV="1">
          <a:off x="3225800" y="112582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41656</xdr:rowOff>
    </xdr:from>
    <xdr:to>
      <xdr:col>4</xdr:col>
      <xdr:colOff>482600</xdr:colOff>
      <xdr:row>66</xdr:row>
      <xdr:rowOff>10160</xdr:rowOff>
    </xdr:to>
    <xdr:cxnSp macro="">
      <xdr:nvCxnSpPr>
        <xdr:cNvPr id="134" name="直線コネクタ 133"/>
        <xdr:cNvCxnSpPr/>
      </xdr:nvCxnSpPr>
      <xdr:spPr>
        <a:xfrm>
          <a:off x="2336800" y="1118590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73152</xdr:rowOff>
    </xdr:from>
    <xdr:to>
      <xdr:col>3</xdr:col>
      <xdr:colOff>279400</xdr:colOff>
      <xdr:row>65</xdr:row>
      <xdr:rowOff>41656</xdr:rowOff>
    </xdr:to>
    <xdr:cxnSp macro="">
      <xdr:nvCxnSpPr>
        <xdr:cNvPr id="137" name="直線コネクタ 136"/>
        <xdr:cNvCxnSpPr/>
      </xdr:nvCxnSpPr>
      <xdr:spPr>
        <a:xfrm>
          <a:off x="1447800" y="1104595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0" name="フローチャート : 判断 139"/>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1" name="テキスト ボックス 140"/>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47" name="円/楕円 146"/>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149877</xdr:rowOff>
    </xdr:from>
    <xdr:ext cx="762000" cy="259045"/>
    <xdr:sp macro="" textlink="">
      <xdr:nvSpPr>
        <xdr:cNvPr id="148" name="財政構造の弾力性該当値テキスト"/>
        <xdr:cNvSpPr txBox="1"/>
      </xdr:nvSpPr>
      <xdr:spPr>
        <a:xfrm>
          <a:off x="5041900" y="111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63246</xdr:rowOff>
    </xdr:from>
    <xdr:to>
      <xdr:col>6</xdr:col>
      <xdr:colOff>50800</xdr:colOff>
      <xdr:row>65</xdr:row>
      <xdr:rowOff>164846</xdr:rowOff>
    </xdr:to>
    <xdr:sp macro="" textlink="">
      <xdr:nvSpPr>
        <xdr:cNvPr id="149" name="円/楕円 148"/>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149623</xdr:rowOff>
    </xdr:from>
    <xdr:ext cx="736600" cy="259045"/>
    <xdr:sp macro="" textlink="">
      <xdr:nvSpPr>
        <xdr:cNvPr id="150" name="テキスト ボックス 149"/>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130810</xdr:rowOff>
    </xdr:from>
    <xdr:to>
      <xdr:col>4</xdr:col>
      <xdr:colOff>533400</xdr:colOff>
      <xdr:row>66</xdr:row>
      <xdr:rowOff>60960</xdr:rowOff>
    </xdr:to>
    <xdr:sp macro="" textlink="">
      <xdr:nvSpPr>
        <xdr:cNvPr id="151" name="円/楕円 150"/>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45737</xdr:rowOff>
    </xdr:from>
    <xdr:ext cx="762000" cy="259045"/>
    <xdr:sp macro="" textlink="">
      <xdr:nvSpPr>
        <xdr:cNvPr id="152" name="テキスト ボックス 151"/>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162306</xdr:rowOff>
    </xdr:from>
    <xdr:to>
      <xdr:col>3</xdr:col>
      <xdr:colOff>330200</xdr:colOff>
      <xdr:row>65</xdr:row>
      <xdr:rowOff>92456</xdr:rowOff>
    </xdr:to>
    <xdr:sp macro="" textlink="">
      <xdr:nvSpPr>
        <xdr:cNvPr id="153" name="円/楕円 152"/>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77233</xdr:rowOff>
    </xdr:from>
    <xdr:ext cx="762000" cy="259045"/>
    <xdr:sp macro="" textlink="">
      <xdr:nvSpPr>
        <xdr:cNvPr id="154" name="テキスト ボックス 153"/>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22352</xdr:rowOff>
    </xdr:from>
    <xdr:to>
      <xdr:col>2</xdr:col>
      <xdr:colOff>127000</xdr:colOff>
      <xdr:row>64</xdr:row>
      <xdr:rowOff>123952</xdr:rowOff>
    </xdr:to>
    <xdr:sp macro="" textlink="">
      <xdr:nvSpPr>
        <xdr:cNvPr id="155" name="円/楕円 154"/>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108729</xdr:rowOff>
    </xdr:from>
    <xdr:ext cx="762000" cy="259045"/>
    <xdr:sp macro="" textlink="">
      <xdr:nvSpPr>
        <xdr:cNvPr id="156" name="テキスト ボックス 155"/>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物件費等の節減により類似団体平均を下回っている。</a:t>
          </a:r>
          <a:endParaRPr kumimoji="1" lang="en-US" altLang="ja-JP" sz="1300">
            <a:latin typeface="ＭＳ Ｐゴシック"/>
          </a:endParaRPr>
        </a:p>
        <a:p>
          <a:r>
            <a:rPr kumimoji="1" lang="ja-JP" altLang="en-US" sz="1300">
              <a:latin typeface="ＭＳ Ｐゴシック"/>
            </a:rPr>
            <a:t>　今後も引き続きコスト低減に努める。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77" name="直線コネクタ 176"/>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8" name="テキスト ボックス 177"/>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71867</xdr:rowOff>
    </xdr:from>
    <xdr:to>
      <xdr:col>7</xdr:col>
      <xdr:colOff>152400</xdr:colOff>
      <xdr:row>89</xdr:row>
      <xdr:rowOff>32648</xdr:rowOff>
    </xdr:to>
    <xdr:cxnSp macro="">
      <xdr:nvCxnSpPr>
        <xdr:cNvPr id="182" name="直線コネクタ 181"/>
        <xdr:cNvCxnSpPr/>
      </xdr:nvCxnSpPr>
      <xdr:spPr>
        <a:xfrm flipV="1">
          <a:off x="4953000" y="14130767"/>
          <a:ext cx="0" cy="1160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4725</xdr:rowOff>
    </xdr:from>
    <xdr:ext cx="762000" cy="259045"/>
    <xdr:sp macro="" textlink="">
      <xdr:nvSpPr>
        <xdr:cNvPr id="183" name="人件費・物件費等の状況最小値テキスト"/>
        <xdr:cNvSpPr txBox="1"/>
      </xdr:nvSpPr>
      <xdr:spPr>
        <a:xfrm>
          <a:off x="5041900" y="1526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89</xdr:row>
      <xdr:rowOff>32648</xdr:rowOff>
    </xdr:from>
    <xdr:to>
      <xdr:col>7</xdr:col>
      <xdr:colOff>241300</xdr:colOff>
      <xdr:row>89</xdr:row>
      <xdr:rowOff>32648</xdr:rowOff>
    </xdr:to>
    <xdr:cxnSp macro="">
      <xdr:nvCxnSpPr>
        <xdr:cNvPr id="184" name="直線コネクタ 183"/>
        <xdr:cNvCxnSpPr/>
      </xdr:nvCxnSpPr>
      <xdr:spPr>
        <a:xfrm>
          <a:off x="4864100" y="15291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158244</xdr:rowOff>
    </xdr:from>
    <xdr:ext cx="762000" cy="259045"/>
    <xdr:sp macro="" textlink="">
      <xdr:nvSpPr>
        <xdr:cNvPr id="185" name="人件費・物件費等の状況最大値テキスト"/>
        <xdr:cNvSpPr txBox="1"/>
      </xdr:nvSpPr>
      <xdr:spPr>
        <a:xfrm>
          <a:off x="5041900" y="1387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82</xdr:row>
      <xdr:rowOff>71867</xdr:rowOff>
    </xdr:from>
    <xdr:to>
      <xdr:col>7</xdr:col>
      <xdr:colOff>241300</xdr:colOff>
      <xdr:row>82</xdr:row>
      <xdr:rowOff>71867</xdr:rowOff>
    </xdr:to>
    <xdr:cxnSp macro="">
      <xdr:nvCxnSpPr>
        <xdr:cNvPr id="186" name="直線コネクタ 185"/>
        <xdr:cNvCxnSpPr/>
      </xdr:nvCxnSpPr>
      <xdr:spPr>
        <a:xfrm>
          <a:off x="4864100" y="14130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42501</xdr:rowOff>
    </xdr:from>
    <xdr:to>
      <xdr:col>7</xdr:col>
      <xdr:colOff>152400</xdr:colOff>
      <xdr:row>82</xdr:row>
      <xdr:rowOff>116526</xdr:rowOff>
    </xdr:to>
    <xdr:cxnSp macro="">
      <xdr:nvCxnSpPr>
        <xdr:cNvPr id="187" name="直線コネクタ 186"/>
        <xdr:cNvCxnSpPr/>
      </xdr:nvCxnSpPr>
      <xdr:spPr>
        <a:xfrm>
          <a:off x="4114800" y="14101401"/>
          <a:ext cx="838200" cy="7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84898</xdr:rowOff>
    </xdr:from>
    <xdr:ext cx="762000" cy="259045"/>
    <xdr:sp macro="" textlink="">
      <xdr:nvSpPr>
        <xdr:cNvPr id="188" name="人件費・物件費等の状況平均値テキスト"/>
        <xdr:cNvSpPr txBox="1"/>
      </xdr:nvSpPr>
      <xdr:spPr>
        <a:xfrm>
          <a:off x="5041900" y="1448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112821</xdr:rowOff>
    </xdr:from>
    <xdr:to>
      <xdr:col>7</xdr:col>
      <xdr:colOff>203200</xdr:colOff>
      <xdr:row>85</xdr:row>
      <xdr:rowOff>42971</xdr:rowOff>
    </xdr:to>
    <xdr:sp macro="" textlink="">
      <xdr:nvSpPr>
        <xdr:cNvPr id="189" name="フローチャート : 判断 188"/>
        <xdr:cNvSpPr/>
      </xdr:nvSpPr>
      <xdr:spPr>
        <a:xfrm>
          <a:off x="4902200" y="1451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42501</xdr:rowOff>
    </xdr:from>
    <xdr:to>
      <xdr:col>6</xdr:col>
      <xdr:colOff>0</xdr:colOff>
      <xdr:row>82</xdr:row>
      <xdr:rowOff>80662</xdr:rowOff>
    </xdr:to>
    <xdr:cxnSp macro="">
      <xdr:nvCxnSpPr>
        <xdr:cNvPr id="190" name="直線コネクタ 189"/>
        <xdr:cNvCxnSpPr/>
      </xdr:nvCxnSpPr>
      <xdr:spPr>
        <a:xfrm flipV="1">
          <a:off x="3225800" y="14101401"/>
          <a:ext cx="889000" cy="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66732</xdr:rowOff>
    </xdr:from>
    <xdr:to>
      <xdr:col>6</xdr:col>
      <xdr:colOff>50800</xdr:colOff>
      <xdr:row>84</xdr:row>
      <xdr:rowOff>168332</xdr:rowOff>
    </xdr:to>
    <xdr:sp macro="" textlink="">
      <xdr:nvSpPr>
        <xdr:cNvPr id="191" name="フローチャート : 判断 190"/>
        <xdr:cNvSpPr/>
      </xdr:nvSpPr>
      <xdr:spPr>
        <a:xfrm>
          <a:off x="4064000" y="1446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153109</xdr:rowOff>
    </xdr:from>
    <xdr:ext cx="736600" cy="259045"/>
    <xdr:sp macro="" textlink="">
      <xdr:nvSpPr>
        <xdr:cNvPr id="192" name="テキスト ボックス 191"/>
        <xdr:cNvSpPr txBox="1"/>
      </xdr:nvSpPr>
      <xdr:spPr>
        <a:xfrm>
          <a:off x="3733800" y="1455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37446</xdr:rowOff>
    </xdr:from>
    <xdr:to>
      <xdr:col>4</xdr:col>
      <xdr:colOff>482600</xdr:colOff>
      <xdr:row>82</xdr:row>
      <xdr:rowOff>80662</xdr:rowOff>
    </xdr:to>
    <xdr:cxnSp macro="">
      <xdr:nvCxnSpPr>
        <xdr:cNvPr id="193" name="直線コネクタ 192"/>
        <xdr:cNvCxnSpPr/>
      </xdr:nvCxnSpPr>
      <xdr:spPr>
        <a:xfrm>
          <a:off x="2336800" y="14096346"/>
          <a:ext cx="889000" cy="4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51338</xdr:rowOff>
    </xdr:from>
    <xdr:to>
      <xdr:col>4</xdr:col>
      <xdr:colOff>533400</xdr:colOff>
      <xdr:row>84</xdr:row>
      <xdr:rowOff>152938</xdr:rowOff>
    </xdr:to>
    <xdr:sp macro="" textlink="">
      <xdr:nvSpPr>
        <xdr:cNvPr id="194" name="フローチャート : 判断 193"/>
        <xdr:cNvSpPr/>
      </xdr:nvSpPr>
      <xdr:spPr>
        <a:xfrm>
          <a:off x="3175000" y="1445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137715</xdr:rowOff>
    </xdr:from>
    <xdr:ext cx="762000" cy="259045"/>
    <xdr:sp macro="" textlink="">
      <xdr:nvSpPr>
        <xdr:cNvPr id="195" name="テキスト ボックス 194"/>
        <xdr:cNvSpPr txBox="1"/>
      </xdr:nvSpPr>
      <xdr:spPr>
        <a:xfrm>
          <a:off x="2844800" y="1453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155164</xdr:rowOff>
    </xdr:from>
    <xdr:to>
      <xdr:col>3</xdr:col>
      <xdr:colOff>279400</xdr:colOff>
      <xdr:row>82</xdr:row>
      <xdr:rowOff>37446</xdr:rowOff>
    </xdr:to>
    <xdr:cxnSp macro="">
      <xdr:nvCxnSpPr>
        <xdr:cNvPr id="196" name="直線コネクタ 195"/>
        <xdr:cNvCxnSpPr/>
      </xdr:nvCxnSpPr>
      <xdr:spPr>
        <a:xfrm>
          <a:off x="1447800" y="14042614"/>
          <a:ext cx="889000" cy="5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48592</xdr:rowOff>
    </xdr:from>
    <xdr:to>
      <xdr:col>3</xdr:col>
      <xdr:colOff>330200</xdr:colOff>
      <xdr:row>84</xdr:row>
      <xdr:rowOff>150192</xdr:rowOff>
    </xdr:to>
    <xdr:sp macro="" textlink="">
      <xdr:nvSpPr>
        <xdr:cNvPr id="197" name="フローチャート : 判断 196"/>
        <xdr:cNvSpPr/>
      </xdr:nvSpPr>
      <xdr:spPr>
        <a:xfrm>
          <a:off x="2286000" y="14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134969</xdr:rowOff>
    </xdr:from>
    <xdr:ext cx="762000" cy="259045"/>
    <xdr:sp macro="" textlink="">
      <xdr:nvSpPr>
        <xdr:cNvPr id="198" name="テキスト ボックス 197"/>
        <xdr:cNvSpPr txBox="1"/>
      </xdr:nvSpPr>
      <xdr:spPr>
        <a:xfrm>
          <a:off x="1955800" y="145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79418</xdr:rowOff>
    </xdr:from>
    <xdr:to>
      <xdr:col>2</xdr:col>
      <xdr:colOff>127000</xdr:colOff>
      <xdr:row>84</xdr:row>
      <xdr:rowOff>9568</xdr:rowOff>
    </xdr:to>
    <xdr:sp macro="" textlink="">
      <xdr:nvSpPr>
        <xdr:cNvPr id="199" name="フローチャート : 判断 198"/>
        <xdr:cNvSpPr/>
      </xdr:nvSpPr>
      <xdr:spPr>
        <a:xfrm>
          <a:off x="1397000" y="1430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165795</xdr:rowOff>
    </xdr:from>
    <xdr:ext cx="762000" cy="259045"/>
    <xdr:sp macro="" textlink="">
      <xdr:nvSpPr>
        <xdr:cNvPr id="200" name="テキスト ボックス 199"/>
        <xdr:cNvSpPr txBox="1"/>
      </xdr:nvSpPr>
      <xdr:spPr>
        <a:xfrm>
          <a:off x="1066800" y="1439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65726</xdr:rowOff>
    </xdr:from>
    <xdr:to>
      <xdr:col>7</xdr:col>
      <xdr:colOff>203200</xdr:colOff>
      <xdr:row>82</xdr:row>
      <xdr:rowOff>167326</xdr:rowOff>
    </xdr:to>
    <xdr:sp macro="" textlink="">
      <xdr:nvSpPr>
        <xdr:cNvPr id="206" name="円/楕円 205"/>
        <xdr:cNvSpPr/>
      </xdr:nvSpPr>
      <xdr:spPr>
        <a:xfrm>
          <a:off x="4902200" y="141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158453</xdr:rowOff>
    </xdr:from>
    <xdr:ext cx="762000" cy="259045"/>
    <xdr:sp macro="" textlink="">
      <xdr:nvSpPr>
        <xdr:cNvPr id="207" name="人件費・物件費等の状況該当値テキスト"/>
        <xdr:cNvSpPr txBox="1"/>
      </xdr:nvSpPr>
      <xdr:spPr>
        <a:xfrm>
          <a:off x="5041900" y="1404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163151</xdr:rowOff>
    </xdr:from>
    <xdr:to>
      <xdr:col>6</xdr:col>
      <xdr:colOff>50800</xdr:colOff>
      <xdr:row>82</xdr:row>
      <xdr:rowOff>93301</xdr:rowOff>
    </xdr:to>
    <xdr:sp macro="" textlink="">
      <xdr:nvSpPr>
        <xdr:cNvPr id="208" name="円/楕円 207"/>
        <xdr:cNvSpPr/>
      </xdr:nvSpPr>
      <xdr:spPr>
        <a:xfrm>
          <a:off x="4064000" y="140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103478</xdr:rowOff>
    </xdr:from>
    <xdr:ext cx="736600" cy="259045"/>
    <xdr:sp macro="" textlink="">
      <xdr:nvSpPr>
        <xdr:cNvPr id="209" name="テキスト ボックス 208"/>
        <xdr:cNvSpPr txBox="1"/>
      </xdr:nvSpPr>
      <xdr:spPr>
        <a:xfrm>
          <a:off x="3733800" y="13819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29862</xdr:rowOff>
    </xdr:from>
    <xdr:to>
      <xdr:col>4</xdr:col>
      <xdr:colOff>533400</xdr:colOff>
      <xdr:row>82</xdr:row>
      <xdr:rowOff>131462</xdr:rowOff>
    </xdr:to>
    <xdr:sp macro="" textlink="">
      <xdr:nvSpPr>
        <xdr:cNvPr id="210" name="円/楕円 209"/>
        <xdr:cNvSpPr/>
      </xdr:nvSpPr>
      <xdr:spPr>
        <a:xfrm>
          <a:off x="3175000" y="140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141639</xdr:rowOff>
    </xdr:from>
    <xdr:ext cx="762000" cy="259045"/>
    <xdr:sp macro="" textlink="">
      <xdr:nvSpPr>
        <xdr:cNvPr id="211" name="テキスト ボックス 210"/>
        <xdr:cNvSpPr txBox="1"/>
      </xdr:nvSpPr>
      <xdr:spPr>
        <a:xfrm>
          <a:off x="2844800" y="1385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122,845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158096</xdr:rowOff>
    </xdr:from>
    <xdr:to>
      <xdr:col>3</xdr:col>
      <xdr:colOff>330200</xdr:colOff>
      <xdr:row>82</xdr:row>
      <xdr:rowOff>88246</xdr:rowOff>
    </xdr:to>
    <xdr:sp macro="" textlink="">
      <xdr:nvSpPr>
        <xdr:cNvPr id="212" name="円/楕円 211"/>
        <xdr:cNvSpPr/>
      </xdr:nvSpPr>
      <xdr:spPr>
        <a:xfrm>
          <a:off x="2286000" y="140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98423</xdr:rowOff>
    </xdr:from>
    <xdr:ext cx="762000" cy="259045"/>
    <xdr:sp macro="" textlink="">
      <xdr:nvSpPr>
        <xdr:cNvPr id="213" name="テキスト ボックス 212"/>
        <xdr:cNvSpPr txBox="1"/>
      </xdr:nvSpPr>
      <xdr:spPr>
        <a:xfrm>
          <a:off x="1955800" y="138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104364</xdr:rowOff>
    </xdr:from>
    <xdr:to>
      <xdr:col>2</xdr:col>
      <xdr:colOff>127000</xdr:colOff>
      <xdr:row>82</xdr:row>
      <xdr:rowOff>34514</xdr:rowOff>
    </xdr:to>
    <xdr:sp macro="" textlink="">
      <xdr:nvSpPr>
        <xdr:cNvPr id="214" name="円/楕円 213"/>
        <xdr:cNvSpPr/>
      </xdr:nvSpPr>
      <xdr:spPr>
        <a:xfrm>
          <a:off x="1397000" y="139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44691</xdr:rowOff>
    </xdr:from>
    <xdr:ext cx="762000" cy="259045"/>
    <xdr:sp macro="" textlink="">
      <xdr:nvSpPr>
        <xdr:cNvPr id="215" name="テキスト ボックス 214"/>
        <xdr:cNvSpPr txBox="1"/>
      </xdr:nvSpPr>
      <xdr:spPr>
        <a:xfrm>
          <a:off x="1066800" y="1376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前年よりも</a:t>
          </a:r>
          <a:r>
            <a:rPr kumimoji="1" lang="en-US" altLang="ja-JP" sz="1300">
              <a:latin typeface="ＭＳ Ｐゴシック"/>
            </a:rPr>
            <a:t>0.7</a:t>
          </a:r>
          <a:r>
            <a:rPr kumimoji="1" lang="ja-JP" altLang="en-US" sz="1300">
              <a:latin typeface="ＭＳ Ｐゴシック"/>
            </a:rPr>
            <a:t>ポイント上回り、類似団体平均と比較して</a:t>
          </a:r>
          <a:r>
            <a:rPr kumimoji="1" lang="en-US" altLang="ja-JP" sz="1300">
              <a:latin typeface="ＭＳ Ｐゴシック"/>
            </a:rPr>
            <a:t>1.2</a:t>
          </a:r>
          <a:r>
            <a:rPr kumimoji="1" lang="ja-JP" altLang="en-US" sz="1300">
              <a:latin typeface="ＭＳ Ｐゴシック"/>
            </a:rPr>
            <a:t>ポイント上回っている。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末</a:t>
          </a:r>
          <a:r>
            <a:rPr kumimoji="1" lang="ja-JP" altLang="ja-JP" sz="1300">
              <a:solidFill>
                <a:schemeClr val="dk1"/>
              </a:solidFill>
              <a:effectLst/>
              <a:latin typeface="+mn-ea"/>
              <a:ea typeface="+mn-ea"/>
              <a:cs typeface="+mn-cs"/>
            </a:rPr>
            <a:t>には</a:t>
          </a:r>
          <a:r>
            <a:rPr kumimoji="1" lang="en-US" altLang="ja-JP" sz="1300">
              <a:solidFill>
                <a:schemeClr val="dk1"/>
              </a:solidFill>
              <a:effectLst/>
              <a:latin typeface="+mn-ea"/>
              <a:ea typeface="+mn-ea"/>
              <a:cs typeface="+mn-cs"/>
            </a:rPr>
            <a:t>9</a:t>
          </a:r>
          <a:r>
            <a:rPr kumimoji="1" lang="ja-JP" altLang="ja-JP" sz="1300">
              <a:solidFill>
                <a:schemeClr val="dk1"/>
              </a:solidFill>
              <a:effectLst/>
              <a:latin typeface="+mn-ea"/>
              <a:ea typeface="+mn-ea"/>
              <a:cs typeface="+mn-cs"/>
            </a:rPr>
            <a:t>人</a:t>
          </a:r>
          <a:r>
            <a:rPr kumimoji="1" lang="ja-JP" altLang="en-US" sz="1300">
              <a:solidFill>
                <a:schemeClr val="dk1"/>
              </a:solidFill>
              <a:effectLst/>
              <a:latin typeface="+mn-ea"/>
              <a:ea typeface="+mn-ea"/>
              <a:cs typeface="+mn-cs"/>
            </a:rPr>
            <a:t>も</a:t>
          </a:r>
          <a:r>
            <a:rPr kumimoji="1" lang="ja-JP" altLang="ja-JP" sz="1300">
              <a:solidFill>
                <a:schemeClr val="dk1"/>
              </a:solidFill>
              <a:effectLst/>
              <a:latin typeface="+mn-ea"/>
              <a:ea typeface="+mn-ea"/>
              <a:cs typeface="+mn-cs"/>
            </a:rPr>
            <a:t>の職員が定年退職</a:t>
          </a:r>
          <a:r>
            <a:rPr kumimoji="1" lang="ja-JP" altLang="en-US" sz="1300">
              <a:solidFill>
                <a:schemeClr val="dk1"/>
              </a:solidFill>
              <a:effectLst/>
              <a:latin typeface="+mn-ea"/>
              <a:ea typeface="+mn-ea"/>
              <a:cs typeface="+mn-cs"/>
            </a:rPr>
            <a:t>を迎える</a:t>
          </a:r>
          <a:r>
            <a:rPr kumimoji="1" lang="ja-JP" altLang="ja-JP" sz="1300">
              <a:solidFill>
                <a:schemeClr val="dk1"/>
              </a:solidFill>
              <a:effectLst/>
              <a:latin typeface="+mn-ea"/>
              <a:ea typeface="+mn-ea"/>
              <a:cs typeface="+mn-cs"/>
            </a:rPr>
            <a:t>ことから、これに伴い比率は低下していくものと思われる。</a:t>
          </a:r>
          <a:endParaRPr lang="ja-JP" altLang="ja-JP" sz="1300">
            <a:effectLst/>
            <a:latin typeface="+mn-ea"/>
            <a:ea typeface="+mn-ea"/>
          </a:endParaRPr>
        </a:p>
        <a:p>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1" name="直線コネクタ 23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2" name="テキスト ボックス 23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3" name="直線コネクタ 23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4" name="テキスト ボックス 23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5" name="直線コネクタ 23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6" name="テキスト ボックス 23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7" name="直線コネクタ 23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8" name="テキスト ボックス 23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2" name="直線コネクタ 241"/>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3"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44" name="直線コネクタ 243"/>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45"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46" name="直線コネクタ 245"/>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51054</xdr:rowOff>
    </xdr:from>
    <xdr:to>
      <xdr:col>24</xdr:col>
      <xdr:colOff>558800</xdr:colOff>
      <xdr:row>85</xdr:row>
      <xdr:rowOff>84837</xdr:rowOff>
    </xdr:to>
    <xdr:cxnSp macro="">
      <xdr:nvCxnSpPr>
        <xdr:cNvPr id="247" name="直線コネクタ 246"/>
        <xdr:cNvCxnSpPr/>
      </xdr:nvCxnSpPr>
      <xdr:spPr>
        <a:xfrm>
          <a:off x="16179800" y="14624304"/>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48"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49" name="フローチャート : 判断 248"/>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51054</xdr:rowOff>
    </xdr:from>
    <xdr:to>
      <xdr:col>23</xdr:col>
      <xdr:colOff>406400</xdr:colOff>
      <xdr:row>87</xdr:row>
      <xdr:rowOff>74930</xdr:rowOff>
    </xdr:to>
    <xdr:cxnSp macro="">
      <xdr:nvCxnSpPr>
        <xdr:cNvPr id="250" name="直線コネクタ 249"/>
        <xdr:cNvCxnSpPr/>
      </xdr:nvCxnSpPr>
      <xdr:spPr>
        <a:xfrm flipV="1">
          <a:off x="15290800" y="14624304"/>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1" name="フローチャート : 判断 250"/>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2" name="テキスト ボックス 251"/>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74930</xdr:rowOff>
    </xdr:from>
    <xdr:to>
      <xdr:col>22</xdr:col>
      <xdr:colOff>203200</xdr:colOff>
      <xdr:row>87</xdr:row>
      <xdr:rowOff>113537</xdr:rowOff>
    </xdr:to>
    <xdr:cxnSp macro="">
      <xdr:nvCxnSpPr>
        <xdr:cNvPr id="253" name="直線コネクタ 252"/>
        <xdr:cNvCxnSpPr/>
      </xdr:nvCxnSpPr>
      <xdr:spPr>
        <a:xfrm flipV="1">
          <a:off x="14401800" y="149910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54" name="フローチャート : 判断 253"/>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55" name="テキスト ボックス 254"/>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60706</xdr:rowOff>
    </xdr:from>
    <xdr:to>
      <xdr:col>21</xdr:col>
      <xdr:colOff>0</xdr:colOff>
      <xdr:row>87</xdr:row>
      <xdr:rowOff>113537</xdr:rowOff>
    </xdr:to>
    <xdr:cxnSp macro="">
      <xdr:nvCxnSpPr>
        <xdr:cNvPr id="256" name="直線コネクタ 255"/>
        <xdr:cNvCxnSpPr/>
      </xdr:nvCxnSpPr>
      <xdr:spPr>
        <a:xfrm>
          <a:off x="13512800" y="14633956"/>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57" name="フローチャート : 判断 256"/>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58" name="テキスト ボックス 257"/>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59" name="フローチャート : 判断 258"/>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0" name="テキスト ボックス 259"/>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66" name="円/楕円 265"/>
        <xdr:cNvSpPr/>
      </xdr:nvSpPr>
      <xdr:spPr>
        <a:xfrm>
          <a:off x="169672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6114</xdr:rowOff>
    </xdr:from>
    <xdr:ext cx="762000" cy="259045"/>
    <xdr:sp macro="" textlink="">
      <xdr:nvSpPr>
        <xdr:cNvPr id="267" name="給与水準   （国との比較）該当値テキスト"/>
        <xdr:cNvSpPr txBox="1"/>
      </xdr:nvSpPr>
      <xdr:spPr>
        <a:xfrm>
          <a:off x="17106900" y="145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254</xdr:rowOff>
    </xdr:from>
    <xdr:to>
      <xdr:col>23</xdr:col>
      <xdr:colOff>457200</xdr:colOff>
      <xdr:row>85</xdr:row>
      <xdr:rowOff>101854</xdr:rowOff>
    </xdr:to>
    <xdr:sp macro="" textlink="">
      <xdr:nvSpPr>
        <xdr:cNvPr id="268" name="円/楕円 267"/>
        <xdr:cNvSpPr/>
      </xdr:nvSpPr>
      <xdr:spPr>
        <a:xfrm>
          <a:off x="16129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86631</xdr:rowOff>
    </xdr:from>
    <xdr:ext cx="736600" cy="259045"/>
    <xdr:sp macro="" textlink="">
      <xdr:nvSpPr>
        <xdr:cNvPr id="269" name="テキスト ボックス 268"/>
        <xdr:cNvSpPr txBox="1"/>
      </xdr:nvSpPr>
      <xdr:spPr>
        <a:xfrm>
          <a:off x="15798800" y="1465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24130</xdr:rowOff>
    </xdr:from>
    <xdr:to>
      <xdr:col>22</xdr:col>
      <xdr:colOff>254000</xdr:colOff>
      <xdr:row>87</xdr:row>
      <xdr:rowOff>125730</xdr:rowOff>
    </xdr:to>
    <xdr:sp macro="" textlink="">
      <xdr:nvSpPr>
        <xdr:cNvPr id="270" name="円/楕円 269"/>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110507</xdr:rowOff>
    </xdr:from>
    <xdr:ext cx="762000" cy="259045"/>
    <xdr:sp macro="" textlink="">
      <xdr:nvSpPr>
        <xdr:cNvPr id="271" name="テキスト ボックス 270"/>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62737</xdr:rowOff>
    </xdr:from>
    <xdr:to>
      <xdr:col>21</xdr:col>
      <xdr:colOff>50800</xdr:colOff>
      <xdr:row>87</xdr:row>
      <xdr:rowOff>164337</xdr:rowOff>
    </xdr:to>
    <xdr:sp macro="" textlink="">
      <xdr:nvSpPr>
        <xdr:cNvPr id="272" name="円/楕円 271"/>
        <xdr:cNvSpPr/>
      </xdr:nvSpPr>
      <xdr:spPr>
        <a:xfrm>
          <a:off x="14351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149114</xdr:rowOff>
    </xdr:from>
    <xdr:ext cx="762000" cy="259045"/>
    <xdr:sp macro="" textlink="">
      <xdr:nvSpPr>
        <xdr:cNvPr id="273" name="テキスト ボックス 272"/>
        <xdr:cNvSpPr txBox="1"/>
      </xdr:nvSpPr>
      <xdr:spPr>
        <a:xfrm>
          <a:off x="14020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9906</xdr:rowOff>
    </xdr:from>
    <xdr:to>
      <xdr:col>19</xdr:col>
      <xdr:colOff>533400</xdr:colOff>
      <xdr:row>85</xdr:row>
      <xdr:rowOff>111506</xdr:rowOff>
    </xdr:to>
    <xdr:sp macro="" textlink="">
      <xdr:nvSpPr>
        <xdr:cNvPr id="274" name="円/楕円 273"/>
        <xdr:cNvSpPr/>
      </xdr:nvSpPr>
      <xdr:spPr>
        <a:xfrm>
          <a:off x="13462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96283</xdr:rowOff>
    </xdr:from>
    <xdr:ext cx="762000" cy="259045"/>
    <xdr:sp macro="" textlink="">
      <xdr:nvSpPr>
        <xdr:cNvPr id="275" name="テキスト ボックス 274"/>
        <xdr:cNvSpPr txBox="1"/>
      </xdr:nvSpPr>
      <xdr:spPr>
        <a:xfrm>
          <a:off x="13131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これまで計画的に採用を進めてきたこともあり、類似団体平均を</a:t>
          </a:r>
          <a:r>
            <a:rPr kumimoji="1" lang="en-US" altLang="ja-JP" sz="1300">
              <a:latin typeface="ＭＳ Ｐゴシック"/>
            </a:rPr>
            <a:t>4.44</a:t>
          </a:r>
          <a:r>
            <a:rPr kumimoji="1" lang="ja-JP" altLang="en-US" sz="1300">
              <a:latin typeface="ＭＳ Ｐゴシック"/>
            </a:rPr>
            <a:t>人下回っている。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年度末には</a:t>
          </a:r>
          <a:r>
            <a:rPr kumimoji="1" lang="en-US" altLang="ja-JP" sz="1300">
              <a:latin typeface="ＭＳ Ｐゴシック"/>
            </a:rPr>
            <a:t>9</a:t>
          </a:r>
          <a:r>
            <a:rPr kumimoji="1" lang="ja-JP" altLang="en-US" sz="1300">
              <a:latin typeface="ＭＳ Ｐゴシック"/>
            </a:rPr>
            <a:t>人もの職員が定年退職を迎えることから、定員管理を踏まえて必要数の採用を行い、適正な人員管理に努める。</a:t>
          </a: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2" name="直線コネクタ 29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3" name="テキスト ボックス 29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4" name="直線コネクタ 29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5" name="テキスト ボックス 29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6" name="直線コネクタ 29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7" name="テキスト ボックス 29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8" name="直線コネクタ 29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9" name="テキスト ボックス 29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0" name="直線コネクタ 29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1" name="テキスト ボックス 30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2" name="直線コネクタ 30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3" name="テキスト ボックス 30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07" name="直線コネクタ 306"/>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08"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09" name="直線コネクタ 308"/>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0"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1" name="直線コネクタ 310"/>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89081</xdr:rowOff>
    </xdr:from>
    <xdr:to>
      <xdr:col>24</xdr:col>
      <xdr:colOff>558800</xdr:colOff>
      <xdr:row>58</xdr:row>
      <xdr:rowOff>129298</xdr:rowOff>
    </xdr:to>
    <xdr:cxnSp macro="">
      <xdr:nvCxnSpPr>
        <xdr:cNvPr id="312" name="直線コネクタ 311"/>
        <xdr:cNvCxnSpPr/>
      </xdr:nvCxnSpPr>
      <xdr:spPr>
        <a:xfrm flipV="1">
          <a:off x="16179800" y="1003318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13"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14" name="フローチャート : 判断 313"/>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92528</xdr:rowOff>
    </xdr:from>
    <xdr:to>
      <xdr:col>23</xdr:col>
      <xdr:colOff>406400</xdr:colOff>
      <xdr:row>58</xdr:row>
      <xdr:rowOff>129298</xdr:rowOff>
    </xdr:to>
    <xdr:cxnSp macro="">
      <xdr:nvCxnSpPr>
        <xdr:cNvPr id="315" name="直線コネクタ 314"/>
        <xdr:cNvCxnSpPr/>
      </xdr:nvCxnSpPr>
      <xdr:spPr>
        <a:xfrm>
          <a:off x="15290800" y="10036628"/>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16" name="フローチャート : 判断 315"/>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17" name="テキスト ボックス 316"/>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92528</xdr:rowOff>
    </xdr:from>
    <xdr:to>
      <xdr:col>22</xdr:col>
      <xdr:colOff>203200</xdr:colOff>
      <xdr:row>58</xdr:row>
      <xdr:rowOff>106317</xdr:rowOff>
    </xdr:to>
    <xdr:cxnSp macro="">
      <xdr:nvCxnSpPr>
        <xdr:cNvPr id="318" name="直線コネクタ 317"/>
        <xdr:cNvCxnSpPr/>
      </xdr:nvCxnSpPr>
      <xdr:spPr>
        <a:xfrm flipV="1">
          <a:off x="14401800" y="1003662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19" name="フローチャート : 判断 318"/>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20" name="テキスト ボックス 319"/>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66101</xdr:rowOff>
    </xdr:from>
    <xdr:to>
      <xdr:col>21</xdr:col>
      <xdr:colOff>0</xdr:colOff>
      <xdr:row>58</xdr:row>
      <xdr:rowOff>106317</xdr:rowOff>
    </xdr:to>
    <xdr:cxnSp macro="">
      <xdr:nvCxnSpPr>
        <xdr:cNvPr id="321" name="直線コネクタ 320"/>
        <xdr:cNvCxnSpPr/>
      </xdr:nvCxnSpPr>
      <xdr:spPr>
        <a:xfrm>
          <a:off x="13512800" y="1001020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2" name="フローチャート : 判断 321"/>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23" name="テキスト ボックス 322"/>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99846</xdr:rowOff>
    </xdr:from>
    <xdr:to>
      <xdr:col>19</xdr:col>
      <xdr:colOff>533400</xdr:colOff>
      <xdr:row>61</xdr:row>
      <xdr:rowOff>29996</xdr:rowOff>
    </xdr:to>
    <xdr:sp macro="" textlink="">
      <xdr:nvSpPr>
        <xdr:cNvPr id="324" name="フローチャート : 判断 323"/>
        <xdr:cNvSpPr/>
      </xdr:nvSpPr>
      <xdr:spPr>
        <a:xfrm>
          <a:off x="13462000" y="103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14773</xdr:rowOff>
    </xdr:from>
    <xdr:ext cx="762000" cy="259045"/>
    <xdr:sp macro="" textlink="">
      <xdr:nvSpPr>
        <xdr:cNvPr id="325" name="テキスト ボックス 324"/>
        <xdr:cNvSpPr txBox="1"/>
      </xdr:nvSpPr>
      <xdr:spPr>
        <a:xfrm>
          <a:off x="13131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38281</xdr:rowOff>
    </xdr:from>
    <xdr:to>
      <xdr:col>24</xdr:col>
      <xdr:colOff>609600</xdr:colOff>
      <xdr:row>58</xdr:row>
      <xdr:rowOff>139881</xdr:rowOff>
    </xdr:to>
    <xdr:sp macro="" textlink="">
      <xdr:nvSpPr>
        <xdr:cNvPr id="331" name="円/楕円 330"/>
        <xdr:cNvSpPr/>
      </xdr:nvSpPr>
      <xdr:spPr>
        <a:xfrm>
          <a:off x="169672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131008</xdr:rowOff>
    </xdr:from>
    <xdr:ext cx="762000" cy="259045"/>
    <xdr:sp macro="" textlink="">
      <xdr:nvSpPr>
        <xdr:cNvPr id="332" name="定員管理の状況該当値テキスト"/>
        <xdr:cNvSpPr txBox="1"/>
      </xdr:nvSpPr>
      <xdr:spPr>
        <a:xfrm>
          <a:off x="17106900" y="990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78498</xdr:rowOff>
    </xdr:from>
    <xdr:to>
      <xdr:col>23</xdr:col>
      <xdr:colOff>457200</xdr:colOff>
      <xdr:row>59</xdr:row>
      <xdr:rowOff>8648</xdr:rowOff>
    </xdr:to>
    <xdr:sp macro="" textlink="">
      <xdr:nvSpPr>
        <xdr:cNvPr id="333" name="円/楕円 332"/>
        <xdr:cNvSpPr/>
      </xdr:nvSpPr>
      <xdr:spPr>
        <a:xfrm>
          <a:off x="16129000" y="1002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18825</xdr:rowOff>
    </xdr:from>
    <xdr:ext cx="736600" cy="259045"/>
    <xdr:sp macro="" textlink="">
      <xdr:nvSpPr>
        <xdr:cNvPr id="334" name="テキスト ボックス 333"/>
        <xdr:cNvSpPr txBox="1"/>
      </xdr:nvSpPr>
      <xdr:spPr>
        <a:xfrm>
          <a:off x="15798800" y="979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41728</xdr:rowOff>
    </xdr:from>
    <xdr:to>
      <xdr:col>22</xdr:col>
      <xdr:colOff>254000</xdr:colOff>
      <xdr:row>58</xdr:row>
      <xdr:rowOff>143328</xdr:rowOff>
    </xdr:to>
    <xdr:sp macro="" textlink="">
      <xdr:nvSpPr>
        <xdr:cNvPr id="335" name="円/楕円 334"/>
        <xdr:cNvSpPr/>
      </xdr:nvSpPr>
      <xdr:spPr>
        <a:xfrm>
          <a:off x="15240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153505</xdr:rowOff>
    </xdr:from>
    <xdr:ext cx="762000" cy="259045"/>
    <xdr:sp macro="" textlink="">
      <xdr:nvSpPr>
        <xdr:cNvPr id="336" name="テキスト ボックス 335"/>
        <xdr:cNvSpPr txBox="1"/>
      </xdr:nvSpPr>
      <xdr:spPr>
        <a:xfrm>
          <a:off x="14909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55517</xdr:rowOff>
    </xdr:from>
    <xdr:to>
      <xdr:col>21</xdr:col>
      <xdr:colOff>50800</xdr:colOff>
      <xdr:row>58</xdr:row>
      <xdr:rowOff>157117</xdr:rowOff>
    </xdr:to>
    <xdr:sp macro="" textlink="">
      <xdr:nvSpPr>
        <xdr:cNvPr id="337" name="円/楕円 336"/>
        <xdr:cNvSpPr/>
      </xdr:nvSpPr>
      <xdr:spPr>
        <a:xfrm>
          <a:off x="14351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167294</xdr:rowOff>
    </xdr:from>
    <xdr:ext cx="762000" cy="259045"/>
    <xdr:sp macro="" textlink="">
      <xdr:nvSpPr>
        <xdr:cNvPr id="338" name="テキスト ボックス 337"/>
        <xdr:cNvSpPr txBox="1"/>
      </xdr:nvSpPr>
      <xdr:spPr>
        <a:xfrm>
          <a:off x="14020800" y="97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15301</xdr:rowOff>
    </xdr:from>
    <xdr:to>
      <xdr:col>19</xdr:col>
      <xdr:colOff>533400</xdr:colOff>
      <xdr:row>58</xdr:row>
      <xdr:rowOff>116901</xdr:rowOff>
    </xdr:to>
    <xdr:sp macro="" textlink="">
      <xdr:nvSpPr>
        <xdr:cNvPr id="339" name="円/楕円 338"/>
        <xdr:cNvSpPr/>
      </xdr:nvSpPr>
      <xdr:spPr>
        <a:xfrm>
          <a:off x="13462000" y="99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127078</xdr:rowOff>
    </xdr:from>
    <xdr:ext cx="762000" cy="259045"/>
    <xdr:sp macro="" textlink="">
      <xdr:nvSpPr>
        <xdr:cNvPr id="340" name="テキスト ボックス 339"/>
        <xdr:cNvSpPr txBox="1"/>
      </xdr:nvSpPr>
      <xdr:spPr>
        <a:xfrm>
          <a:off x="13131800" y="972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ここ数年は毎年、緩やかに比率が改善している。</a:t>
          </a:r>
          <a:endParaRPr kumimoji="1" lang="en-US" altLang="ja-JP" sz="1300">
            <a:latin typeface="ＭＳ Ｐゴシック"/>
          </a:endParaRPr>
        </a:p>
        <a:p>
          <a:r>
            <a:rPr kumimoji="1" lang="ja-JP" altLang="en-US" sz="1300">
              <a:latin typeface="ＭＳ Ｐゴシック"/>
            </a:rPr>
            <a:t>　償還終了に伴う元利償還金の減少と新規発行の抑制が要因であり、今後も計画的な地方債発行に努める。</a:t>
          </a:r>
          <a:endParaRPr kumimoji="1" lang="en-US" altLang="ja-JP" sz="1300">
            <a:latin typeface="ＭＳ Ｐゴシック"/>
          </a:endParaRPr>
        </a:p>
        <a:p>
          <a:r>
            <a:rPr kumimoji="1" lang="ja-JP" altLang="en-US" sz="1300">
              <a:latin typeface="ＭＳ Ｐゴシック"/>
            </a:rPr>
            <a:t>　一方で、公営企業債の元利償還金に対する繰出金の増加が見込まれていることから、今後の比率は横ばい傾向で推移していくものと思われる。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6" name="テキスト ボックス 36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0" name="直線コネクタ 369"/>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2" name="直線コネクタ 37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74" name="直線コネクタ 37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145627</xdr:rowOff>
    </xdr:from>
    <xdr:to>
      <xdr:col>24</xdr:col>
      <xdr:colOff>558800</xdr:colOff>
      <xdr:row>40</xdr:row>
      <xdr:rowOff>6350</xdr:rowOff>
    </xdr:to>
    <xdr:cxnSp macro="">
      <xdr:nvCxnSpPr>
        <xdr:cNvPr id="375" name="直線コネクタ 374"/>
        <xdr:cNvCxnSpPr/>
      </xdr:nvCxnSpPr>
      <xdr:spPr>
        <a:xfrm flipV="1">
          <a:off x="16179800" y="68321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7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77" name="フローチャート : 判断 37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78740</xdr:rowOff>
    </xdr:to>
    <xdr:cxnSp macro="">
      <xdr:nvCxnSpPr>
        <xdr:cNvPr id="378" name="直線コネクタ 377"/>
        <xdr:cNvCxnSpPr/>
      </xdr:nvCxnSpPr>
      <xdr:spPr>
        <a:xfrm flipV="1">
          <a:off x="15290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79" name="フローチャート : 判断 378"/>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80" name="テキスト ボックス 379"/>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159173</xdr:rowOff>
    </xdr:to>
    <xdr:cxnSp macro="">
      <xdr:nvCxnSpPr>
        <xdr:cNvPr id="381" name="直線コネクタ 380"/>
        <xdr:cNvCxnSpPr/>
      </xdr:nvCxnSpPr>
      <xdr:spPr>
        <a:xfrm flipV="1">
          <a:off x="14401800" y="693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2" name="フローチャート : 判断 381"/>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83" name="テキスト ボックス 382"/>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159173</xdr:rowOff>
    </xdr:from>
    <xdr:to>
      <xdr:col>21</xdr:col>
      <xdr:colOff>0</xdr:colOff>
      <xdr:row>41</xdr:row>
      <xdr:rowOff>100330</xdr:rowOff>
    </xdr:to>
    <xdr:cxnSp macro="">
      <xdr:nvCxnSpPr>
        <xdr:cNvPr id="384" name="直線コネクタ 383"/>
        <xdr:cNvCxnSpPr/>
      </xdr:nvCxnSpPr>
      <xdr:spPr>
        <a:xfrm flipV="1">
          <a:off x="13512800" y="70171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85" name="フローチャート : 判断 38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86" name="テキスト ボックス 38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387" name="フローチャート : 判断 386"/>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388" name="テキスト ボックス 387"/>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94" name="円/楕円 393"/>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66904</xdr:rowOff>
    </xdr:from>
    <xdr:ext cx="762000" cy="259045"/>
    <xdr:sp macro="" textlink="">
      <xdr:nvSpPr>
        <xdr:cNvPr id="395" name="公債費負担の状況該当値テキスト"/>
        <xdr:cNvSpPr txBox="1"/>
      </xdr:nvSpPr>
      <xdr:spPr>
        <a:xfrm>
          <a:off x="17106900" y="675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396" name="円/楕円 395"/>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97" name="テキスト ボックス 396"/>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398" name="円/楕円 397"/>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114317</xdr:rowOff>
    </xdr:from>
    <xdr:ext cx="762000" cy="259045"/>
    <xdr:sp macro="" textlink="">
      <xdr:nvSpPr>
        <xdr:cNvPr id="399" name="テキスト ボックス 398"/>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108373</xdr:rowOff>
    </xdr:from>
    <xdr:to>
      <xdr:col>21</xdr:col>
      <xdr:colOff>50800</xdr:colOff>
      <xdr:row>41</xdr:row>
      <xdr:rowOff>38523</xdr:rowOff>
    </xdr:to>
    <xdr:sp macro="" textlink="">
      <xdr:nvSpPr>
        <xdr:cNvPr id="400" name="円/楕円 399"/>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23300</xdr:rowOff>
    </xdr:from>
    <xdr:ext cx="762000" cy="259045"/>
    <xdr:sp macro="" textlink="">
      <xdr:nvSpPr>
        <xdr:cNvPr id="401" name="テキスト ボックス 400"/>
        <xdr:cNvSpPr txBox="1"/>
      </xdr:nvSpPr>
      <xdr:spPr>
        <a:xfrm>
          <a:off x="14020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2" name="円/楕円 401"/>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135907</xdr:rowOff>
    </xdr:from>
    <xdr:ext cx="762000" cy="259045"/>
    <xdr:sp macro="" textlink="">
      <xdr:nvSpPr>
        <xdr:cNvPr id="403" name="テキスト ボックス 402"/>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前年度よりも</a:t>
          </a:r>
          <a:r>
            <a:rPr kumimoji="1" lang="en-US" altLang="ja-JP" sz="1300">
              <a:latin typeface="ＭＳ Ｐゴシック"/>
            </a:rPr>
            <a:t>4.2</a:t>
          </a:r>
          <a:r>
            <a:rPr kumimoji="1" lang="ja-JP" altLang="en-US" sz="1300">
              <a:latin typeface="ＭＳ Ｐゴシック"/>
            </a:rPr>
            <a:t>ポイント改善しているものの、比率は依然高く、類似団体平均を</a:t>
          </a:r>
          <a:r>
            <a:rPr kumimoji="1" lang="en-US" altLang="ja-JP" sz="1300">
              <a:latin typeface="ＭＳ Ｐゴシック"/>
            </a:rPr>
            <a:t>107.9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今後は、財政の中長期的な見通しを踏まえた計画的な地方債の発行に努め、一層の比率抑制に努める。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0" name="直線コネクタ 429"/>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1"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2" name="直線コネクタ 431"/>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146329</xdr:rowOff>
    </xdr:from>
    <xdr:to>
      <xdr:col>24</xdr:col>
      <xdr:colOff>558800</xdr:colOff>
      <xdr:row>18</xdr:row>
      <xdr:rowOff>166599</xdr:rowOff>
    </xdr:to>
    <xdr:cxnSp macro="">
      <xdr:nvCxnSpPr>
        <xdr:cNvPr id="435" name="直線コネクタ 434"/>
        <xdr:cNvCxnSpPr/>
      </xdr:nvCxnSpPr>
      <xdr:spPr>
        <a:xfrm flipV="1">
          <a:off x="16179800" y="3232429"/>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36"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37" name="フローチャート : 判断 436"/>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166599</xdr:rowOff>
    </xdr:from>
    <xdr:to>
      <xdr:col>23</xdr:col>
      <xdr:colOff>406400</xdr:colOff>
      <xdr:row>19</xdr:row>
      <xdr:rowOff>49200</xdr:rowOff>
    </xdr:to>
    <xdr:cxnSp macro="">
      <xdr:nvCxnSpPr>
        <xdr:cNvPr id="438" name="直線コネクタ 437"/>
        <xdr:cNvCxnSpPr/>
      </xdr:nvCxnSpPr>
      <xdr:spPr>
        <a:xfrm flipV="1">
          <a:off x="15290800" y="3252699"/>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39" name="フローチャート : 判断 438"/>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40" name="テキスト ボックス 439"/>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18796</xdr:rowOff>
    </xdr:from>
    <xdr:to>
      <xdr:col>22</xdr:col>
      <xdr:colOff>203200</xdr:colOff>
      <xdr:row>19</xdr:row>
      <xdr:rowOff>49200</xdr:rowOff>
    </xdr:to>
    <xdr:cxnSp macro="">
      <xdr:nvCxnSpPr>
        <xdr:cNvPr id="441" name="直線コネクタ 440"/>
        <xdr:cNvCxnSpPr/>
      </xdr:nvCxnSpPr>
      <xdr:spPr>
        <a:xfrm>
          <a:off x="14401800" y="327634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42" name="フローチャート : 判断 441"/>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43" name="テキスト ボックス 442"/>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103861</xdr:rowOff>
    </xdr:from>
    <xdr:to>
      <xdr:col>21</xdr:col>
      <xdr:colOff>0</xdr:colOff>
      <xdr:row>19</xdr:row>
      <xdr:rowOff>18796</xdr:rowOff>
    </xdr:to>
    <xdr:cxnSp macro="">
      <xdr:nvCxnSpPr>
        <xdr:cNvPr id="444" name="直線コネクタ 443"/>
        <xdr:cNvCxnSpPr/>
      </xdr:nvCxnSpPr>
      <xdr:spPr>
        <a:xfrm>
          <a:off x="13512800" y="3189961"/>
          <a:ext cx="889000" cy="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45" name="フローチャート : 判断 444"/>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46" name="テキスト ボックス 445"/>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126187</xdr:rowOff>
    </xdr:from>
    <xdr:to>
      <xdr:col>19</xdr:col>
      <xdr:colOff>533400</xdr:colOff>
      <xdr:row>17</xdr:row>
      <xdr:rowOff>56337</xdr:rowOff>
    </xdr:to>
    <xdr:sp macro="" textlink="">
      <xdr:nvSpPr>
        <xdr:cNvPr id="447" name="フローチャート : 判断 446"/>
        <xdr:cNvSpPr/>
      </xdr:nvSpPr>
      <xdr:spPr>
        <a:xfrm>
          <a:off x="13462000" y="28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66514</xdr:rowOff>
    </xdr:from>
    <xdr:ext cx="762000" cy="259045"/>
    <xdr:sp macro="" textlink="">
      <xdr:nvSpPr>
        <xdr:cNvPr id="448" name="テキスト ボックス 447"/>
        <xdr:cNvSpPr txBox="1"/>
      </xdr:nvSpPr>
      <xdr:spPr>
        <a:xfrm>
          <a:off x="13131800" y="263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95529</xdr:rowOff>
    </xdr:from>
    <xdr:to>
      <xdr:col>24</xdr:col>
      <xdr:colOff>609600</xdr:colOff>
      <xdr:row>19</xdr:row>
      <xdr:rowOff>25679</xdr:rowOff>
    </xdr:to>
    <xdr:sp macro="" textlink="">
      <xdr:nvSpPr>
        <xdr:cNvPr id="454" name="円/楕円 453"/>
        <xdr:cNvSpPr/>
      </xdr:nvSpPr>
      <xdr:spPr>
        <a:xfrm>
          <a:off x="16967200" y="31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67606</xdr:rowOff>
    </xdr:from>
    <xdr:ext cx="762000" cy="259045"/>
    <xdr:sp macro="" textlink="">
      <xdr:nvSpPr>
        <xdr:cNvPr id="455" name="将来負担の状況該当値テキスト"/>
        <xdr:cNvSpPr txBox="1"/>
      </xdr:nvSpPr>
      <xdr:spPr>
        <a:xfrm>
          <a:off x="17106900" y="315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115799</xdr:rowOff>
    </xdr:from>
    <xdr:to>
      <xdr:col>23</xdr:col>
      <xdr:colOff>457200</xdr:colOff>
      <xdr:row>19</xdr:row>
      <xdr:rowOff>45948</xdr:rowOff>
    </xdr:to>
    <xdr:sp macro="" textlink="">
      <xdr:nvSpPr>
        <xdr:cNvPr id="456" name="円/楕円 455"/>
        <xdr:cNvSpPr/>
      </xdr:nvSpPr>
      <xdr:spPr>
        <a:xfrm>
          <a:off x="16129000" y="32018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30726</xdr:rowOff>
    </xdr:from>
    <xdr:ext cx="736600" cy="259045"/>
    <xdr:sp macro="" textlink="">
      <xdr:nvSpPr>
        <xdr:cNvPr id="457" name="テキスト ボックス 456"/>
        <xdr:cNvSpPr txBox="1"/>
      </xdr:nvSpPr>
      <xdr:spPr>
        <a:xfrm>
          <a:off x="15798800" y="328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169850</xdr:rowOff>
    </xdr:from>
    <xdr:to>
      <xdr:col>22</xdr:col>
      <xdr:colOff>254000</xdr:colOff>
      <xdr:row>19</xdr:row>
      <xdr:rowOff>100000</xdr:rowOff>
    </xdr:to>
    <xdr:sp macro="" textlink="">
      <xdr:nvSpPr>
        <xdr:cNvPr id="458" name="円/楕円 457"/>
        <xdr:cNvSpPr/>
      </xdr:nvSpPr>
      <xdr:spPr>
        <a:xfrm>
          <a:off x="15240000" y="32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84777</xdr:rowOff>
    </xdr:from>
    <xdr:ext cx="762000" cy="259045"/>
    <xdr:sp macro="" textlink="">
      <xdr:nvSpPr>
        <xdr:cNvPr id="459" name="テキスト ボックス 458"/>
        <xdr:cNvSpPr txBox="1"/>
      </xdr:nvSpPr>
      <xdr:spPr>
        <a:xfrm>
          <a:off x="14909800" y="33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139446</xdr:rowOff>
    </xdr:from>
    <xdr:to>
      <xdr:col>21</xdr:col>
      <xdr:colOff>50800</xdr:colOff>
      <xdr:row>19</xdr:row>
      <xdr:rowOff>69596</xdr:rowOff>
    </xdr:to>
    <xdr:sp macro="" textlink="">
      <xdr:nvSpPr>
        <xdr:cNvPr id="460" name="円/楕円 459"/>
        <xdr:cNvSpPr/>
      </xdr:nvSpPr>
      <xdr:spPr>
        <a:xfrm>
          <a:off x="14351000" y="3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54373</xdr:rowOff>
    </xdr:from>
    <xdr:ext cx="762000" cy="259045"/>
    <xdr:sp macro="" textlink="">
      <xdr:nvSpPr>
        <xdr:cNvPr id="461" name="テキスト ボックス 460"/>
        <xdr:cNvSpPr txBox="1"/>
      </xdr:nvSpPr>
      <xdr:spPr>
        <a:xfrm>
          <a:off x="14020800" y="33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53061</xdr:rowOff>
    </xdr:from>
    <xdr:to>
      <xdr:col>19</xdr:col>
      <xdr:colOff>533400</xdr:colOff>
      <xdr:row>18</xdr:row>
      <xdr:rowOff>154661</xdr:rowOff>
    </xdr:to>
    <xdr:sp macro="" textlink="">
      <xdr:nvSpPr>
        <xdr:cNvPr id="462" name="円/楕円 461"/>
        <xdr:cNvSpPr/>
      </xdr:nvSpPr>
      <xdr:spPr>
        <a:xfrm>
          <a:off x="13462000" y="31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139438</xdr:rowOff>
    </xdr:from>
    <xdr:ext cx="762000" cy="259045"/>
    <xdr:sp macro="" textlink="">
      <xdr:nvSpPr>
        <xdr:cNvPr id="463" name="テキスト ボックス 462"/>
        <xdr:cNvSpPr txBox="1"/>
      </xdr:nvSpPr>
      <xdr:spPr>
        <a:xfrm>
          <a:off x="13131800" y="322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13,822
13,809
46.43
6,992,343
6,672,313
235,405
3,945,311
5,129,466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人件費に係る経常収支比率は前年度よりも</a:t>
          </a:r>
          <a:r>
            <a:rPr kumimoji="1" lang="en-US" altLang="ja-JP" sz="1300">
              <a:solidFill>
                <a:schemeClr val="dk1"/>
              </a:solidFill>
              <a:effectLst/>
              <a:latin typeface="+mn-ea"/>
              <a:ea typeface="+mn-ea"/>
              <a:cs typeface="+mn-cs"/>
            </a:rPr>
            <a:t>0.8</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上回り、</a:t>
          </a:r>
          <a:r>
            <a:rPr kumimoji="1" lang="ja-JP" altLang="ja-JP" sz="1300">
              <a:solidFill>
                <a:schemeClr val="dk1"/>
              </a:solidFill>
              <a:effectLst/>
              <a:latin typeface="+mn-ea"/>
              <a:ea typeface="+mn-ea"/>
              <a:cs typeface="+mn-cs"/>
            </a:rPr>
            <a:t>類似団体平均</a:t>
          </a:r>
          <a:r>
            <a:rPr kumimoji="1" lang="ja-JP" altLang="en-US" sz="1300">
              <a:solidFill>
                <a:schemeClr val="dk1"/>
              </a:solidFill>
              <a:effectLst/>
              <a:latin typeface="+mn-ea"/>
              <a:ea typeface="+mn-ea"/>
              <a:cs typeface="+mn-cs"/>
            </a:rPr>
            <a:t>との比較で人口千人当たりの職員数が</a:t>
          </a:r>
          <a:r>
            <a:rPr kumimoji="1" lang="en-US" altLang="ja-JP" sz="1300">
              <a:solidFill>
                <a:schemeClr val="dk1"/>
              </a:solidFill>
              <a:effectLst/>
              <a:latin typeface="+mn-ea"/>
              <a:ea typeface="+mn-ea"/>
              <a:cs typeface="+mn-cs"/>
            </a:rPr>
            <a:t>4.44</a:t>
          </a:r>
          <a:r>
            <a:rPr kumimoji="1" lang="ja-JP" altLang="en-US" sz="1300">
              <a:solidFill>
                <a:schemeClr val="dk1"/>
              </a:solidFill>
              <a:effectLst/>
              <a:latin typeface="+mn-ea"/>
              <a:ea typeface="+mn-ea"/>
              <a:cs typeface="+mn-cs"/>
            </a:rPr>
            <a:t>ポイント下回っているにもかかわらず、</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ポイント上回っている。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年度末には</a:t>
          </a:r>
          <a:r>
            <a:rPr kumimoji="1" lang="en-US" altLang="ja-JP" sz="1300">
              <a:solidFill>
                <a:schemeClr val="dk1"/>
              </a:solidFill>
              <a:effectLst/>
              <a:latin typeface="+mn-ea"/>
              <a:ea typeface="+mn-ea"/>
              <a:cs typeface="+mn-cs"/>
            </a:rPr>
            <a:t>9</a:t>
          </a:r>
          <a:r>
            <a:rPr kumimoji="1" lang="ja-JP" altLang="ja-JP" sz="1300">
              <a:solidFill>
                <a:schemeClr val="dk1"/>
              </a:solidFill>
              <a:effectLst/>
              <a:latin typeface="+mn-ea"/>
              <a:ea typeface="+mn-ea"/>
              <a:cs typeface="+mn-cs"/>
            </a:rPr>
            <a:t>人もの職員が定年退職を迎えることから</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職員の平均年齢が引き下がる</a:t>
          </a:r>
          <a:r>
            <a:rPr kumimoji="1" lang="ja-JP" altLang="en-US" sz="1300">
              <a:solidFill>
                <a:schemeClr val="dk1"/>
              </a:solidFill>
              <a:effectLst/>
              <a:latin typeface="+mn-ea"/>
              <a:ea typeface="+mn-ea"/>
              <a:cs typeface="+mn-cs"/>
            </a:rPr>
            <a:t>見通しであり</a:t>
          </a:r>
          <a:r>
            <a:rPr kumimoji="1" lang="ja-JP" altLang="ja-JP" sz="1300">
              <a:solidFill>
                <a:schemeClr val="dk1"/>
              </a:solidFill>
              <a:effectLst/>
              <a:latin typeface="+mn-ea"/>
              <a:ea typeface="+mn-ea"/>
              <a:cs typeface="+mn-cs"/>
            </a:rPr>
            <a:t>、今後とも人件費抑制に努める。</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39</xdr:row>
      <xdr:rowOff>8890</xdr:rowOff>
    </xdr:to>
    <xdr:cxnSp macro="">
      <xdr:nvCxnSpPr>
        <xdr:cNvPr id="64" name="直線コネクタ 63"/>
        <xdr:cNvCxnSpPr/>
      </xdr:nvCxnSpPr>
      <xdr:spPr>
        <a:xfrm>
          <a:off x="3987800" y="6634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119380</xdr:rowOff>
    </xdr:from>
    <xdr:to>
      <xdr:col>5</xdr:col>
      <xdr:colOff>549275</xdr:colOff>
      <xdr:row>39</xdr:row>
      <xdr:rowOff>92710</xdr:rowOff>
    </xdr:to>
    <xdr:cxnSp macro="">
      <xdr:nvCxnSpPr>
        <xdr:cNvPr id="67" name="直線コネクタ 66"/>
        <xdr:cNvCxnSpPr/>
      </xdr:nvCxnSpPr>
      <xdr:spPr>
        <a:xfrm flipV="1">
          <a:off x="3098800" y="6634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92710</xdr:rowOff>
    </xdr:to>
    <xdr:cxnSp macro="">
      <xdr:nvCxnSpPr>
        <xdr:cNvPr id="70" name="直線コネクタ 69"/>
        <xdr:cNvCxnSpPr/>
      </xdr:nvCxnSpPr>
      <xdr:spPr>
        <a:xfrm>
          <a:off x="2209800" y="6642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38</xdr:row>
      <xdr:rowOff>127000</xdr:rowOff>
    </xdr:to>
    <xdr:cxnSp macro="">
      <xdr:nvCxnSpPr>
        <xdr:cNvPr id="73" name="直線コネクタ 72"/>
        <xdr:cNvCxnSpPr/>
      </xdr:nvCxnSpPr>
      <xdr:spPr>
        <a:xfrm>
          <a:off x="1320800" y="6581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76" name="フローチャート : 判断 75"/>
        <xdr:cNvSpPr/>
      </xdr:nvSpPr>
      <xdr:spPr>
        <a:xfrm>
          <a:off x="12700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154957</xdr:rowOff>
    </xdr:from>
    <xdr:ext cx="762000" cy="259045"/>
    <xdr:sp macro="" textlink="">
      <xdr:nvSpPr>
        <xdr:cNvPr id="77" name="テキスト ボックス 76"/>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129540</xdr:rowOff>
    </xdr:from>
    <xdr:to>
      <xdr:col>7</xdr:col>
      <xdr:colOff>66675</xdr:colOff>
      <xdr:row>39</xdr:row>
      <xdr:rowOff>59690</xdr:rowOff>
    </xdr:to>
    <xdr:sp macro="" textlink="">
      <xdr:nvSpPr>
        <xdr:cNvPr id="83" name="円/楕円 82"/>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101617</xdr:rowOff>
    </xdr:from>
    <xdr:ext cx="762000" cy="259045"/>
    <xdr:sp macro="" textlink="">
      <xdr:nvSpPr>
        <xdr:cNvPr id="84"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5" name="円/楕円 84"/>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6" name="テキスト ボックス 85"/>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7" name="円/楕円 86"/>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88" name="テキスト ボックス 87"/>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9" name="円/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1" name="円/楕円 90"/>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127017</xdr:rowOff>
    </xdr:from>
    <xdr:ext cx="762000" cy="259045"/>
    <xdr:sp macro="" textlink="">
      <xdr:nvSpPr>
        <xdr:cNvPr id="92" name="テキスト ボックス 91"/>
        <xdr:cNvSpPr txBox="1"/>
      </xdr:nvSpPr>
      <xdr:spPr>
        <a:xfrm>
          <a:off x="9398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物件費に係る経常収支比率は前年度より</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下回り</a:t>
          </a:r>
          <a:r>
            <a:rPr kumimoji="1" lang="ja-JP" altLang="ja-JP" sz="1300">
              <a:solidFill>
                <a:schemeClr val="dk1"/>
              </a:solidFill>
              <a:effectLst/>
              <a:latin typeface="+mn-ea"/>
              <a:ea typeface="+mn-ea"/>
              <a:cs typeface="+mn-cs"/>
            </a:rPr>
            <a:t>、類似団体平均と比較して</a:t>
          </a:r>
          <a:r>
            <a:rPr kumimoji="1" lang="en-US" altLang="ja-JP" sz="1300">
              <a:solidFill>
                <a:schemeClr val="dk1"/>
              </a:solidFill>
              <a:effectLst/>
              <a:latin typeface="+mn-ea"/>
              <a:ea typeface="+mn-ea"/>
              <a:cs typeface="+mn-cs"/>
            </a:rPr>
            <a:t>0.3</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下</a:t>
          </a:r>
          <a:r>
            <a:rPr kumimoji="1" lang="ja-JP" altLang="ja-JP" sz="1300">
              <a:solidFill>
                <a:schemeClr val="dk1"/>
              </a:solidFill>
              <a:effectLst/>
              <a:latin typeface="+mn-ea"/>
              <a:ea typeface="+mn-ea"/>
              <a:cs typeface="+mn-cs"/>
            </a:rPr>
            <a:t>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決算額を見れば物件費は前年度よりも</a:t>
          </a:r>
          <a:r>
            <a:rPr kumimoji="1" lang="ja-JP" altLang="en-US" sz="1300">
              <a:solidFill>
                <a:schemeClr val="dk1"/>
              </a:solidFill>
              <a:effectLst/>
              <a:latin typeface="+mn-ea"/>
              <a:ea typeface="+mn-ea"/>
              <a:cs typeface="+mn-cs"/>
            </a:rPr>
            <a:t>増</a:t>
          </a:r>
          <a:r>
            <a:rPr kumimoji="1" lang="ja-JP" altLang="ja-JP" sz="1300">
              <a:solidFill>
                <a:schemeClr val="dk1"/>
              </a:solidFill>
              <a:effectLst/>
              <a:latin typeface="+mn-ea"/>
              <a:ea typeface="+mn-ea"/>
              <a:cs typeface="+mn-cs"/>
            </a:rPr>
            <a:t>額となっているが、歳出全体も</a:t>
          </a:r>
          <a:r>
            <a:rPr kumimoji="1" lang="ja-JP" altLang="en-US" sz="1300">
              <a:solidFill>
                <a:schemeClr val="dk1"/>
              </a:solidFill>
              <a:effectLst/>
              <a:latin typeface="+mn-ea"/>
              <a:ea typeface="+mn-ea"/>
              <a:cs typeface="+mn-cs"/>
            </a:rPr>
            <a:t>増</a:t>
          </a:r>
          <a:r>
            <a:rPr kumimoji="1" lang="ja-JP" altLang="ja-JP" sz="1300">
              <a:solidFill>
                <a:schemeClr val="dk1"/>
              </a:solidFill>
              <a:effectLst/>
              <a:latin typeface="+mn-ea"/>
              <a:ea typeface="+mn-ea"/>
              <a:cs typeface="+mn-cs"/>
            </a:rPr>
            <a:t>額となっており比率を引き</a:t>
          </a:r>
          <a:r>
            <a:rPr kumimoji="1" lang="ja-JP" altLang="en-US" sz="1300">
              <a:solidFill>
                <a:schemeClr val="dk1"/>
              </a:solidFill>
              <a:effectLst/>
              <a:latin typeface="+mn-ea"/>
              <a:ea typeface="+mn-ea"/>
              <a:cs typeface="+mn-cs"/>
            </a:rPr>
            <a:t>下</a:t>
          </a:r>
          <a:r>
            <a:rPr kumimoji="1" lang="ja-JP" altLang="ja-JP" sz="1300">
              <a:solidFill>
                <a:schemeClr val="dk1"/>
              </a:solidFill>
              <a:effectLst/>
              <a:latin typeface="+mn-ea"/>
              <a:ea typeface="+mn-ea"/>
              <a:cs typeface="+mn-cs"/>
            </a:rPr>
            <a:t>げた。</a:t>
          </a:r>
          <a:endParaRPr lang="ja-JP" altLang="ja-JP" sz="1300">
            <a:effectLst/>
            <a:latin typeface="+mn-ea"/>
            <a:ea typeface="+mn-ea"/>
          </a:endParaRPr>
        </a:p>
        <a:p>
          <a:r>
            <a:rPr kumimoji="1" lang="ja-JP" altLang="ja-JP" sz="1300">
              <a:solidFill>
                <a:schemeClr val="dk1"/>
              </a:solidFill>
              <a:effectLst/>
              <a:latin typeface="+mn-ea"/>
              <a:ea typeface="+mn-ea"/>
              <a:cs typeface="+mn-cs"/>
            </a:rPr>
            <a:t>　厳しい財政状況の中、今まで以上に業務の見直しや整理統合などの合理化に取り組み、コストの削減に努める。</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154214</xdr:rowOff>
    </xdr:to>
    <xdr:cxnSp macro="">
      <xdr:nvCxnSpPr>
        <xdr:cNvPr id="127" name="直線コネクタ 126"/>
        <xdr:cNvCxnSpPr/>
      </xdr:nvCxnSpPr>
      <xdr:spPr>
        <a:xfrm flipV="1">
          <a:off x="15671800" y="28538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16</xdr:row>
      <xdr:rowOff>154214</xdr:rowOff>
    </xdr:to>
    <xdr:cxnSp macro="">
      <xdr:nvCxnSpPr>
        <xdr:cNvPr id="130" name="直線コネクタ 129"/>
        <xdr:cNvCxnSpPr/>
      </xdr:nvCxnSpPr>
      <xdr:spPr>
        <a:xfrm>
          <a:off x="14782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97064</xdr:rowOff>
    </xdr:from>
    <xdr:to>
      <xdr:col>21</xdr:col>
      <xdr:colOff>361950</xdr:colOff>
      <xdr:row>16</xdr:row>
      <xdr:rowOff>121557</xdr:rowOff>
    </xdr:to>
    <xdr:cxnSp macro="">
      <xdr:nvCxnSpPr>
        <xdr:cNvPr id="133" name="直線コネクタ 132"/>
        <xdr:cNvCxnSpPr/>
      </xdr:nvCxnSpPr>
      <xdr:spPr>
        <a:xfrm>
          <a:off x="13893800" y="26688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116114</xdr:rowOff>
    </xdr:from>
    <xdr:to>
      <xdr:col>20</xdr:col>
      <xdr:colOff>158750</xdr:colOff>
      <xdr:row>15</xdr:row>
      <xdr:rowOff>97064</xdr:rowOff>
    </xdr:to>
    <xdr:cxnSp macro="">
      <xdr:nvCxnSpPr>
        <xdr:cNvPr id="136" name="直線コネクタ 135"/>
        <xdr:cNvCxnSpPr/>
      </xdr:nvCxnSpPr>
      <xdr:spPr>
        <a:xfrm>
          <a:off x="13004800" y="25164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38" name="テキスト ボックス 137"/>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6" name="円/楕円 145"/>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76398</xdr:rowOff>
    </xdr:from>
    <xdr:ext cx="762000" cy="259045"/>
    <xdr:sp macro="" textlink="">
      <xdr:nvSpPr>
        <xdr:cNvPr id="147"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103414</xdr:rowOff>
    </xdr:from>
    <xdr:to>
      <xdr:col>22</xdr:col>
      <xdr:colOff>615950</xdr:colOff>
      <xdr:row>17</xdr:row>
      <xdr:rowOff>33564</xdr:rowOff>
    </xdr:to>
    <xdr:sp macro="" textlink="">
      <xdr:nvSpPr>
        <xdr:cNvPr id="148" name="円/楕円 147"/>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49" name="テキスト ボックス 148"/>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0" name="円/楕円 149"/>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1" name="テキスト ボックス 150"/>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2" name="円/楕円 151"/>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158041</xdr:rowOff>
    </xdr:from>
    <xdr:ext cx="762000" cy="259045"/>
    <xdr:sp macro="" textlink="">
      <xdr:nvSpPr>
        <xdr:cNvPr id="153" name="テキスト ボックス 152"/>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65314</xdr:rowOff>
    </xdr:from>
    <xdr:to>
      <xdr:col>19</xdr:col>
      <xdr:colOff>6350</xdr:colOff>
      <xdr:row>14</xdr:row>
      <xdr:rowOff>166914</xdr:rowOff>
    </xdr:to>
    <xdr:sp macro="" textlink="">
      <xdr:nvSpPr>
        <xdr:cNvPr id="154" name="円/楕円 153"/>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5641</xdr:rowOff>
    </xdr:from>
    <xdr:ext cx="762000" cy="259045"/>
    <xdr:sp macro="" textlink="">
      <xdr:nvSpPr>
        <xdr:cNvPr id="155" name="テキスト ボックス 154"/>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扶助費に係る経常収支比率は年々高まっており、前年度より</a:t>
          </a:r>
          <a:r>
            <a:rPr kumimoji="1" lang="en-US" altLang="ja-JP" sz="1300">
              <a:solidFill>
                <a:schemeClr val="dk1"/>
              </a:solidFill>
              <a:effectLst/>
              <a:latin typeface="+mn-ea"/>
              <a:ea typeface="+mn-ea"/>
              <a:cs typeface="+mn-cs"/>
            </a:rPr>
            <a:t>0.3</a:t>
          </a:r>
          <a:r>
            <a:rPr kumimoji="1" lang="ja-JP" altLang="ja-JP" sz="1300">
              <a:solidFill>
                <a:schemeClr val="dk1"/>
              </a:solidFill>
              <a:effectLst/>
              <a:latin typeface="+mn-ea"/>
              <a:ea typeface="+mn-ea"/>
              <a:cs typeface="+mn-cs"/>
            </a:rPr>
            <a:t>ポイント、類似団体平均と比較して</a:t>
          </a:r>
          <a:r>
            <a:rPr kumimoji="1" lang="en-US" altLang="ja-JP" sz="1300">
              <a:solidFill>
                <a:schemeClr val="dk1"/>
              </a:solidFill>
              <a:effectLst/>
              <a:latin typeface="+mn-ea"/>
              <a:ea typeface="+mn-ea"/>
              <a:cs typeface="+mn-cs"/>
            </a:rPr>
            <a:t>3.0</a:t>
          </a:r>
          <a:r>
            <a:rPr kumimoji="1" lang="ja-JP" altLang="ja-JP" sz="1300">
              <a:solidFill>
                <a:schemeClr val="dk1"/>
              </a:solidFill>
              <a:effectLst/>
              <a:latin typeface="+mn-ea"/>
              <a:ea typeface="+mn-ea"/>
              <a:cs typeface="+mn-cs"/>
            </a:rPr>
            <a:t>ポイント上回っている。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多様化が進む障害者自立支援給付など、扶助費として支出される事業費は総じて上昇の傾向にある。整理統合や費用対効果などを勘案して</a:t>
          </a:r>
          <a:r>
            <a:rPr kumimoji="1" lang="ja-JP" altLang="en-US" sz="1300">
              <a:solidFill>
                <a:schemeClr val="dk1"/>
              </a:solidFill>
              <a:effectLst/>
              <a:latin typeface="+mn-ea"/>
              <a:ea typeface="+mn-ea"/>
              <a:cs typeface="+mn-cs"/>
            </a:rPr>
            <a:t>単独</a:t>
          </a:r>
          <a:r>
            <a:rPr kumimoji="1" lang="ja-JP" altLang="ja-JP" sz="1300">
              <a:solidFill>
                <a:schemeClr val="dk1"/>
              </a:solidFill>
              <a:effectLst/>
              <a:latin typeface="+mn-ea"/>
              <a:ea typeface="+mn-ea"/>
              <a:cs typeface="+mn-cs"/>
            </a:rPr>
            <a:t>事業の見直しを行い、上昇に歯止めを掛けるよう努める。</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12700</xdr:rowOff>
    </xdr:from>
    <xdr:to>
      <xdr:col>7</xdr:col>
      <xdr:colOff>15875</xdr:colOff>
      <xdr:row>59</xdr:row>
      <xdr:rowOff>69850</xdr:rowOff>
    </xdr:to>
    <xdr:cxnSp macro="">
      <xdr:nvCxnSpPr>
        <xdr:cNvPr id="188" name="直線コネクタ 187"/>
        <xdr:cNvCxnSpPr/>
      </xdr:nvCxnSpPr>
      <xdr:spPr>
        <a:xfrm>
          <a:off x="3987800" y="10128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59</xdr:row>
      <xdr:rowOff>12700</xdr:rowOff>
    </xdr:to>
    <xdr:cxnSp macro="">
      <xdr:nvCxnSpPr>
        <xdr:cNvPr id="191" name="直線コネクタ 190"/>
        <xdr:cNvCxnSpPr/>
      </xdr:nvCxnSpPr>
      <xdr:spPr>
        <a:xfrm>
          <a:off x="3098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31750</xdr:rowOff>
    </xdr:from>
    <xdr:to>
      <xdr:col>4</xdr:col>
      <xdr:colOff>346075</xdr:colOff>
      <xdr:row>58</xdr:row>
      <xdr:rowOff>88900</xdr:rowOff>
    </xdr:to>
    <xdr:cxnSp macro="">
      <xdr:nvCxnSpPr>
        <xdr:cNvPr id="194" name="直線コネクタ 193"/>
        <xdr:cNvCxnSpPr/>
      </xdr:nvCxnSpPr>
      <xdr:spPr>
        <a:xfrm>
          <a:off x="2209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58</xdr:row>
      <xdr:rowOff>31750</xdr:rowOff>
    </xdr:to>
    <xdr:cxnSp macro="">
      <xdr:nvCxnSpPr>
        <xdr:cNvPr id="197" name="直線コネクタ 196"/>
        <xdr:cNvCxnSpPr/>
      </xdr:nvCxnSpPr>
      <xdr:spPr>
        <a:xfrm>
          <a:off x="1320800" y="9804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1" name="テキスト ボックス 200"/>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7" name="円/楕円 206"/>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8"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133350</xdr:rowOff>
    </xdr:from>
    <xdr:to>
      <xdr:col>5</xdr:col>
      <xdr:colOff>600075</xdr:colOff>
      <xdr:row>59</xdr:row>
      <xdr:rowOff>63500</xdr:rowOff>
    </xdr:to>
    <xdr:sp macro="" textlink="">
      <xdr:nvSpPr>
        <xdr:cNvPr id="209" name="円/楕円 208"/>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48277</xdr:rowOff>
    </xdr:from>
    <xdr:ext cx="736600" cy="259045"/>
    <xdr:sp macro="" textlink="">
      <xdr:nvSpPr>
        <xdr:cNvPr id="210" name="テキスト ボックス 209"/>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11" name="円/楕円 210"/>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2" name="テキスト ボックス 211"/>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152400</xdr:rowOff>
    </xdr:from>
    <xdr:to>
      <xdr:col>3</xdr:col>
      <xdr:colOff>193675</xdr:colOff>
      <xdr:row>58</xdr:row>
      <xdr:rowOff>82550</xdr:rowOff>
    </xdr:to>
    <xdr:sp macro="" textlink="">
      <xdr:nvSpPr>
        <xdr:cNvPr id="213" name="円/楕円 212"/>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67327</xdr:rowOff>
    </xdr:from>
    <xdr:ext cx="762000" cy="259045"/>
    <xdr:sp macro="" textlink="">
      <xdr:nvSpPr>
        <xdr:cNvPr id="214" name="テキスト ボックス 213"/>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5" name="円/楕円 214"/>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6" name="テキスト ボックス 215"/>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その他に係る経常収支比率は前年度より</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下</a:t>
          </a:r>
          <a:r>
            <a:rPr kumimoji="1" lang="ja-JP" altLang="ja-JP" sz="1300">
              <a:solidFill>
                <a:schemeClr val="dk1"/>
              </a:solidFill>
              <a:effectLst/>
              <a:latin typeface="+mn-ea"/>
              <a:ea typeface="+mn-ea"/>
              <a:cs typeface="+mn-cs"/>
            </a:rPr>
            <a:t>回</a:t>
          </a:r>
          <a:r>
            <a:rPr kumimoji="1" lang="ja-JP" altLang="en-US" sz="1300">
              <a:solidFill>
                <a:schemeClr val="dk1"/>
              </a:solidFill>
              <a:effectLst/>
              <a:latin typeface="+mn-ea"/>
              <a:ea typeface="+mn-ea"/>
              <a:cs typeface="+mn-cs"/>
            </a:rPr>
            <a:t>ったが</a:t>
          </a:r>
          <a:r>
            <a:rPr kumimoji="1" lang="ja-JP" altLang="ja-JP" sz="1300">
              <a:solidFill>
                <a:schemeClr val="dk1"/>
              </a:solidFill>
              <a:effectLst/>
              <a:latin typeface="+mn-ea"/>
              <a:ea typeface="+mn-ea"/>
              <a:cs typeface="+mn-cs"/>
            </a:rPr>
            <a:t>、類似団体平均を</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国民健康保険特別会計及び介護保険特別会計への繰出金の増が主な要因で、検診率向上や介護予防などの健康づくりに力を入れて医療費等の抑制に努める。</a:t>
          </a:r>
          <a:endParaRPr kumimoji="1" lang="ja-JP" altLang="en-US" sz="13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69850</xdr:rowOff>
    </xdr:to>
    <xdr:cxnSp macro="">
      <xdr:nvCxnSpPr>
        <xdr:cNvPr id="249" name="直線コネクタ 248"/>
        <xdr:cNvCxnSpPr/>
      </xdr:nvCxnSpPr>
      <xdr:spPr>
        <a:xfrm flipV="1">
          <a:off x="15671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57</xdr:row>
      <xdr:rowOff>69850</xdr:rowOff>
    </xdr:to>
    <xdr:cxnSp macro="">
      <xdr:nvCxnSpPr>
        <xdr:cNvPr id="252" name="直線コネクタ 251"/>
        <xdr:cNvCxnSpPr/>
      </xdr:nvCxnSpPr>
      <xdr:spPr>
        <a:xfrm>
          <a:off x="14782800" y="9674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73660</xdr:rowOff>
    </xdr:to>
    <xdr:cxnSp macro="">
      <xdr:nvCxnSpPr>
        <xdr:cNvPr id="255" name="直線コネクタ 254"/>
        <xdr:cNvCxnSpPr/>
      </xdr:nvCxnSpPr>
      <xdr:spPr>
        <a:xfrm>
          <a:off x="13893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66040</xdr:rowOff>
    </xdr:to>
    <xdr:cxnSp macro="">
      <xdr:nvCxnSpPr>
        <xdr:cNvPr id="258" name="直線コネクタ 257"/>
        <xdr:cNvCxnSpPr/>
      </xdr:nvCxnSpPr>
      <xdr:spPr>
        <a:xfrm>
          <a:off x="13004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1" name="フローチャート : 判断 260"/>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2" name="テキスト ボックス 261"/>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8" name="円/楕円 267"/>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9"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0" name="円/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1" name="テキスト ボックス 27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2" name="円/楕円 27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3" name="テキスト ボックス 272"/>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4" name="円/楕円 273"/>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5" name="テキスト ボックス 274"/>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6" name="円/楕円 275"/>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77" name="テキスト ボックス 276"/>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補助費等に係る経常収支比率は前年よりも</a:t>
          </a:r>
          <a:r>
            <a:rPr kumimoji="1" lang="en-US" altLang="ja-JP" sz="1300">
              <a:solidFill>
                <a:schemeClr val="dk1"/>
              </a:solidFill>
              <a:effectLst/>
              <a:latin typeface="+mn-ea"/>
              <a:ea typeface="+mn-ea"/>
              <a:cs typeface="+mn-cs"/>
            </a:rPr>
            <a:t>0.3</a:t>
          </a:r>
          <a:r>
            <a:rPr kumimoji="1" lang="ja-JP" altLang="ja-JP" sz="1300">
              <a:solidFill>
                <a:schemeClr val="dk1"/>
              </a:solidFill>
              <a:effectLst/>
              <a:latin typeface="+mn-ea"/>
              <a:ea typeface="+mn-ea"/>
              <a:cs typeface="+mn-cs"/>
            </a:rPr>
            <a:t>ポイント改善しているものの、類似団体内順位が最下位</a:t>
          </a:r>
          <a:r>
            <a:rPr kumimoji="1" lang="ja-JP" altLang="en-US" sz="1300">
              <a:solidFill>
                <a:schemeClr val="dk1"/>
              </a:solidFill>
              <a:effectLst/>
              <a:latin typeface="+mn-ea"/>
              <a:ea typeface="+mn-ea"/>
              <a:cs typeface="+mn-cs"/>
            </a:rPr>
            <a:t>の次</a:t>
          </a:r>
          <a:r>
            <a:rPr kumimoji="1" lang="ja-JP" altLang="ja-JP" sz="1300">
              <a:solidFill>
                <a:schemeClr val="dk1"/>
              </a:solidFill>
              <a:effectLst/>
              <a:latin typeface="+mn-ea"/>
              <a:ea typeface="+mn-ea"/>
              <a:cs typeface="+mn-cs"/>
            </a:rPr>
            <a:t>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法適公営企業に対する基準内繰出金が多額になっていることが主な要因である。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今後は料金の適正化等による経営改善を図るなど、繰出金の抑制に努めると共に、ほかの補助金についても見直しを行って抑制に努める。</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40</xdr:row>
      <xdr:rowOff>134620</xdr:rowOff>
    </xdr:to>
    <xdr:cxnSp macro="">
      <xdr:nvCxnSpPr>
        <xdr:cNvPr id="305" name="直線コネクタ 304"/>
        <xdr:cNvCxnSpPr/>
      </xdr:nvCxnSpPr>
      <xdr:spPr>
        <a:xfrm flipV="1">
          <a:off x="16510000" y="585724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106697</xdr:rowOff>
    </xdr:from>
    <xdr:ext cx="762000" cy="259045"/>
    <xdr:sp macro="" textlink="">
      <xdr:nvSpPr>
        <xdr:cNvPr id="306" name="補助費等最小値テキスト"/>
        <xdr:cNvSpPr txBox="1"/>
      </xdr:nvSpPr>
      <xdr:spPr>
        <a:xfrm>
          <a:off x="16598900" y="69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40</xdr:row>
      <xdr:rowOff>134620</xdr:rowOff>
    </xdr:from>
    <xdr:to>
      <xdr:col>24</xdr:col>
      <xdr:colOff>120650</xdr:colOff>
      <xdr:row>40</xdr:row>
      <xdr:rowOff>134620</xdr:rowOff>
    </xdr:to>
    <xdr:cxnSp macro="">
      <xdr:nvCxnSpPr>
        <xdr:cNvPr id="307" name="直線コネクタ 306"/>
        <xdr:cNvCxnSpPr/>
      </xdr:nvCxnSpPr>
      <xdr:spPr>
        <a:xfrm>
          <a:off x="16421100" y="699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08"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09" name="直線コネクタ 308"/>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43180</xdr:rowOff>
    </xdr:from>
    <xdr:to>
      <xdr:col>24</xdr:col>
      <xdr:colOff>31750</xdr:colOff>
      <xdr:row>40</xdr:row>
      <xdr:rowOff>66040</xdr:rowOff>
    </xdr:to>
    <xdr:cxnSp macro="">
      <xdr:nvCxnSpPr>
        <xdr:cNvPr id="310" name="直線コネクタ 309"/>
        <xdr:cNvCxnSpPr/>
      </xdr:nvCxnSpPr>
      <xdr:spPr>
        <a:xfrm>
          <a:off x="15671800" y="6901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1"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2" name="フローチャート : 判断 311"/>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43180</xdr:rowOff>
    </xdr:from>
    <xdr:to>
      <xdr:col>22</xdr:col>
      <xdr:colOff>565150</xdr:colOff>
      <xdr:row>41</xdr:row>
      <xdr:rowOff>16510</xdr:rowOff>
    </xdr:to>
    <xdr:cxnSp macro="">
      <xdr:nvCxnSpPr>
        <xdr:cNvPr id="313" name="直線コネクタ 312"/>
        <xdr:cNvCxnSpPr/>
      </xdr:nvCxnSpPr>
      <xdr:spPr>
        <a:xfrm flipV="1">
          <a:off x="14782800" y="6901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4" name="フローチャート : 判断 313"/>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5" name="テキスト ボックス 314"/>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16510</xdr:rowOff>
    </xdr:from>
    <xdr:to>
      <xdr:col>21</xdr:col>
      <xdr:colOff>361950</xdr:colOff>
      <xdr:row>41</xdr:row>
      <xdr:rowOff>85090</xdr:rowOff>
    </xdr:to>
    <xdr:cxnSp macro="">
      <xdr:nvCxnSpPr>
        <xdr:cNvPr id="316" name="直線コネクタ 315"/>
        <xdr:cNvCxnSpPr/>
      </xdr:nvCxnSpPr>
      <xdr:spPr>
        <a:xfrm flipV="1">
          <a:off x="13893800" y="7045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17" name="フローチャート : 判断 316"/>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18" name="テキスト ボックス 317"/>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31750</xdr:rowOff>
    </xdr:from>
    <xdr:to>
      <xdr:col>20</xdr:col>
      <xdr:colOff>158750</xdr:colOff>
      <xdr:row>41</xdr:row>
      <xdr:rowOff>85090</xdr:rowOff>
    </xdr:to>
    <xdr:cxnSp macro="">
      <xdr:nvCxnSpPr>
        <xdr:cNvPr id="319" name="直線コネクタ 318"/>
        <xdr:cNvCxnSpPr/>
      </xdr:nvCxnSpPr>
      <xdr:spPr>
        <a:xfrm>
          <a:off x="13004800" y="7061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0" name="フローチャート : 判断 319"/>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31767</xdr:rowOff>
    </xdr:from>
    <xdr:ext cx="762000" cy="259045"/>
    <xdr:sp macro="" textlink="">
      <xdr:nvSpPr>
        <xdr:cNvPr id="321" name="テキスト ボックス 320"/>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2" name="フローチャート : 判断 321"/>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23" name="テキスト ボックス 322"/>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15240</xdr:rowOff>
    </xdr:from>
    <xdr:to>
      <xdr:col>24</xdr:col>
      <xdr:colOff>82550</xdr:colOff>
      <xdr:row>40</xdr:row>
      <xdr:rowOff>116840</xdr:rowOff>
    </xdr:to>
    <xdr:sp macro="" textlink="">
      <xdr:nvSpPr>
        <xdr:cNvPr id="329" name="円/楕円 328"/>
        <xdr:cNvSpPr/>
      </xdr:nvSpPr>
      <xdr:spPr>
        <a:xfrm>
          <a:off x="16459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95267</xdr:rowOff>
    </xdr:from>
    <xdr:ext cx="762000" cy="259045"/>
    <xdr:sp macro="" textlink="">
      <xdr:nvSpPr>
        <xdr:cNvPr id="330" name="補助費等該当値テキスト"/>
        <xdr:cNvSpPr txBox="1"/>
      </xdr:nvSpPr>
      <xdr:spPr>
        <a:xfrm>
          <a:off x="16598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163830</xdr:rowOff>
    </xdr:from>
    <xdr:to>
      <xdr:col>22</xdr:col>
      <xdr:colOff>615950</xdr:colOff>
      <xdr:row>40</xdr:row>
      <xdr:rowOff>93980</xdr:rowOff>
    </xdr:to>
    <xdr:sp macro="" textlink="">
      <xdr:nvSpPr>
        <xdr:cNvPr id="331" name="円/楕円 330"/>
        <xdr:cNvSpPr/>
      </xdr:nvSpPr>
      <xdr:spPr>
        <a:xfrm>
          <a:off x="15621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78757</xdr:rowOff>
    </xdr:from>
    <xdr:ext cx="736600" cy="259045"/>
    <xdr:sp macro="" textlink="">
      <xdr:nvSpPr>
        <xdr:cNvPr id="332" name="テキスト ボックス 331"/>
        <xdr:cNvSpPr txBox="1"/>
      </xdr:nvSpPr>
      <xdr:spPr>
        <a:xfrm>
          <a:off x="15290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137160</xdr:rowOff>
    </xdr:from>
    <xdr:to>
      <xdr:col>21</xdr:col>
      <xdr:colOff>412750</xdr:colOff>
      <xdr:row>41</xdr:row>
      <xdr:rowOff>67310</xdr:rowOff>
    </xdr:to>
    <xdr:sp macro="" textlink="">
      <xdr:nvSpPr>
        <xdr:cNvPr id="333" name="円/楕円 332"/>
        <xdr:cNvSpPr/>
      </xdr:nvSpPr>
      <xdr:spPr>
        <a:xfrm>
          <a:off x="14732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52087</xdr:rowOff>
    </xdr:from>
    <xdr:ext cx="762000" cy="259045"/>
    <xdr:sp macro="" textlink="">
      <xdr:nvSpPr>
        <xdr:cNvPr id="334" name="テキスト ボックス 333"/>
        <xdr:cNvSpPr txBox="1"/>
      </xdr:nvSpPr>
      <xdr:spPr>
        <a:xfrm>
          <a:off x="14401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34290</xdr:rowOff>
    </xdr:from>
    <xdr:to>
      <xdr:col>20</xdr:col>
      <xdr:colOff>209550</xdr:colOff>
      <xdr:row>41</xdr:row>
      <xdr:rowOff>135890</xdr:rowOff>
    </xdr:to>
    <xdr:sp macro="" textlink="">
      <xdr:nvSpPr>
        <xdr:cNvPr id="335" name="円/楕円 334"/>
        <xdr:cNvSpPr/>
      </xdr:nvSpPr>
      <xdr:spPr>
        <a:xfrm>
          <a:off x="13843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120667</xdr:rowOff>
    </xdr:from>
    <xdr:ext cx="762000" cy="259045"/>
    <xdr:sp macro="" textlink="">
      <xdr:nvSpPr>
        <xdr:cNvPr id="336" name="テキスト ボックス 335"/>
        <xdr:cNvSpPr txBox="1"/>
      </xdr:nvSpPr>
      <xdr:spPr>
        <a:xfrm>
          <a:off x="13512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152400</xdr:rowOff>
    </xdr:from>
    <xdr:to>
      <xdr:col>19</xdr:col>
      <xdr:colOff>6350</xdr:colOff>
      <xdr:row>41</xdr:row>
      <xdr:rowOff>82550</xdr:rowOff>
    </xdr:to>
    <xdr:sp macro="" textlink="">
      <xdr:nvSpPr>
        <xdr:cNvPr id="337" name="円/楕円 336"/>
        <xdr:cNvSpPr/>
      </xdr:nvSpPr>
      <xdr:spPr>
        <a:xfrm>
          <a:off x="12954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67327</xdr:rowOff>
    </xdr:from>
    <xdr:ext cx="762000" cy="259045"/>
    <xdr:sp macro="" textlink="">
      <xdr:nvSpPr>
        <xdr:cNvPr id="338" name="テキスト ボックス 337"/>
        <xdr:cNvSpPr txBox="1"/>
      </xdr:nvSpPr>
      <xdr:spPr>
        <a:xfrm>
          <a:off x="12623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公債費に係る経常収支比率は緩やかに減少傾向にあり、類似団体平均を</a:t>
          </a:r>
          <a:r>
            <a:rPr kumimoji="1" lang="en-US" altLang="ja-JP" sz="1300">
              <a:solidFill>
                <a:schemeClr val="dk1"/>
              </a:solidFill>
              <a:effectLst/>
              <a:latin typeface="+mn-ea"/>
              <a:ea typeface="+mn-ea"/>
              <a:cs typeface="+mn-cs"/>
            </a:rPr>
            <a:t>5.0</a:t>
          </a:r>
          <a:r>
            <a:rPr kumimoji="1" lang="ja-JP" altLang="ja-JP" sz="1300">
              <a:solidFill>
                <a:schemeClr val="dk1"/>
              </a:solidFill>
              <a:effectLst/>
              <a:latin typeface="+mn-ea"/>
              <a:ea typeface="+mn-ea"/>
              <a:cs typeface="+mn-cs"/>
            </a:rPr>
            <a:t>ポイント下回っている。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償還終了に伴う元利償還金の減少</a:t>
          </a:r>
          <a:r>
            <a:rPr kumimoji="1" lang="ja-JP" altLang="en-US" sz="1300">
              <a:solidFill>
                <a:schemeClr val="dk1"/>
              </a:solidFill>
              <a:effectLst/>
              <a:latin typeface="+mn-ea"/>
              <a:ea typeface="+mn-ea"/>
              <a:cs typeface="+mn-cs"/>
            </a:rPr>
            <a:t>と新規発行債の抑制</a:t>
          </a:r>
          <a:r>
            <a:rPr kumimoji="1" lang="ja-JP" altLang="ja-JP" sz="1300">
              <a:solidFill>
                <a:schemeClr val="dk1"/>
              </a:solidFill>
              <a:effectLst/>
              <a:latin typeface="+mn-ea"/>
              <a:ea typeface="+mn-ea"/>
              <a:cs typeface="+mn-cs"/>
            </a:rPr>
            <a:t>が要因であり、今後も建設事業費の抑制を図りつつ、地方債の発行に極力頼らない財政運営に努める。</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2" name="直線コネクタ 361"/>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3"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4" name="直線コネクタ 363"/>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5"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66" name="直線コネクタ 365"/>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132715</xdr:rowOff>
    </xdr:from>
    <xdr:to>
      <xdr:col>7</xdr:col>
      <xdr:colOff>15875</xdr:colOff>
      <xdr:row>75</xdr:row>
      <xdr:rowOff>132715</xdr:rowOff>
    </xdr:to>
    <xdr:cxnSp macro="">
      <xdr:nvCxnSpPr>
        <xdr:cNvPr id="367" name="直線コネクタ 366"/>
        <xdr:cNvCxnSpPr/>
      </xdr:nvCxnSpPr>
      <xdr:spPr>
        <a:xfrm>
          <a:off x="3987800" y="129914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68"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69" name="フローチャート : 判断 368"/>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132715</xdr:rowOff>
    </xdr:from>
    <xdr:to>
      <xdr:col>5</xdr:col>
      <xdr:colOff>549275</xdr:colOff>
      <xdr:row>75</xdr:row>
      <xdr:rowOff>167005</xdr:rowOff>
    </xdr:to>
    <xdr:cxnSp macro="">
      <xdr:nvCxnSpPr>
        <xdr:cNvPr id="370" name="直線コネクタ 369"/>
        <xdr:cNvCxnSpPr/>
      </xdr:nvCxnSpPr>
      <xdr:spPr>
        <a:xfrm flipV="1">
          <a:off x="3098800" y="12991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1" name="フローチャート : 判断 370"/>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2" name="テキスト ボックス 371"/>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167005</xdr:rowOff>
    </xdr:from>
    <xdr:to>
      <xdr:col>4</xdr:col>
      <xdr:colOff>346075</xdr:colOff>
      <xdr:row>76</xdr:row>
      <xdr:rowOff>6986</xdr:rowOff>
    </xdr:to>
    <xdr:cxnSp macro="">
      <xdr:nvCxnSpPr>
        <xdr:cNvPr id="373" name="直線コネクタ 372"/>
        <xdr:cNvCxnSpPr/>
      </xdr:nvCxnSpPr>
      <xdr:spPr>
        <a:xfrm flipV="1">
          <a:off x="2209800" y="130257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4" name="フローチャート : 判断 373"/>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5" name="テキスト ボックス 374"/>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6986</xdr:rowOff>
    </xdr:from>
    <xdr:to>
      <xdr:col>3</xdr:col>
      <xdr:colOff>142875</xdr:colOff>
      <xdr:row>76</xdr:row>
      <xdr:rowOff>64136</xdr:rowOff>
    </xdr:to>
    <xdr:cxnSp macro="">
      <xdr:nvCxnSpPr>
        <xdr:cNvPr id="376" name="直線コネクタ 375"/>
        <xdr:cNvCxnSpPr/>
      </xdr:nvCxnSpPr>
      <xdr:spPr>
        <a:xfrm flipV="1">
          <a:off x="1320800" y="130371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77" name="フローチャート : 判断 376"/>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78" name="テキスト ボックス 377"/>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9" name="フローチャート : 判断 378"/>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80" name="テキスト ボックス 379"/>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86" name="円/楕円 385"/>
        <xdr:cNvSpPr/>
      </xdr:nvSpPr>
      <xdr:spPr>
        <a:xfrm>
          <a:off x="47752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98442</xdr:rowOff>
    </xdr:from>
    <xdr:ext cx="762000" cy="259045"/>
    <xdr:sp macro="" textlink="">
      <xdr:nvSpPr>
        <xdr:cNvPr id="387" name="公債費該当値テキスト"/>
        <xdr:cNvSpPr txBox="1"/>
      </xdr:nvSpPr>
      <xdr:spPr>
        <a:xfrm>
          <a:off x="4914900" y="1278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81915</xdr:rowOff>
    </xdr:from>
    <xdr:to>
      <xdr:col>5</xdr:col>
      <xdr:colOff>600075</xdr:colOff>
      <xdr:row>76</xdr:row>
      <xdr:rowOff>12064</xdr:rowOff>
    </xdr:to>
    <xdr:sp macro="" textlink="">
      <xdr:nvSpPr>
        <xdr:cNvPr id="388" name="円/楕円 387"/>
        <xdr:cNvSpPr/>
      </xdr:nvSpPr>
      <xdr:spPr>
        <a:xfrm>
          <a:off x="3937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22242</xdr:rowOff>
    </xdr:from>
    <xdr:ext cx="736600" cy="259045"/>
    <xdr:sp macro="" textlink="">
      <xdr:nvSpPr>
        <xdr:cNvPr id="389" name="テキスト ボックス 388"/>
        <xdr:cNvSpPr txBox="1"/>
      </xdr:nvSpPr>
      <xdr:spPr>
        <a:xfrm>
          <a:off x="3606800" y="1270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116205</xdr:rowOff>
    </xdr:from>
    <xdr:to>
      <xdr:col>4</xdr:col>
      <xdr:colOff>396875</xdr:colOff>
      <xdr:row>76</xdr:row>
      <xdr:rowOff>46355</xdr:rowOff>
    </xdr:to>
    <xdr:sp macro="" textlink="">
      <xdr:nvSpPr>
        <xdr:cNvPr id="390" name="円/楕円 389"/>
        <xdr:cNvSpPr/>
      </xdr:nvSpPr>
      <xdr:spPr>
        <a:xfrm>
          <a:off x="3048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56532</xdr:rowOff>
    </xdr:from>
    <xdr:ext cx="762000" cy="259045"/>
    <xdr:sp macro="" textlink="">
      <xdr:nvSpPr>
        <xdr:cNvPr id="391" name="テキスト ボックス 390"/>
        <xdr:cNvSpPr txBox="1"/>
      </xdr:nvSpPr>
      <xdr:spPr>
        <a:xfrm>
          <a:off x="2717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127635</xdr:rowOff>
    </xdr:from>
    <xdr:to>
      <xdr:col>3</xdr:col>
      <xdr:colOff>193675</xdr:colOff>
      <xdr:row>76</xdr:row>
      <xdr:rowOff>57786</xdr:rowOff>
    </xdr:to>
    <xdr:sp macro="" textlink="">
      <xdr:nvSpPr>
        <xdr:cNvPr id="392" name="円/楕円 391"/>
        <xdr:cNvSpPr/>
      </xdr:nvSpPr>
      <xdr:spPr>
        <a:xfrm>
          <a:off x="2159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67962</xdr:rowOff>
    </xdr:from>
    <xdr:ext cx="762000" cy="259045"/>
    <xdr:sp macro="" textlink="">
      <xdr:nvSpPr>
        <xdr:cNvPr id="393" name="テキスト ボックス 392"/>
        <xdr:cNvSpPr txBox="1"/>
      </xdr:nvSpPr>
      <xdr:spPr>
        <a:xfrm>
          <a:off x="1828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13336</xdr:rowOff>
    </xdr:from>
    <xdr:to>
      <xdr:col>1</xdr:col>
      <xdr:colOff>676275</xdr:colOff>
      <xdr:row>76</xdr:row>
      <xdr:rowOff>114936</xdr:rowOff>
    </xdr:to>
    <xdr:sp macro="" textlink="">
      <xdr:nvSpPr>
        <xdr:cNvPr id="394" name="円/楕円 393"/>
        <xdr:cNvSpPr/>
      </xdr:nvSpPr>
      <xdr:spPr>
        <a:xfrm>
          <a:off x="1270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125112</xdr:rowOff>
    </xdr:from>
    <xdr:ext cx="762000" cy="259045"/>
    <xdr:sp macro="" textlink="">
      <xdr:nvSpPr>
        <xdr:cNvPr id="395" name="テキスト ボックス 394"/>
        <xdr:cNvSpPr txBox="1"/>
      </xdr:nvSpPr>
      <xdr:spPr>
        <a:xfrm>
          <a:off x="939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公債費以外に係る経常収支比率は類似団体順位が最下位である。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今後も財政状況や経済状況に十分配慮し、公営企業の事業実施による繰出金の単年度負担の抑制や建設事業の計画的な実施に努め、健全な財政運営を目指す。</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1" name="直線コネクタ 420"/>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2"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3" name="直線コネクタ 422"/>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4"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5" name="直線コネクタ 424"/>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46989</xdr:rowOff>
    </xdr:from>
    <xdr:to>
      <xdr:col>24</xdr:col>
      <xdr:colOff>31750</xdr:colOff>
      <xdr:row>81</xdr:row>
      <xdr:rowOff>65278</xdr:rowOff>
    </xdr:to>
    <xdr:cxnSp macro="">
      <xdr:nvCxnSpPr>
        <xdr:cNvPr id="426" name="直線コネクタ 425"/>
        <xdr:cNvCxnSpPr/>
      </xdr:nvCxnSpPr>
      <xdr:spPr>
        <a:xfrm>
          <a:off x="15671800" y="139344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27"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28" name="フローチャート : 判断 427"/>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46989</xdr:rowOff>
    </xdr:from>
    <xdr:to>
      <xdr:col>22</xdr:col>
      <xdr:colOff>565150</xdr:colOff>
      <xdr:row>81</xdr:row>
      <xdr:rowOff>83565</xdr:rowOff>
    </xdr:to>
    <xdr:cxnSp macro="">
      <xdr:nvCxnSpPr>
        <xdr:cNvPr id="429" name="直線コネクタ 428"/>
        <xdr:cNvCxnSpPr/>
      </xdr:nvCxnSpPr>
      <xdr:spPr>
        <a:xfrm flipV="1">
          <a:off x="14782800" y="139344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0" name="フローチャート : 判断 429"/>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1" name="テキスト ボックス 430"/>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113285</xdr:rowOff>
    </xdr:from>
    <xdr:to>
      <xdr:col>21</xdr:col>
      <xdr:colOff>361950</xdr:colOff>
      <xdr:row>81</xdr:row>
      <xdr:rowOff>83565</xdr:rowOff>
    </xdr:to>
    <xdr:cxnSp macro="">
      <xdr:nvCxnSpPr>
        <xdr:cNvPr id="432" name="直線コネクタ 431"/>
        <xdr:cNvCxnSpPr/>
      </xdr:nvCxnSpPr>
      <xdr:spPr>
        <a:xfrm>
          <a:off x="13893800" y="13829285"/>
          <a:ext cx="889000" cy="1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3" name="フローチャート : 判断 432"/>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4" name="テキスト ボックス 433"/>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106426</xdr:rowOff>
    </xdr:from>
    <xdr:to>
      <xdr:col>20</xdr:col>
      <xdr:colOff>158750</xdr:colOff>
      <xdr:row>80</xdr:row>
      <xdr:rowOff>113285</xdr:rowOff>
    </xdr:to>
    <xdr:cxnSp macro="">
      <xdr:nvCxnSpPr>
        <xdr:cNvPr id="435" name="直線コネクタ 434"/>
        <xdr:cNvCxnSpPr/>
      </xdr:nvCxnSpPr>
      <xdr:spPr>
        <a:xfrm>
          <a:off x="13004800" y="13650976"/>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6" name="フローチャート : 判断 435"/>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7" name="テキスト ボックス 436"/>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38" name="フローチャート : 判断 437"/>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39" name="テキスト ボックス 438"/>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81</xdr:row>
      <xdr:rowOff>14478</xdr:rowOff>
    </xdr:from>
    <xdr:to>
      <xdr:col>24</xdr:col>
      <xdr:colOff>82550</xdr:colOff>
      <xdr:row>81</xdr:row>
      <xdr:rowOff>116078</xdr:rowOff>
    </xdr:to>
    <xdr:sp macro="" textlink="">
      <xdr:nvSpPr>
        <xdr:cNvPr id="445" name="円/楕円 444"/>
        <xdr:cNvSpPr/>
      </xdr:nvSpPr>
      <xdr:spPr>
        <a:xfrm>
          <a:off x="16459200" y="13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94505</xdr:rowOff>
    </xdr:from>
    <xdr:ext cx="762000" cy="259045"/>
    <xdr:sp macro="" textlink="">
      <xdr:nvSpPr>
        <xdr:cNvPr id="446" name="公債費以外該当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167639</xdr:rowOff>
    </xdr:from>
    <xdr:to>
      <xdr:col>22</xdr:col>
      <xdr:colOff>615950</xdr:colOff>
      <xdr:row>81</xdr:row>
      <xdr:rowOff>97789</xdr:rowOff>
    </xdr:to>
    <xdr:sp macro="" textlink="">
      <xdr:nvSpPr>
        <xdr:cNvPr id="447" name="円/楕円 446"/>
        <xdr:cNvSpPr/>
      </xdr:nvSpPr>
      <xdr:spPr>
        <a:xfrm>
          <a:off x="15621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82566</xdr:rowOff>
    </xdr:from>
    <xdr:ext cx="736600" cy="259045"/>
    <xdr:sp macro="" textlink="">
      <xdr:nvSpPr>
        <xdr:cNvPr id="448" name="テキスト ボックス 447"/>
        <xdr:cNvSpPr txBox="1"/>
      </xdr:nvSpPr>
      <xdr:spPr>
        <a:xfrm>
          <a:off x="15290800" y="13970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32765</xdr:rowOff>
    </xdr:from>
    <xdr:to>
      <xdr:col>21</xdr:col>
      <xdr:colOff>412750</xdr:colOff>
      <xdr:row>81</xdr:row>
      <xdr:rowOff>134365</xdr:rowOff>
    </xdr:to>
    <xdr:sp macro="" textlink="">
      <xdr:nvSpPr>
        <xdr:cNvPr id="449" name="円/楕円 448"/>
        <xdr:cNvSpPr/>
      </xdr:nvSpPr>
      <xdr:spPr>
        <a:xfrm>
          <a:off x="14732000" y="13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119142</xdr:rowOff>
    </xdr:from>
    <xdr:ext cx="762000" cy="259045"/>
    <xdr:sp macro="" textlink="">
      <xdr:nvSpPr>
        <xdr:cNvPr id="450" name="テキスト ボックス 449"/>
        <xdr:cNvSpPr txBox="1"/>
      </xdr:nvSpPr>
      <xdr:spPr>
        <a:xfrm>
          <a:off x="14401800" y="140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62485</xdr:rowOff>
    </xdr:from>
    <xdr:to>
      <xdr:col>20</xdr:col>
      <xdr:colOff>209550</xdr:colOff>
      <xdr:row>80</xdr:row>
      <xdr:rowOff>164085</xdr:rowOff>
    </xdr:to>
    <xdr:sp macro="" textlink="">
      <xdr:nvSpPr>
        <xdr:cNvPr id="451" name="円/楕円 450"/>
        <xdr:cNvSpPr/>
      </xdr:nvSpPr>
      <xdr:spPr>
        <a:xfrm>
          <a:off x="13843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148862</xdr:rowOff>
    </xdr:from>
    <xdr:ext cx="762000" cy="259045"/>
    <xdr:sp macro="" textlink="">
      <xdr:nvSpPr>
        <xdr:cNvPr id="452" name="テキスト ボックス 451"/>
        <xdr:cNvSpPr txBox="1"/>
      </xdr:nvSpPr>
      <xdr:spPr>
        <a:xfrm>
          <a:off x="13512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55626</xdr:rowOff>
    </xdr:from>
    <xdr:to>
      <xdr:col>19</xdr:col>
      <xdr:colOff>6350</xdr:colOff>
      <xdr:row>79</xdr:row>
      <xdr:rowOff>157226</xdr:rowOff>
    </xdr:to>
    <xdr:sp macro="" textlink="">
      <xdr:nvSpPr>
        <xdr:cNvPr id="453" name="円/楕円 452"/>
        <xdr:cNvSpPr/>
      </xdr:nvSpPr>
      <xdr:spPr>
        <a:xfrm>
          <a:off x="12954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142003</xdr:rowOff>
    </xdr:from>
    <xdr:ext cx="762000" cy="259045"/>
    <xdr:sp macro="" textlink="">
      <xdr:nvSpPr>
        <xdr:cNvPr id="454" name="テキスト ボックス 453"/>
        <xdr:cNvSpPr txBox="1"/>
      </xdr:nvSpPr>
      <xdr:spPr>
        <a:xfrm>
          <a:off x="12623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青森県鶴田町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127925</xdr:rowOff>
    </xdr:from>
    <xdr:to>
      <xdr:col>4</xdr:col>
      <xdr:colOff>1117600</xdr:colOff>
      <xdr:row>18</xdr:row>
      <xdr:rowOff>170924</xdr:rowOff>
    </xdr:to>
    <xdr:cxnSp macro="">
      <xdr:nvCxnSpPr>
        <xdr:cNvPr id="52" name="直線コネクタ 51"/>
        <xdr:cNvCxnSpPr/>
      </xdr:nvCxnSpPr>
      <xdr:spPr bwMode="auto">
        <a:xfrm flipV="1">
          <a:off x="5003800" y="3261650"/>
          <a:ext cx="647700" cy="42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123636</xdr:rowOff>
    </xdr:from>
    <xdr:to>
      <xdr:col>4</xdr:col>
      <xdr:colOff>469900</xdr:colOff>
      <xdr:row>18</xdr:row>
      <xdr:rowOff>170924</xdr:rowOff>
    </xdr:to>
    <xdr:cxnSp macro="">
      <xdr:nvCxnSpPr>
        <xdr:cNvPr id="55" name="直線コネクタ 54"/>
        <xdr:cNvCxnSpPr/>
      </xdr:nvCxnSpPr>
      <xdr:spPr bwMode="auto">
        <a:xfrm>
          <a:off x="4305300" y="3257361"/>
          <a:ext cx="698500" cy="47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123636</xdr:rowOff>
    </xdr:from>
    <xdr:to>
      <xdr:col>3</xdr:col>
      <xdr:colOff>904875</xdr:colOff>
      <xdr:row>18</xdr:row>
      <xdr:rowOff>135371</xdr:rowOff>
    </xdr:to>
    <xdr:cxnSp macro="">
      <xdr:nvCxnSpPr>
        <xdr:cNvPr id="58" name="直線コネクタ 57"/>
        <xdr:cNvCxnSpPr/>
      </xdr:nvCxnSpPr>
      <xdr:spPr bwMode="auto">
        <a:xfrm flipV="1">
          <a:off x="3606800" y="3257361"/>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135371</xdr:rowOff>
    </xdr:from>
    <xdr:to>
      <xdr:col>3</xdr:col>
      <xdr:colOff>206375</xdr:colOff>
      <xdr:row>18</xdr:row>
      <xdr:rowOff>154062</xdr:rowOff>
    </xdr:to>
    <xdr:cxnSp macro="">
      <xdr:nvCxnSpPr>
        <xdr:cNvPr id="61" name="直線コネクタ 60"/>
        <xdr:cNvCxnSpPr/>
      </xdr:nvCxnSpPr>
      <xdr:spPr bwMode="auto">
        <a:xfrm flipV="1">
          <a:off x="2908300" y="3269096"/>
          <a:ext cx="698500" cy="18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23100</xdr:rowOff>
    </xdr:from>
    <xdr:to>
      <xdr:col>2</xdr:col>
      <xdr:colOff>692150</xdr:colOff>
      <xdr:row>17</xdr:row>
      <xdr:rowOff>124700</xdr:rowOff>
    </xdr:to>
    <xdr:sp macro="" textlink="">
      <xdr:nvSpPr>
        <xdr:cNvPr id="64" name="フローチャート : 判断 63"/>
        <xdr:cNvSpPr/>
      </xdr:nvSpPr>
      <xdr:spPr bwMode="auto">
        <a:xfrm>
          <a:off x="28575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134877</xdr:rowOff>
    </xdr:from>
    <xdr:ext cx="762000" cy="259045"/>
    <xdr:sp macro="" textlink="">
      <xdr:nvSpPr>
        <xdr:cNvPr id="65" name="テキスト ボックス 64"/>
        <xdr:cNvSpPr txBox="1"/>
      </xdr:nvSpPr>
      <xdr:spPr>
        <a:xfrm>
          <a:off x="2527300" y="2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77125</xdr:rowOff>
    </xdr:from>
    <xdr:to>
      <xdr:col>5</xdr:col>
      <xdr:colOff>34925</xdr:colOff>
      <xdr:row>19</xdr:row>
      <xdr:rowOff>7276</xdr:rowOff>
    </xdr:to>
    <xdr:sp macro="" textlink="">
      <xdr:nvSpPr>
        <xdr:cNvPr id="71" name="円/楕円 70"/>
        <xdr:cNvSpPr/>
      </xdr:nvSpPr>
      <xdr:spPr bwMode="auto">
        <a:xfrm>
          <a:off x="5600700" y="321085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49202</xdr:rowOff>
    </xdr:from>
    <xdr:ext cx="762000" cy="259045"/>
    <xdr:sp macro="" textlink="">
      <xdr:nvSpPr>
        <xdr:cNvPr id="72" name="人口1人当たり決算額の推移該当値テキスト130"/>
        <xdr:cNvSpPr txBox="1"/>
      </xdr:nvSpPr>
      <xdr:spPr>
        <a:xfrm>
          <a:off x="5740400" y="31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92,040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120124</xdr:rowOff>
    </xdr:from>
    <xdr:to>
      <xdr:col>4</xdr:col>
      <xdr:colOff>520700</xdr:colOff>
      <xdr:row>19</xdr:row>
      <xdr:rowOff>50274</xdr:rowOff>
    </xdr:to>
    <xdr:sp macro="" textlink="">
      <xdr:nvSpPr>
        <xdr:cNvPr id="73" name="円/楕円 72"/>
        <xdr:cNvSpPr/>
      </xdr:nvSpPr>
      <xdr:spPr bwMode="auto">
        <a:xfrm>
          <a:off x="4953000" y="325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35051</xdr:rowOff>
    </xdr:from>
    <xdr:ext cx="736600" cy="259045"/>
    <xdr:sp macro="" textlink="">
      <xdr:nvSpPr>
        <xdr:cNvPr id="74" name="テキスト ボックス 73"/>
        <xdr:cNvSpPr txBox="1"/>
      </xdr:nvSpPr>
      <xdr:spPr>
        <a:xfrm>
          <a:off x="4622800" y="3340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72836</xdr:rowOff>
    </xdr:from>
    <xdr:to>
      <xdr:col>3</xdr:col>
      <xdr:colOff>955675</xdr:colOff>
      <xdr:row>19</xdr:row>
      <xdr:rowOff>2986</xdr:rowOff>
    </xdr:to>
    <xdr:sp macro="" textlink="">
      <xdr:nvSpPr>
        <xdr:cNvPr id="75" name="円/楕円 74"/>
        <xdr:cNvSpPr/>
      </xdr:nvSpPr>
      <xdr:spPr bwMode="auto">
        <a:xfrm>
          <a:off x="4254500" y="320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159213</xdr:rowOff>
    </xdr:from>
    <xdr:ext cx="762000" cy="259045"/>
    <xdr:sp macro="" textlink="">
      <xdr:nvSpPr>
        <xdr:cNvPr id="76" name="テキスト ボックス 75"/>
        <xdr:cNvSpPr txBox="1"/>
      </xdr:nvSpPr>
      <xdr:spPr>
        <a:xfrm>
          <a:off x="3924300" y="329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84571</xdr:rowOff>
    </xdr:from>
    <xdr:to>
      <xdr:col>3</xdr:col>
      <xdr:colOff>257175</xdr:colOff>
      <xdr:row>19</xdr:row>
      <xdr:rowOff>14721</xdr:rowOff>
    </xdr:to>
    <xdr:sp macro="" textlink="">
      <xdr:nvSpPr>
        <xdr:cNvPr id="77" name="円/楕円 76"/>
        <xdr:cNvSpPr/>
      </xdr:nvSpPr>
      <xdr:spPr bwMode="auto">
        <a:xfrm>
          <a:off x="3556000" y="3218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170948</xdr:rowOff>
    </xdr:from>
    <xdr:ext cx="762000" cy="259045"/>
    <xdr:sp macro="" textlink="">
      <xdr:nvSpPr>
        <xdr:cNvPr id="78" name="テキスト ボックス 77"/>
        <xdr:cNvSpPr txBox="1"/>
      </xdr:nvSpPr>
      <xdr:spPr>
        <a:xfrm>
          <a:off x="3225800" y="330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91,356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103262</xdr:rowOff>
    </xdr:from>
    <xdr:to>
      <xdr:col>2</xdr:col>
      <xdr:colOff>692150</xdr:colOff>
      <xdr:row>19</xdr:row>
      <xdr:rowOff>33412</xdr:rowOff>
    </xdr:to>
    <xdr:sp macro="" textlink="">
      <xdr:nvSpPr>
        <xdr:cNvPr id="79" name="円/楕円 78"/>
        <xdr:cNvSpPr/>
      </xdr:nvSpPr>
      <xdr:spPr bwMode="auto">
        <a:xfrm>
          <a:off x="2857500" y="323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18189</xdr:rowOff>
    </xdr:from>
    <xdr:ext cx="762000" cy="259045"/>
    <xdr:sp macro="" textlink="">
      <xdr:nvSpPr>
        <xdr:cNvPr id="80" name="テキスト ボックス 79"/>
        <xdr:cNvSpPr txBox="1"/>
      </xdr:nvSpPr>
      <xdr:spPr>
        <a:xfrm>
          <a:off x="2527300" y="332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342036</xdr:rowOff>
    </xdr:from>
    <xdr:to>
      <xdr:col>4</xdr:col>
      <xdr:colOff>1117600</xdr:colOff>
      <xdr:row>36</xdr:row>
      <xdr:rowOff>6738</xdr:rowOff>
    </xdr:to>
    <xdr:cxnSp macro="">
      <xdr:nvCxnSpPr>
        <xdr:cNvPr id="114" name="直線コネクタ 113"/>
        <xdr:cNvCxnSpPr/>
      </xdr:nvCxnSpPr>
      <xdr:spPr bwMode="auto">
        <a:xfrm>
          <a:off x="5003800" y="6952386"/>
          <a:ext cx="647700" cy="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295859</xdr:rowOff>
    </xdr:from>
    <xdr:to>
      <xdr:col>4</xdr:col>
      <xdr:colOff>469900</xdr:colOff>
      <xdr:row>35</xdr:row>
      <xdr:rowOff>342036</xdr:rowOff>
    </xdr:to>
    <xdr:cxnSp macro="">
      <xdr:nvCxnSpPr>
        <xdr:cNvPr id="117" name="直線コネクタ 116"/>
        <xdr:cNvCxnSpPr/>
      </xdr:nvCxnSpPr>
      <xdr:spPr bwMode="auto">
        <a:xfrm>
          <a:off x="4305300" y="6906209"/>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282067</xdr:rowOff>
    </xdr:from>
    <xdr:to>
      <xdr:col>3</xdr:col>
      <xdr:colOff>904875</xdr:colOff>
      <xdr:row>35</xdr:row>
      <xdr:rowOff>295859</xdr:rowOff>
    </xdr:to>
    <xdr:cxnSp macro="">
      <xdr:nvCxnSpPr>
        <xdr:cNvPr id="120" name="直線コネクタ 119"/>
        <xdr:cNvCxnSpPr/>
      </xdr:nvCxnSpPr>
      <xdr:spPr bwMode="auto">
        <a:xfrm>
          <a:off x="3606800" y="6892417"/>
          <a:ext cx="698500" cy="1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199313</xdr:rowOff>
    </xdr:from>
    <xdr:to>
      <xdr:col>3</xdr:col>
      <xdr:colOff>206375</xdr:colOff>
      <xdr:row>35</xdr:row>
      <xdr:rowOff>282067</xdr:rowOff>
    </xdr:to>
    <xdr:cxnSp macro="">
      <xdr:nvCxnSpPr>
        <xdr:cNvPr id="123" name="直線コネクタ 122"/>
        <xdr:cNvCxnSpPr/>
      </xdr:nvCxnSpPr>
      <xdr:spPr bwMode="auto">
        <a:xfrm>
          <a:off x="2908300" y="6809663"/>
          <a:ext cx="698500" cy="82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6" name="フローチャート : 判断 125"/>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181919</xdr:rowOff>
    </xdr:from>
    <xdr:ext cx="762000" cy="259045"/>
    <xdr:sp macro="" textlink="">
      <xdr:nvSpPr>
        <xdr:cNvPr id="127" name="テキスト ボックス 126"/>
        <xdr:cNvSpPr txBox="1"/>
      </xdr:nvSpPr>
      <xdr:spPr>
        <a:xfrm>
          <a:off x="25273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298838</xdr:rowOff>
    </xdr:from>
    <xdr:to>
      <xdr:col>5</xdr:col>
      <xdr:colOff>34925</xdr:colOff>
      <xdr:row>36</xdr:row>
      <xdr:rowOff>57538</xdr:rowOff>
    </xdr:to>
    <xdr:sp macro="" textlink="">
      <xdr:nvSpPr>
        <xdr:cNvPr id="133" name="円/楕円 132"/>
        <xdr:cNvSpPr/>
      </xdr:nvSpPr>
      <xdr:spPr bwMode="auto">
        <a:xfrm>
          <a:off x="5600700" y="690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270915</xdr:rowOff>
    </xdr:from>
    <xdr:ext cx="762000" cy="259045"/>
    <xdr:sp macro="" textlink="">
      <xdr:nvSpPr>
        <xdr:cNvPr id="134" name="人口1人当たり決算額の推移該当値テキスト445"/>
        <xdr:cNvSpPr txBox="1"/>
      </xdr:nvSpPr>
      <xdr:spPr>
        <a:xfrm>
          <a:off x="5740400" y="688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291236</xdr:rowOff>
    </xdr:from>
    <xdr:to>
      <xdr:col>4</xdr:col>
      <xdr:colOff>520700</xdr:colOff>
      <xdr:row>36</xdr:row>
      <xdr:rowOff>49936</xdr:rowOff>
    </xdr:to>
    <xdr:sp macro="" textlink="">
      <xdr:nvSpPr>
        <xdr:cNvPr id="135" name="円/楕円 134"/>
        <xdr:cNvSpPr/>
      </xdr:nvSpPr>
      <xdr:spPr bwMode="auto">
        <a:xfrm>
          <a:off x="4953000" y="690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34713</xdr:rowOff>
    </xdr:from>
    <xdr:ext cx="736600" cy="259045"/>
    <xdr:sp macro="" textlink="">
      <xdr:nvSpPr>
        <xdr:cNvPr id="136" name="テキスト ボックス 135"/>
        <xdr:cNvSpPr txBox="1"/>
      </xdr:nvSpPr>
      <xdr:spPr>
        <a:xfrm>
          <a:off x="4622800" y="698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245059</xdr:rowOff>
    </xdr:from>
    <xdr:to>
      <xdr:col>3</xdr:col>
      <xdr:colOff>955675</xdr:colOff>
      <xdr:row>36</xdr:row>
      <xdr:rowOff>3759</xdr:rowOff>
    </xdr:to>
    <xdr:sp macro="" textlink="">
      <xdr:nvSpPr>
        <xdr:cNvPr id="137" name="円/楕円 136"/>
        <xdr:cNvSpPr/>
      </xdr:nvSpPr>
      <xdr:spPr bwMode="auto">
        <a:xfrm>
          <a:off x="4254500" y="685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331436</xdr:rowOff>
    </xdr:from>
    <xdr:ext cx="762000" cy="259045"/>
    <xdr:sp macro="" textlink="">
      <xdr:nvSpPr>
        <xdr:cNvPr id="138" name="テキスト ボックス 137"/>
        <xdr:cNvSpPr txBox="1"/>
      </xdr:nvSpPr>
      <xdr:spPr>
        <a:xfrm>
          <a:off x="3924300" y="694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231267</xdr:rowOff>
    </xdr:from>
    <xdr:to>
      <xdr:col>3</xdr:col>
      <xdr:colOff>257175</xdr:colOff>
      <xdr:row>35</xdr:row>
      <xdr:rowOff>332867</xdr:rowOff>
    </xdr:to>
    <xdr:sp macro="" textlink="">
      <xdr:nvSpPr>
        <xdr:cNvPr id="139" name="円/楕円 138"/>
        <xdr:cNvSpPr/>
      </xdr:nvSpPr>
      <xdr:spPr bwMode="auto">
        <a:xfrm>
          <a:off x="3556000" y="684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317644</xdr:rowOff>
    </xdr:from>
    <xdr:ext cx="762000" cy="259045"/>
    <xdr:sp macro="" textlink="">
      <xdr:nvSpPr>
        <xdr:cNvPr id="140" name="テキスト ボックス 139"/>
        <xdr:cNvSpPr txBox="1"/>
      </xdr:nvSpPr>
      <xdr:spPr>
        <a:xfrm>
          <a:off x="3225800" y="692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148513</xdr:rowOff>
    </xdr:from>
    <xdr:to>
      <xdr:col>2</xdr:col>
      <xdr:colOff>692150</xdr:colOff>
      <xdr:row>35</xdr:row>
      <xdr:rowOff>250113</xdr:rowOff>
    </xdr:to>
    <xdr:sp macro="" textlink="">
      <xdr:nvSpPr>
        <xdr:cNvPr id="141" name="円/楕円 140"/>
        <xdr:cNvSpPr/>
      </xdr:nvSpPr>
      <xdr:spPr bwMode="auto">
        <a:xfrm>
          <a:off x="2857500" y="6758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234890</xdr:rowOff>
    </xdr:from>
    <xdr:ext cx="762000" cy="259045"/>
    <xdr:sp macro="" textlink="">
      <xdr:nvSpPr>
        <xdr:cNvPr id="142" name="テキスト ボックス 141"/>
        <xdr:cNvSpPr txBox="1"/>
      </xdr:nvSpPr>
      <xdr:spPr>
        <a:xfrm>
          <a:off x="2527300" y="684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ea"/>
              <a:ea typeface="+mn-ea"/>
              <a:cs typeface="+mn-cs"/>
            </a:rPr>
            <a:t>　実質収支は横ばいで推移しているが、平成</a:t>
          </a:r>
          <a:r>
            <a:rPr kumimoji="1" lang="en-US" altLang="ja-JP" sz="1300" baseline="0">
              <a:solidFill>
                <a:schemeClr val="dk1"/>
              </a:solidFill>
              <a:effectLst/>
              <a:latin typeface="+mn-ea"/>
              <a:ea typeface="+mn-ea"/>
              <a:cs typeface="+mn-cs"/>
            </a:rPr>
            <a:t>24</a:t>
          </a:r>
          <a:r>
            <a:rPr kumimoji="1" lang="ja-JP" altLang="ja-JP" sz="1300" baseline="0">
              <a:solidFill>
                <a:schemeClr val="dk1"/>
              </a:solidFill>
              <a:effectLst/>
              <a:latin typeface="+mn-ea"/>
              <a:ea typeface="+mn-ea"/>
              <a:cs typeface="+mn-cs"/>
            </a:rPr>
            <a:t>年度に財政調整基金から多額の繰り入れが行われ、残高が</a:t>
          </a:r>
          <a:r>
            <a:rPr kumimoji="1" lang="en-US" altLang="ja-JP" sz="1300" baseline="0">
              <a:solidFill>
                <a:schemeClr val="dk1"/>
              </a:solidFill>
              <a:effectLst/>
              <a:latin typeface="+mn-ea"/>
              <a:ea typeface="+mn-ea"/>
              <a:cs typeface="+mn-cs"/>
            </a:rPr>
            <a:t>136,939</a:t>
          </a:r>
          <a:r>
            <a:rPr kumimoji="1" lang="ja-JP" altLang="ja-JP" sz="1300" baseline="0">
              <a:solidFill>
                <a:schemeClr val="dk1"/>
              </a:solidFill>
              <a:effectLst/>
              <a:latin typeface="+mn-ea"/>
              <a:ea typeface="+mn-ea"/>
              <a:cs typeface="+mn-cs"/>
            </a:rPr>
            <a:t>千円まで減った。平成</a:t>
          </a:r>
          <a:r>
            <a:rPr kumimoji="1" lang="en-US" altLang="ja-JP" sz="1300" baseline="0">
              <a:solidFill>
                <a:schemeClr val="dk1"/>
              </a:solidFill>
              <a:effectLst/>
              <a:latin typeface="+mn-ea"/>
              <a:ea typeface="+mn-ea"/>
              <a:cs typeface="+mn-cs"/>
            </a:rPr>
            <a:t>25</a:t>
          </a:r>
          <a:r>
            <a:rPr kumimoji="1" lang="ja-JP" altLang="ja-JP" sz="1300" baseline="0">
              <a:solidFill>
                <a:schemeClr val="dk1"/>
              </a:solidFill>
              <a:effectLst/>
              <a:latin typeface="+mn-ea"/>
              <a:ea typeface="+mn-ea"/>
              <a:cs typeface="+mn-cs"/>
            </a:rPr>
            <a:t>年度</a:t>
          </a:r>
          <a:r>
            <a:rPr kumimoji="1" lang="ja-JP" altLang="en-US" sz="1300" baseline="0">
              <a:solidFill>
                <a:schemeClr val="dk1"/>
              </a:solidFill>
              <a:effectLst/>
              <a:latin typeface="+mn-ea"/>
              <a:ea typeface="+mn-ea"/>
              <a:cs typeface="+mn-cs"/>
            </a:rPr>
            <a:t>、平成</a:t>
          </a:r>
          <a:r>
            <a:rPr kumimoji="1" lang="en-US" altLang="ja-JP" sz="1300" baseline="0">
              <a:solidFill>
                <a:schemeClr val="dk1"/>
              </a:solidFill>
              <a:effectLst/>
              <a:latin typeface="+mn-ea"/>
              <a:ea typeface="+mn-ea"/>
              <a:cs typeface="+mn-cs"/>
            </a:rPr>
            <a:t>26</a:t>
          </a:r>
          <a:r>
            <a:rPr kumimoji="1" lang="ja-JP" altLang="en-US" sz="1300" baseline="0">
              <a:solidFill>
                <a:schemeClr val="dk1"/>
              </a:solidFill>
              <a:effectLst/>
              <a:latin typeface="+mn-ea"/>
              <a:ea typeface="+mn-ea"/>
              <a:cs typeface="+mn-cs"/>
            </a:rPr>
            <a:t>年度</a:t>
          </a:r>
          <a:r>
            <a:rPr kumimoji="1" lang="ja-JP" altLang="ja-JP" sz="1300" baseline="0">
              <a:solidFill>
                <a:schemeClr val="dk1"/>
              </a:solidFill>
              <a:effectLst/>
              <a:latin typeface="+mn-ea"/>
              <a:ea typeface="+mn-ea"/>
              <a:cs typeface="+mn-cs"/>
            </a:rPr>
            <a:t>は支出の抑制と併せて特定財源が使える事業を活用して財政調整基金の確保に努めた。</a:t>
          </a:r>
          <a:endParaRPr lang="ja-JP" altLang="ja-JP" sz="1300">
            <a:effectLst/>
            <a:latin typeface="+mn-ea"/>
            <a:ea typeface="+mn-ea"/>
          </a:endParaRPr>
        </a:p>
        <a:p>
          <a:r>
            <a:rPr kumimoji="1" lang="ja-JP" altLang="ja-JP" sz="1300" baseline="0">
              <a:solidFill>
                <a:schemeClr val="dk1"/>
              </a:solidFill>
              <a:effectLst/>
              <a:latin typeface="+mn-ea"/>
              <a:ea typeface="+mn-ea"/>
              <a:cs typeface="+mn-cs"/>
            </a:rPr>
            <a:t>　今後も継続して経費節減に取り組み、基金の増加、実質収支額、実質単年度収支の</a:t>
          </a:r>
          <a:r>
            <a:rPr kumimoji="1" lang="ja-JP" altLang="en-US" sz="1300" baseline="0">
              <a:solidFill>
                <a:schemeClr val="dk1"/>
              </a:solidFill>
              <a:effectLst/>
              <a:latin typeface="+mn-ea"/>
              <a:ea typeface="+mn-ea"/>
              <a:cs typeface="+mn-cs"/>
            </a:rPr>
            <a:t>改善</a:t>
          </a:r>
          <a:r>
            <a:rPr kumimoji="1" lang="ja-JP" altLang="ja-JP" sz="1300" baseline="0">
              <a:solidFill>
                <a:schemeClr val="dk1"/>
              </a:solidFill>
              <a:effectLst/>
              <a:latin typeface="+mn-ea"/>
              <a:ea typeface="+mn-ea"/>
              <a:cs typeface="+mn-cs"/>
            </a:rPr>
            <a:t>に努める。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年度から広域連合での病院運営になったことで赤字額が解消された。各会計については毎年ほぼ横ばいの黒字額で推移して</a:t>
          </a:r>
          <a:r>
            <a:rPr kumimoji="1" lang="ja-JP" altLang="en-US" sz="1300">
              <a:solidFill>
                <a:schemeClr val="dk1"/>
              </a:solidFill>
              <a:effectLst/>
              <a:latin typeface="+mn-ea"/>
              <a:ea typeface="+mn-ea"/>
              <a:cs typeface="+mn-cs"/>
            </a:rPr>
            <a:t>いるが</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下水道事業会計の比率が増加傾向にある。</a:t>
          </a:r>
          <a:r>
            <a:rPr kumimoji="1" lang="ja-JP" altLang="ja-JP" sz="1300">
              <a:solidFill>
                <a:schemeClr val="dk1"/>
              </a:solidFill>
              <a:effectLst/>
              <a:latin typeface="+mn-ea"/>
              <a:ea typeface="+mn-ea"/>
              <a:cs typeface="+mn-cs"/>
            </a:rPr>
            <a:t>今後においても経費の節減等の改革を継続し、黒字維持に努める。</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一般会計等の元利償還金</a:t>
          </a:r>
          <a:r>
            <a:rPr kumimoji="1" lang="ja-JP" altLang="en-US" sz="1300">
              <a:solidFill>
                <a:schemeClr val="dk1"/>
              </a:solidFill>
              <a:effectLst/>
              <a:latin typeface="+mn-ea"/>
              <a:ea typeface="+mn-ea"/>
              <a:cs typeface="+mn-cs"/>
            </a:rPr>
            <a:t>は減少しているが、</a:t>
          </a:r>
          <a:r>
            <a:rPr kumimoji="1" lang="ja-JP" altLang="ja-JP" sz="1300">
              <a:solidFill>
                <a:schemeClr val="dk1"/>
              </a:solidFill>
              <a:effectLst/>
              <a:latin typeface="+mn-ea"/>
              <a:ea typeface="+mn-ea"/>
              <a:cs typeface="+mn-cs"/>
            </a:rPr>
            <a:t>公営企業債の元利償還金の財源に充てた繰出金は</a:t>
          </a:r>
          <a:r>
            <a:rPr kumimoji="1" lang="ja-JP" altLang="en-US" sz="1300">
              <a:solidFill>
                <a:schemeClr val="dk1"/>
              </a:solidFill>
              <a:effectLst/>
              <a:latin typeface="+mn-ea"/>
              <a:ea typeface="+mn-ea"/>
              <a:cs typeface="+mn-cs"/>
            </a:rPr>
            <a:t>増加傾向にあり、総じてほぼ横ばいで推移している</a:t>
          </a:r>
          <a:r>
            <a:rPr kumimoji="1" lang="ja-JP" altLang="ja-JP"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一方で、算入公債費等が若干の増となっていることから、分子は緩やかな減少傾向となっている。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今後とも償還計画を十分考慮し、実質公債費比率の抑制に努める。</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年度は地方債発行額が多かったことから、分子が増加に転じた</a:t>
          </a:r>
          <a:r>
            <a:rPr kumimoji="1" lang="ja-JP" altLang="en-US" sz="1300">
              <a:solidFill>
                <a:schemeClr val="dk1"/>
              </a:solidFill>
              <a:effectLst/>
              <a:latin typeface="+mn-ea"/>
              <a:ea typeface="+mn-ea"/>
              <a:cs typeface="+mn-cs"/>
            </a:rPr>
            <a:t>ものの、新規発行債の抑制により</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年度からは緩やかな減少傾向となった</a:t>
          </a:r>
          <a:r>
            <a:rPr kumimoji="1" lang="ja-JP" altLang="en-US"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今後も公営企業債等繰入見込額や広域連合への負担金等見込額の増加が見込まれることから、公営企業の経営改善による繰出金の抑制や新規発行債の抑制、基金確保などに努める。</a:t>
          </a:r>
          <a:endParaRPr lang="ja-JP" altLang="ja-JP" sz="13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6992343</v>
      </c>
      <c r="BO4" s="379"/>
      <c r="BP4" s="379"/>
      <c r="BQ4" s="379"/>
      <c r="BR4" s="379"/>
      <c r="BS4" s="379"/>
      <c r="BT4" s="379"/>
      <c r="BU4" s="380"/>
      <c r="BV4" s="378">
        <v>6150557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v>
      </c>
      <c r="CU4" s="556"/>
      <c r="CV4" s="556"/>
      <c r="CW4" s="556"/>
      <c r="CX4" s="556"/>
      <c r="CY4" s="556"/>
      <c r="CZ4" s="556"/>
      <c r="DA4" s="557"/>
      <c r="DB4" s="555">
        <v>6.4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6672313</v>
      </c>
      <c r="BO5" s="384"/>
      <c r="BP5" s="384"/>
      <c r="BQ5" s="384"/>
      <c r="BR5" s="384"/>
      <c r="BS5" s="384"/>
      <c r="BT5" s="384"/>
      <c r="BU5" s="385"/>
      <c r="BV5" s="383">
        <v>5871094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v>
      </c>
      <c r="CU5" s="354"/>
      <c r="CV5" s="354"/>
      <c r="CW5" s="354"/>
      <c r="CX5" s="354"/>
      <c r="CY5" s="354"/>
      <c r="CZ5" s="354"/>
      <c r="DA5" s="355"/>
      <c r="DB5" s="353">
        <v>94.6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320030</v>
      </c>
      <c r="BO6" s="384"/>
      <c r="BP6" s="384"/>
      <c r="BQ6" s="384"/>
      <c r="BR6" s="384"/>
      <c r="BS6" s="384"/>
      <c r="BT6" s="384"/>
      <c r="BU6" s="385"/>
      <c r="BV6" s="383">
        <v>279463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100.4</v>
      </c>
      <c r="CU6" s="530"/>
      <c r="CV6" s="530"/>
      <c r="CW6" s="530"/>
      <c r="CX6" s="530"/>
      <c r="CY6" s="530"/>
      <c r="CZ6" s="530"/>
      <c r="DA6" s="531"/>
      <c r="DB6" s="529">
        <v>100.2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84625</v>
      </c>
      <c r="BO7" s="384"/>
      <c r="BP7" s="384"/>
      <c r="BQ7" s="384"/>
      <c r="BR7" s="384"/>
      <c r="BS7" s="384"/>
      <c r="BT7" s="384"/>
      <c r="BU7" s="385"/>
      <c r="BV7" s="383">
        <v>23528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3945311</v>
      </c>
      <c r="CU7" s="384"/>
      <c r="CV7" s="384"/>
      <c r="CW7" s="384"/>
      <c r="CX7" s="384"/>
      <c r="CY7" s="384"/>
      <c r="CZ7" s="384"/>
      <c r="DA7" s="385"/>
      <c r="DB7" s="383">
        <v>3997535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235405</v>
      </c>
      <c r="BO8" s="384"/>
      <c r="BP8" s="384"/>
      <c r="BQ8" s="384"/>
      <c r="BR8" s="384"/>
      <c r="BS8" s="384"/>
      <c r="BT8" s="384"/>
      <c r="BU8" s="385"/>
      <c r="BV8" s="383">
        <v>255935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14270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-20530</v>
      </c>
      <c r="BO9" s="384"/>
      <c r="BP9" s="384"/>
      <c r="BQ9" s="384"/>
      <c r="BR9" s="384"/>
      <c r="BS9" s="384"/>
      <c r="BT9" s="384"/>
      <c r="BU9" s="385"/>
      <c r="BV9" s="383">
        <v>-8799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13.4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15218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45</v>
      </c>
      <c r="BO10" s="384"/>
      <c r="BP10" s="384"/>
      <c r="BQ10" s="384"/>
      <c r="BR10" s="384"/>
      <c r="BS10" s="384"/>
      <c r="BT10" s="384"/>
      <c r="BU10" s="385"/>
      <c r="BV10" s="383">
        <v>46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13822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149393</v>
      </c>
      <c r="BO12" s="384"/>
      <c r="BP12" s="384"/>
      <c r="BQ12" s="384"/>
      <c r="BR12" s="384"/>
      <c r="BS12" s="384"/>
      <c r="BT12" s="384"/>
      <c r="BU12" s="385"/>
      <c r="BV12" s="383">
        <v>3692</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13809</v>
      </c>
      <c r="S13" s="485"/>
      <c r="T13" s="485"/>
      <c r="U13" s="485"/>
      <c r="V13" s="486"/>
      <c r="W13" s="472" t="s">
        <v>124</v>
      </c>
      <c r="X13" s="396"/>
      <c r="Y13" s="396"/>
      <c r="Z13" s="396"/>
      <c r="AA13" s="396"/>
      <c r="AB13" s="397"/>
      <c r="AC13" s="359">
        <v>2703</v>
      </c>
      <c r="AD13" s="360"/>
      <c r="AE13" s="360"/>
      <c r="AF13" s="360"/>
      <c r="AG13" s="361"/>
      <c r="AH13" s="359">
        <v>3036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-169878</v>
      </c>
      <c r="BO13" s="384"/>
      <c r="BP13" s="384"/>
      <c r="BQ13" s="384"/>
      <c r="BR13" s="384"/>
      <c r="BS13" s="384"/>
      <c r="BT13" s="384"/>
      <c r="BU13" s="385"/>
      <c r="BV13" s="383">
        <v>-12445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13.1</v>
      </c>
      <c r="CU13" s="354"/>
      <c r="CV13" s="354"/>
      <c r="CW13" s="354"/>
      <c r="CX13" s="354"/>
      <c r="CY13" s="354"/>
      <c r="CZ13" s="354"/>
      <c r="DA13" s="355"/>
      <c r="DB13" s="353">
        <v>13.5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13990</v>
      </c>
      <c r="S14" s="485"/>
      <c r="T14" s="485"/>
      <c r="U14" s="485"/>
      <c r="V14" s="486"/>
      <c r="W14" s="487"/>
      <c r="X14" s="399"/>
      <c r="Y14" s="399"/>
      <c r="Z14" s="399"/>
      <c r="AA14" s="399"/>
      <c r="AB14" s="400"/>
      <c r="AC14" s="477">
        <v>38.299999999999997</v>
      </c>
      <c r="AD14" s="478"/>
      <c r="AE14" s="478"/>
      <c r="AF14" s="478"/>
      <c r="AG14" s="479"/>
      <c r="AH14" s="477">
        <v>39.1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161.9</v>
      </c>
      <c r="CU14" s="456"/>
      <c r="CV14" s="456"/>
      <c r="CW14" s="456"/>
      <c r="CX14" s="456"/>
      <c r="CY14" s="456"/>
      <c r="CZ14" s="456"/>
      <c r="DA14" s="457"/>
      <c r="DB14" s="488">
        <v>166.1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13977</v>
      </c>
      <c r="S15" s="485"/>
      <c r="T15" s="485"/>
      <c r="U15" s="485"/>
      <c r="V15" s="486"/>
      <c r="W15" s="472" t="s">
        <v>131</v>
      </c>
      <c r="X15" s="396"/>
      <c r="Y15" s="396"/>
      <c r="Z15" s="396"/>
      <c r="AA15" s="396"/>
      <c r="AB15" s="397"/>
      <c r="AC15" s="359">
        <v>1212</v>
      </c>
      <c r="AD15" s="360"/>
      <c r="AE15" s="360"/>
      <c r="AF15" s="360"/>
      <c r="AG15" s="361"/>
      <c r="AH15" s="359">
        <v>1455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844416</v>
      </c>
      <c r="BO15" s="379"/>
      <c r="BP15" s="379"/>
      <c r="BQ15" s="379"/>
      <c r="BR15" s="379"/>
      <c r="BS15" s="379"/>
      <c r="BT15" s="379"/>
      <c r="BU15" s="380"/>
      <c r="BV15" s="378">
        <v>813446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17.2</v>
      </c>
      <c r="AD16" s="478"/>
      <c r="AE16" s="478"/>
      <c r="AF16" s="478"/>
      <c r="AG16" s="479"/>
      <c r="AH16" s="477">
        <v>18.7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3511542</v>
      </c>
      <c r="BO16" s="384"/>
      <c r="BP16" s="384"/>
      <c r="BQ16" s="384"/>
      <c r="BR16" s="384"/>
      <c r="BS16" s="384"/>
      <c r="BT16" s="384"/>
      <c r="BU16" s="385"/>
      <c r="BV16" s="383">
        <v>3550660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3142</v>
      </c>
      <c r="AD17" s="360"/>
      <c r="AE17" s="360"/>
      <c r="AF17" s="360"/>
      <c r="AG17" s="361"/>
      <c r="AH17" s="359">
        <v>3272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1069203</v>
      </c>
      <c r="BO17" s="384"/>
      <c r="BP17" s="384"/>
      <c r="BQ17" s="384"/>
      <c r="BR17" s="384"/>
      <c r="BS17" s="384"/>
      <c r="BT17" s="384"/>
      <c r="BU17" s="385"/>
      <c r="BV17" s="383">
        <v>1036805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46.43</v>
      </c>
      <c r="M18" s="448"/>
      <c r="N18" s="448"/>
      <c r="O18" s="448"/>
      <c r="P18" s="448"/>
      <c r="Q18" s="448"/>
      <c r="R18" s="449"/>
      <c r="S18" s="449"/>
      <c r="T18" s="449"/>
      <c r="U18" s="449"/>
      <c r="V18" s="450"/>
      <c r="W18" s="464"/>
      <c r="X18" s="465"/>
      <c r="Y18" s="465"/>
      <c r="Z18" s="465"/>
      <c r="AA18" s="465"/>
      <c r="AB18" s="473"/>
      <c r="AC18" s="347">
        <v>44.5</v>
      </c>
      <c r="AD18" s="348"/>
      <c r="AE18" s="348"/>
      <c r="AF18" s="348"/>
      <c r="AG18" s="451"/>
      <c r="AH18" s="347">
        <v>42.1</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3726099</v>
      </c>
      <c r="BO18" s="384"/>
      <c r="BP18" s="384"/>
      <c r="BQ18" s="384"/>
      <c r="BR18" s="384"/>
      <c r="BS18" s="384"/>
      <c r="BT18" s="384"/>
      <c r="BU18" s="385"/>
      <c r="BV18" s="383">
        <v>3802426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307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4617509</v>
      </c>
      <c r="BO19" s="384"/>
      <c r="BP19" s="384"/>
      <c r="BQ19" s="384"/>
      <c r="BR19" s="384"/>
      <c r="BS19" s="384"/>
      <c r="BT19" s="384"/>
      <c r="BU19" s="385"/>
      <c r="BV19" s="383">
        <v>4523715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4402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5129466</v>
      </c>
      <c r="BO23" s="384"/>
      <c r="BP23" s="384"/>
      <c r="BQ23" s="384"/>
      <c r="BR23" s="384"/>
      <c r="BS23" s="384"/>
      <c r="BT23" s="384"/>
      <c r="BU23" s="385"/>
      <c r="BV23" s="383">
        <v>5052351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7030</v>
      </c>
      <c r="R24" s="360"/>
      <c r="S24" s="360"/>
      <c r="T24" s="360"/>
      <c r="U24" s="360"/>
      <c r="V24" s="361"/>
      <c r="W24" s="425"/>
      <c r="X24" s="416"/>
      <c r="Y24" s="417"/>
      <c r="Z24" s="356" t="s">
        <v>154</v>
      </c>
      <c r="AA24" s="357"/>
      <c r="AB24" s="357"/>
      <c r="AC24" s="357"/>
      <c r="AD24" s="357"/>
      <c r="AE24" s="357"/>
      <c r="AF24" s="357"/>
      <c r="AG24" s="358"/>
      <c r="AH24" s="359">
        <v>94</v>
      </c>
      <c r="AI24" s="360"/>
      <c r="AJ24" s="360"/>
      <c r="AK24" s="360"/>
      <c r="AL24" s="361"/>
      <c r="AM24" s="359">
        <v>297322</v>
      </c>
      <c r="AN24" s="360"/>
      <c r="AO24" s="360"/>
      <c r="AP24" s="360"/>
      <c r="AQ24" s="360"/>
      <c r="AR24" s="361"/>
      <c r="AS24" s="359">
        <v>3163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3005574</v>
      </c>
      <c r="BO24" s="384"/>
      <c r="BP24" s="384"/>
      <c r="BQ24" s="384"/>
      <c r="BR24" s="384"/>
      <c r="BS24" s="384"/>
      <c r="BT24" s="384"/>
      <c r="BU24" s="385"/>
      <c r="BV24" s="383">
        <v>3122523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5760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542729</v>
      </c>
      <c r="BO25" s="379"/>
      <c r="BP25" s="379"/>
      <c r="BQ25" s="379"/>
      <c r="BR25" s="379"/>
      <c r="BS25" s="379"/>
      <c r="BT25" s="379"/>
      <c r="BU25" s="380"/>
      <c r="BV25" s="378">
        <v>721019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5060</v>
      </c>
      <c r="R26" s="360"/>
      <c r="S26" s="360"/>
      <c r="T26" s="360"/>
      <c r="U26" s="360"/>
      <c r="V26" s="361"/>
      <c r="W26" s="425"/>
      <c r="X26" s="416"/>
      <c r="Y26" s="417"/>
      <c r="Z26" s="356" t="s">
        <v>160</v>
      </c>
      <c r="AA26" s="438"/>
      <c r="AB26" s="438"/>
      <c r="AC26" s="438"/>
      <c r="AD26" s="438"/>
      <c r="AE26" s="438"/>
      <c r="AF26" s="438"/>
      <c r="AG26" s="439"/>
      <c r="AH26" s="359">
        <v>16</v>
      </c>
      <c r="AI26" s="360"/>
      <c r="AJ26" s="360"/>
      <c r="AK26" s="360"/>
      <c r="AL26" s="361"/>
      <c r="AM26" s="359">
        <v>45552</v>
      </c>
      <c r="AN26" s="360"/>
      <c r="AO26" s="360"/>
      <c r="AP26" s="360"/>
      <c r="AQ26" s="360"/>
      <c r="AR26" s="361"/>
      <c r="AS26" s="359">
        <v>2847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2890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2500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300308</v>
      </c>
      <c r="BO28" s="379"/>
      <c r="BP28" s="379"/>
      <c r="BQ28" s="379"/>
      <c r="BR28" s="379"/>
      <c r="BS28" s="379"/>
      <c r="BT28" s="379"/>
      <c r="BU28" s="380"/>
      <c r="BV28" s="378">
        <v>284035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10</v>
      </c>
      <c r="M29" s="360"/>
      <c r="N29" s="360"/>
      <c r="O29" s="360"/>
      <c r="P29" s="361"/>
      <c r="Q29" s="359">
        <v>2380</v>
      </c>
      <c r="R29" s="360"/>
      <c r="S29" s="360"/>
      <c r="T29" s="360"/>
      <c r="U29" s="360"/>
      <c r="V29" s="361"/>
      <c r="W29" s="426"/>
      <c r="X29" s="427"/>
      <c r="Y29" s="428"/>
      <c r="Z29" s="356" t="s">
        <v>171</v>
      </c>
      <c r="AA29" s="357"/>
      <c r="AB29" s="357"/>
      <c r="AC29" s="357"/>
      <c r="AD29" s="357"/>
      <c r="AE29" s="357"/>
      <c r="AF29" s="357"/>
      <c r="AG29" s="358"/>
      <c r="AH29" s="359">
        <v>95</v>
      </c>
      <c r="AI29" s="360"/>
      <c r="AJ29" s="360"/>
      <c r="AK29" s="360"/>
      <c r="AL29" s="361"/>
      <c r="AM29" s="359">
        <v>300803</v>
      </c>
      <c r="AN29" s="360"/>
      <c r="AO29" s="360"/>
      <c r="AP29" s="360"/>
      <c r="AQ29" s="360"/>
      <c r="AR29" s="361"/>
      <c r="AS29" s="359">
        <v>3166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122437</v>
      </c>
      <c r="BO29" s="384"/>
      <c r="BP29" s="384"/>
      <c r="BQ29" s="384"/>
      <c r="BR29" s="384"/>
      <c r="BS29" s="384"/>
      <c r="BT29" s="384"/>
      <c r="BU29" s="385"/>
      <c r="BV29" s="383">
        <v>122408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96.1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116464</v>
      </c>
      <c r="BO30" s="387"/>
      <c r="BP30" s="387"/>
      <c r="BQ30" s="387"/>
      <c r="BR30" s="387"/>
      <c r="BS30" s="387"/>
      <c r="BT30" s="387"/>
      <c r="BU30" s="388"/>
      <c r="BV30" s="386">
        <v>392757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青森県市町村総合事務組合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鶴の里振興公社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学校給食特別会計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青森県市町村職員退職手当組合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土地取得特別会計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西北五広域福祉事務組合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西北五環境整備事務組合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津軽広域水道企業団（津軽事業部）</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五所川原地区消防事務組合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青森県交通災害共済組合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つがる西北五広域連合（一般会計）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つがる西北五広域連合（病院事業会計）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青森県後期高齢者医療広域連合（一般会計）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81" t="s">
        <v>24</v>
      </c>
      <c r="C41" s="1182"/>
      <c r="D41" s="81"/>
      <c r="E41" s="1183" t="s">
        <v>25</v>
      </c>
      <c r="F41" s="1183"/>
      <c r="G41" s="1183"/>
      <c r="H41" s="1184"/>
      <c r="I41" s="82">
        <v>5391</v>
      </c>
      <c r="J41" s="83">
        <v>5502</v>
      </c>
      <c r="K41" s="83">
        <v>5281</v>
      </c>
      <c r="L41" s="83">
        <v>5052</v>
      </c>
      <c r="M41" s="84">
        <v>5129</v>
      </c>
    </row>
    <row r="42" spans="2:13" ht="27.75" customHeight="1" x14ac:dyDescent="0.15">
      <c r="B42" s="1171"/>
      <c r="C42" s="1172"/>
      <c r="D42" s="85"/>
      <c r="E42" s="1175" t="s">
        <v>26</v>
      </c>
      <c r="F42" s="1175"/>
      <c r="G42" s="1175"/>
      <c r="H42" s="1176"/>
      <c r="I42" s="86">
        <v>47</v>
      </c>
      <c r="J42" s="87">
        <v>34</v>
      </c>
      <c r="K42" s="87">
        <v>20</v>
      </c>
      <c r="L42" s="87">
        <v>16</v>
      </c>
      <c r="M42" s="88">
        <v>12</v>
      </c>
    </row>
    <row r="43" spans="2:13" ht="27.75" customHeight="1" x14ac:dyDescent="0.15">
      <c r="B43" s="1171"/>
      <c r="C43" s="1172"/>
      <c r="D43" s="85"/>
      <c r="E43" s="1175" t="s">
        <v>27</v>
      </c>
      <c r="F43" s="1175"/>
      <c r="G43" s="1175"/>
      <c r="H43" s="1176"/>
      <c r="I43" s="86">
        <v>6353</v>
      </c>
      <c r="J43" s="87">
        <v>6506</v>
      </c>
      <c r="K43" s="87">
        <v>6442</v>
      </c>
      <c r="L43" s="87">
        <v>6477</v>
      </c>
      <c r="M43" s="88">
        <v>6037</v>
      </c>
    </row>
    <row r="44" spans="2:13" ht="27.75" customHeight="1" x14ac:dyDescent="0.15">
      <c r="B44" s="1171"/>
      <c r="C44" s="1172"/>
      <c r="D44" s="85"/>
      <c r="E44" s="1175" t="s">
        <v>28</v>
      </c>
      <c r="F44" s="1175"/>
      <c r="G44" s="1175"/>
      <c r="H44" s="1176"/>
      <c r="I44" s="86">
        <v>300</v>
      </c>
      <c r="J44" s="87">
        <v>459</v>
      </c>
      <c r="K44" s="87">
        <v>625</v>
      </c>
      <c r="L44" s="87">
        <v>782</v>
      </c>
      <c r="M44" s="88">
        <v>750</v>
      </c>
    </row>
    <row r="45" spans="2:13" ht="27.75" customHeight="1" x14ac:dyDescent="0.15">
      <c r="B45" s="1171"/>
      <c r="C45" s="1172"/>
      <c r="D45" s="85"/>
      <c r="E45" s="1175" t="s">
        <v>29</v>
      </c>
      <c r="F45" s="1175"/>
      <c r="G45" s="1175"/>
      <c r="H45" s="1176"/>
      <c r="I45" s="86">
        <v>1377</v>
      </c>
      <c r="J45" s="87">
        <v>1424</v>
      </c>
      <c r="K45" s="87">
        <v>1447</v>
      </c>
      <c r="L45" s="87">
        <v>1372</v>
      </c>
      <c r="M45" s="88">
        <v>1273</v>
      </c>
    </row>
    <row r="46" spans="2:13" ht="27.75" customHeight="1" x14ac:dyDescent="0.15">
      <c r="B46" s="1171"/>
      <c r="C46" s="1172"/>
      <c r="D46" s="85"/>
      <c r="E46" s="1175" t="s">
        <v>30</v>
      </c>
      <c r="F46" s="1175"/>
      <c r="G46" s="1175"/>
      <c r="H46" s="1176"/>
      <c r="I46" s="86">
        <v>2</v>
      </c>
      <c r="J46" s="87">
        <v>2</v>
      </c>
      <c r="K46" s="87" t="s">
        <v>484</v>
      </c>
      <c r="L46" s="87" t="s">
        <v>484</v>
      </c>
      <c r="M46" s="88" t="s">
        <v>484</v>
      </c>
    </row>
    <row r="47" spans="2:13" ht="27.75" customHeight="1" x14ac:dyDescent="0.15">
      <c r="B47" s="1171"/>
      <c r="C47" s="1172"/>
      <c r="D47" s="85"/>
      <c r="E47" s="1175" t="s">
        <v>31</v>
      </c>
      <c r="F47" s="1175"/>
      <c r="G47" s="1175"/>
      <c r="H47" s="1176"/>
      <c r="I47" s="86" t="s">
        <v>484</v>
      </c>
      <c r="J47" s="87" t="s">
        <v>484</v>
      </c>
      <c r="K47" s="87" t="s">
        <v>484</v>
      </c>
      <c r="L47" s="87" t="s">
        <v>484</v>
      </c>
      <c r="M47" s="88" t="s">
        <v>484</v>
      </c>
    </row>
    <row r="48" spans="2:13" ht="27.75" customHeight="1" x14ac:dyDescent="0.15">
      <c r="B48" s="1173"/>
      <c r="C48" s="1174"/>
      <c r="D48" s="85"/>
      <c r="E48" s="1175" t="s">
        <v>32</v>
      </c>
      <c r="F48" s="1175"/>
      <c r="G48" s="1175"/>
      <c r="H48" s="1176"/>
      <c r="I48" s="86" t="s">
        <v>484</v>
      </c>
      <c r="J48" s="87" t="s">
        <v>484</v>
      </c>
      <c r="K48" s="87" t="s">
        <v>484</v>
      </c>
      <c r="L48" s="87" t="s">
        <v>484</v>
      </c>
      <c r="M48" s="88" t="s">
        <v>484</v>
      </c>
    </row>
    <row r="49" spans="2:13" ht="27.75" customHeight="1" x14ac:dyDescent="0.15">
      <c r="B49" s="1169" t="s">
        <v>33</v>
      </c>
      <c r="C49" s="1170"/>
      <c r="D49" s="89"/>
      <c r="E49" s="1175" t="s">
        <v>34</v>
      </c>
      <c r="F49" s="1175"/>
      <c r="G49" s="1175"/>
      <c r="H49" s="1176"/>
      <c r="I49" s="86">
        <v>777</v>
      </c>
      <c r="J49" s="87">
        <v>653</v>
      </c>
      <c r="K49" s="87">
        <v>491</v>
      </c>
      <c r="L49" s="87">
        <v>726</v>
      </c>
      <c r="M49" s="88">
        <v>746</v>
      </c>
    </row>
    <row r="50" spans="2:13" ht="27.75" customHeight="1" x14ac:dyDescent="0.15">
      <c r="B50" s="1171"/>
      <c r="C50" s="1172"/>
      <c r="D50" s="85"/>
      <c r="E50" s="1175" t="s">
        <v>35</v>
      </c>
      <c r="F50" s="1175"/>
      <c r="G50" s="1175"/>
      <c r="H50" s="1176"/>
      <c r="I50" s="86">
        <v>39</v>
      </c>
      <c r="J50" s="87">
        <v>29</v>
      </c>
      <c r="K50" s="87">
        <v>21</v>
      </c>
      <c r="L50" s="87">
        <v>9</v>
      </c>
      <c r="M50" s="88">
        <v>3</v>
      </c>
    </row>
    <row r="51" spans="2:13" ht="27.75" customHeight="1" x14ac:dyDescent="0.15">
      <c r="B51" s="1173"/>
      <c r="C51" s="1174"/>
      <c r="D51" s="85"/>
      <c r="E51" s="1175" t="s">
        <v>36</v>
      </c>
      <c r="F51" s="1175"/>
      <c r="G51" s="1175"/>
      <c r="H51" s="1176"/>
      <c r="I51" s="86">
        <v>7048</v>
      </c>
      <c r="J51" s="87">
        <v>7176</v>
      </c>
      <c r="K51" s="87">
        <v>7182</v>
      </c>
      <c r="L51" s="87">
        <v>7214</v>
      </c>
      <c r="M51" s="88">
        <v>6980</v>
      </c>
    </row>
    <row r="52" spans="2:13" ht="27.75" customHeight="1" thickBot="1" x14ac:dyDescent="0.2">
      <c r="B52" s="1177" t="s">
        <v>37</v>
      </c>
      <c r="C52" s="1178"/>
      <c r="D52" s="90"/>
      <c r="E52" s="1179" t="s">
        <v>38</v>
      </c>
      <c r="F52" s="1179"/>
      <c r="G52" s="1179"/>
      <c r="H52" s="1180"/>
      <c r="I52" s="91">
        <v>5606</v>
      </c>
      <c r="J52" s="92">
        <v>6067</v>
      </c>
      <c r="K52" s="92">
        <v>6121</v>
      </c>
      <c r="L52" s="92">
        <v>5751</v>
      </c>
      <c r="M52" s="93">
        <v>5473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26362</v>
      </c>
      <c r="E3" s="116"/>
      <c r="F3" s="117">
        <v>106194</v>
      </c>
      <c r="G3" s="118"/>
      <c r="H3" s="119"/>
    </row>
    <row r="4" spans="1:8" x14ac:dyDescent="0.15">
      <c r="A4" s="120"/>
      <c r="B4" s="121"/>
      <c r="C4" s="122"/>
      <c r="D4" s="123">
        <v>21379</v>
      </c>
      <c r="E4" s="124"/>
      <c r="F4" s="125">
        <v>51075</v>
      </c>
      <c r="G4" s="126"/>
      <c r="H4" s="127"/>
    </row>
    <row r="5" spans="1:8" x14ac:dyDescent="0.15">
      <c r="A5" s="108" t="s">
        <v>516</v>
      </c>
      <c r="B5" s="113"/>
      <c r="C5" s="114"/>
      <c r="D5" s="115">
        <v>26528</v>
      </c>
      <c r="E5" s="116"/>
      <c r="F5" s="117">
        <v>117242</v>
      </c>
      <c r="G5" s="118"/>
      <c r="H5" s="119"/>
    </row>
    <row r="6" spans="1:8" x14ac:dyDescent="0.15">
      <c r="A6" s="120"/>
      <c r="B6" s="121"/>
      <c r="C6" s="122"/>
      <c r="D6" s="123">
        <v>14736</v>
      </c>
      <c r="E6" s="124"/>
      <c r="F6" s="125">
        <v>59388</v>
      </c>
      <c r="G6" s="126"/>
      <c r="H6" s="127"/>
    </row>
    <row r="7" spans="1:8" x14ac:dyDescent="0.15">
      <c r="A7" s="108" t="s">
        <v>517</v>
      </c>
      <c r="B7" s="113"/>
      <c r="C7" s="114"/>
      <c r="D7" s="115">
        <v>16998</v>
      </c>
      <c r="E7" s="116"/>
      <c r="F7" s="117">
        <v>114097</v>
      </c>
      <c r="G7" s="118"/>
      <c r="H7" s="119"/>
    </row>
    <row r="8" spans="1:8" x14ac:dyDescent="0.15">
      <c r="A8" s="120"/>
      <c r="B8" s="121"/>
      <c r="C8" s="122"/>
      <c r="D8" s="123">
        <v>13122</v>
      </c>
      <c r="E8" s="124"/>
      <c r="F8" s="125">
        <v>61630</v>
      </c>
      <c r="G8" s="126"/>
      <c r="H8" s="127"/>
    </row>
    <row r="9" spans="1:8" x14ac:dyDescent="0.15">
      <c r="A9" s="108" t="s">
        <v>518</v>
      </c>
      <c r="B9" s="113"/>
      <c r="C9" s="114"/>
      <c r="D9" s="115">
        <v>21385</v>
      </c>
      <c r="E9" s="116"/>
      <c r="F9" s="117">
        <v>136577</v>
      </c>
      <c r="G9" s="118"/>
      <c r="H9" s="119"/>
    </row>
    <row r="10" spans="1:8" x14ac:dyDescent="0.15">
      <c r="A10" s="120"/>
      <c r="B10" s="121"/>
      <c r="C10" s="122"/>
      <c r="D10" s="123">
        <v>16499</v>
      </c>
      <c r="E10" s="124"/>
      <c r="F10" s="125">
        <v>59645</v>
      </c>
      <c r="G10" s="126"/>
      <c r="H10" s="127"/>
    </row>
    <row r="11" spans="1:8" x14ac:dyDescent="0.15">
      <c r="A11" s="108" t="s">
        <v>519</v>
      </c>
      <c r="B11" s="113"/>
      <c r="C11" s="114"/>
      <c r="D11" s="115">
        <v>59270</v>
      </c>
      <c r="E11" s="116"/>
      <c r="F11" s="117">
        <v>132212</v>
      </c>
      <c r="G11" s="118"/>
      <c r="H11" s="119"/>
    </row>
    <row r="12" spans="1:8" x14ac:dyDescent="0.15">
      <c r="A12" s="120"/>
      <c r="B12" s="121"/>
      <c r="C12" s="128"/>
      <c r="D12" s="123">
        <v>45901</v>
      </c>
      <c r="E12" s="124"/>
      <c r="F12" s="125">
        <v>67114</v>
      </c>
      <c r="G12" s="126"/>
      <c r="H12" s="127"/>
    </row>
    <row r="13" spans="1:8" x14ac:dyDescent="0.15">
      <c r="A13" s="108"/>
      <c r="B13" s="113"/>
      <c r="C13" s="129"/>
      <c r="D13" s="130">
        <v>30109</v>
      </c>
      <c r="E13" s="131"/>
      <c r="F13" s="132">
        <v>121264</v>
      </c>
      <c r="G13" s="133"/>
      <c r="H13" s="119"/>
    </row>
    <row r="14" spans="1:8" x14ac:dyDescent="0.15">
      <c r="A14" s="120"/>
      <c r="B14" s="121"/>
      <c r="C14" s="122"/>
      <c r="D14" s="123">
        <v>22327</v>
      </c>
      <c r="E14" s="124"/>
      <c r="F14" s="125">
        <v>59770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5.94</v>
      </c>
      <c r="C19" s="134">
        <f>ROUND(VALUE(SUBSTITUTE(実質収支比率等に係る経年分析!G$48,"▲","-")),2)</f>
        <v>6.52</v>
      </c>
      <c r="D19" s="134">
        <f>ROUND(VALUE(SUBSTITUTE(実質収支比率等に係る経年分析!H$48,"▲","-")),2)</f>
        <v>6.68</v>
      </c>
      <c r="E19" s="134">
        <f>ROUND(VALUE(SUBSTITUTE(実質収支比率等に係る経年分析!I$48,"▲","-")),2)</f>
        <v>6.4</v>
      </c>
      <c r="F19" s="134">
        <f>ROUND(VALUE(SUBSTITUTE(実質収支比率等に係る経年分析!J$48,"▲","-")),2)</f>
        <v>5.97</v>
      </c>
    </row>
    <row r="20" spans="1:11" x14ac:dyDescent="0.15">
      <c r="A20" s="134" t="s">
        <v>43</v>
      </c>
      <c r="B20" s="134">
        <f>ROUND(VALUE(SUBSTITUTE(実質収支比率等に係る経年分析!F$47,"▲","-")),2)</f>
        <v>11.96</v>
      </c>
      <c r="C20" s="134">
        <f>ROUND(VALUE(SUBSTITUTE(実質収支比率等に係る経年分析!G$47,"▲","-")),2)</f>
        <v>11.03</v>
      </c>
      <c r="D20" s="134">
        <f>ROUND(VALUE(SUBSTITUTE(実質収支比率等に係る経年分析!H$47,"▲","-")),2)</f>
        <v>3.46</v>
      </c>
      <c r="E20" s="134">
        <f>ROUND(VALUE(SUBSTITUTE(実質収支比率等に係る経年分析!I$47,"▲","-")),2)</f>
        <v>7.11</v>
      </c>
      <c r="F20" s="134">
        <f>ROUND(VALUE(SUBSTITUTE(実質収支比率等に係る経年分析!J$47,"▲","-")),2)</f>
        <v>7.61</v>
      </c>
    </row>
    <row r="21" spans="1:11" x14ac:dyDescent="0.15">
      <c r="A21" s="134" t="s">
        <v>44</v>
      </c>
      <c r="B21" s="134">
        <f>IF(ISNUMBER(VALUE(SUBSTITUTE(実質収支比率等に係る経年分析!F$49,"▲","-"))),ROUND(VALUE(SUBSTITUTE(実質収支比率等に係る経年分析!F$49,"▲","-")),2),NA())</f>
        <v>-1.41</v>
      </c>
      <c r="C21" s="134">
        <f>IF(ISNUMBER(VALUE(SUBSTITUTE(実質収支比率等に係る経年分析!G$49,"▲","-"))),ROUND(VALUE(SUBSTITUTE(実質収支比率等に係る経年分析!G$49,"▲","-")),2),NA())</f>
        <v>-6.69</v>
      </c>
      <c r="D21" s="134">
        <f>IF(ISNUMBER(VALUE(SUBSTITUTE(実質収支比率等に係る経年分析!H$49,"▲","-"))),ROUND(VALUE(SUBSTITUTE(実質収支比率等に係る経年分析!H$49,"▲","-")),2),NA())</f>
        <v>-11.85</v>
      </c>
      <c r="E21" s="134">
        <f>IF(ISNUMBER(VALUE(SUBSTITUTE(実質収支比率等に係る経年分析!I$49,"▲","-"))),ROUND(VALUE(SUBSTITUTE(実質収支比率等に係る経年分析!I$49,"▲","-")),2),NA())</f>
        <v>-0.31</v>
      </c>
      <c r="F21" s="134">
        <f>IF(ISNUMBER(VALUE(SUBSTITUTE(実質収支比率等に係る経年分析!J$49,"▲","-"))),ROUND(VALUE(SUBSTITUTE(実質収支比率等に係る経年分析!J$49,"▲","-")),2),NA())</f>
        <v>-4.3099999999999996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15.39</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学校給食特別会計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0.82</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2.1800000000000002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2.4300000000000002</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4.1399999999999997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5.96</v>
      </c>
    </row>
    <row r="36" spans="1:16" x14ac:dyDescent="0.15">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4.6900000000000004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473</v>
      </c>
      <c r="E42" s="136"/>
      <c r="F42" s="136"/>
      <c r="G42" s="136">
        <f>'実質公債費比率（分子）の構造'!L$52</f>
        <v>477</v>
      </c>
      <c r="H42" s="136"/>
      <c r="I42" s="136"/>
      <c r="J42" s="136">
        <f>'実質公債費比率（分子）の構造'!M$52</f>
        <v>520</v>
      </c>
      <c r="K42" s="136"/>
      <c r="L42" s="136"/>
      <c r="M42" s="136">
        <f>'実質公債費比率（分子）の構造'!N$52</f>
        <v>536</v>
      </c>
      <c r="N42" s="136"/>
      <c r="O42" s="136"/>
      <c r="P42" s="136">
        <f>'実質公債費比率（分子）の構造'!O$52</f>
        <v>566</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19</v>
      </c>
      <c r="C44" s="136"/>
      <c r="D44" s="136"/>
      <c r="E44" s="136">
        <f>'実質公債費比率（分子）の構造'!L$50</f>
        <v>16</v>
      </c>
      <c r="F44" s="136"/>
      <c r="G44" s="136"/>
      <c r="H44" s="136">
        <f>'実質公債費比率（分子）の構造'!M$50</f>
        <v>14</v>
      </c>
      <c r="I44" s="136"/>
      <c r="J44" s="136"/>
      <c r="K44" s="136">
        <f>'実質公債費比率（分子）の構造'!N$50</f>
        <v>8</v>
      </c>
      <c r="L44" s="136"/>
      <c r="M44" s="136"/>
      <c r="N44" s="136">
        <f>'実質公債費比率（分子）の構造'!O$50</f>
        <v>7</v>
      </c>
      <c r="O44" s="136"/>
      <c r="P44" s="136"/>
    </row>
    <row r="45" spans="1:16" x14ac:dyDescent="0.15">
      <c r="A45" s="136" t="s">
        <v>54</v>
      </c>
      <c r="B45" s="136">
        <f>'実質公債費比率（分子）の構造'!K$49</f>
        <v>26</v>
      </c>
      <c r="C45" s="136"/>
      <c r="D45" s="136"/>
      <c r="E45" s="136">
        <f>'実質公債費比率（分子）の構造'!L$49</f>
        <v>26</v>
      </c>
      <c r="F45" s="136"/>
      <c r="G45" s="136"/>
      <c r="H45" s="136">
        <f>'実質公債費比率（分子）の構造'!M$49</f>
        <v>26</v>
      </c>
      <c r="I45" s="136"/>
      <c r="J45" s="136"/>
      <c r="K45" s="136">
        <f>'実質公債費比率（分子）の構造'!N$49</f>
        <v>10</v>
      </c>
      <c r="L45" s="136"/>
      <c r="M45" s="136"/>
      <c r="N45" s="136">
        <f>'実質公債費比率（分子）の構造'!O$49</f>
        <v>39</v>
      </c>
      <c r="O45" s="136"/>
      <c r="P45" s="136"/>
    </row>
    <row r="46" spans="1:16" x14ac:dyDescent="0.15">
      <c r="A46" s="136" t="s">
        <v>55</v>
      </c>
      <c r="B46" s="136">
        <f>'実質公債費比率（分子）の構造'!K$48</f>
        <v>282</v>
      </c>
      <c r="C46" s="136"/>
      <c r="D46" s="136"/>
      <c r="E46" s="136">
        <f>'実質公債費比率（分子）の構造'!L$48</f>
        <v>278</v>
      </c>
      <c r="F46" s="136"/>
      <c r="G46" s="136"/>
      <c r="H46" s="136">
        <f>'実質公債費比率（分子）の構造'!M$48</f>
        <v>326</v>
      </c>
      <c r="I46" s="136"/>
      <c r="J46" s="136"/>
      <c r="K46" s="136">
        <f>'実質公債費比率（分子）の構造'!N$48</f>
        <v>357</v>
      </c>
      <c r="L46" s="136"/>
      <c r="M46" s="136"/>
      <c r="N46" s="136">
        <f>'実質公債費比率（分子）の構造'!O$48</f>
        <v>397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711</v>
      </c>
      <c r="C49" s="136"/>
      <c r="D49" s="136"/>
      <c r="E49" s="136">
        <f>'実質公債費比率（分子）の構造'!L$45</f>
        <v>654</v>
      </c>
      <c r="F49" s="136"/>
      <c r="G49" s="136"/>
      <c r="H49" s="136">
        <f>'実質公債費比率（分子）の構造'!M$45</f>
        <v>634</v>
      </c>
      <c r="I49" s="136"/>
      <c r="J49" s="136"/>
      <c r="K49" s="136">
        <f>'実質公債費比率（分子）の構造'!N$45</f>
        <v>606</v>
      </c>
      <c r="L49" s="136"/>
      <c r="M49" s="136"/>
      <c r="N49" s="136">
        <f>'実質公債費比率（分子）の構造'!O$45</f>
        <v>557</v>
      </c>
      <c r="O49" s="136"/>
      <c r="P49" s="136"/>
    </row>
    <row r="50" spans="1:16" x14ac:dyDescent="0.15">
      <c r="A50" s="136" t="s">
        <v>59</v>
      </c>
      <c r="B50" s="136" t="e">
        <f>NA()</f>
        <v>#N/A</v>
      </c>
      <c r="C50" s="136">
        <f>IF(ISNUMBER('実質公債費比率（分子）の構造'!K$53),'実質公債費比率（分子）の構造'!K$53,NA())</f>
        <v>565</v>
      </c>
      <c r="D50" s="136" t="e">
        <f>NA()</f>
        <v>#N/A</v>
      </c>
      <c r="E50" s="136" t="e">
        <f>NA()</f>
        <v>#N/A</v>
      </c>
      <c r="F50" s="136">
        <f>IF(ISNUMBER('実質公債費比率（分子）の構造'!L$53),'実質公債費比率（分子）の構造'!L$53,NA())</f>
        <v>497</v>
      </c>
      <c r="G50" s="136" t="e">
        <f>NA()</f>
        <v>#N/A</v>
      </c>
      <c r="H50" s="136" t="e">
        <f>NA()</f>
        <v>#N/A</v>
      </c>
      <c r="I50" s="136">
        <f>IF(ISNUMBER('実質公債費比率（分子）の構造'!M$53),'実質公債費比率（分子）の構造'!M$53,NA())</f>
        <v>480</v>
      </c>
      <c r="J50" s="136" t="e">
        <f>NA()</f>
        <v>#N/A</v>
      </c>
      <c r="K50" s="136" t="e">
        <f>NA()</f>
        <v>#N/A</v>
      </c>
      <c r="L50" s="136">
        <f>IF(ISNUMBER('実質公債費比率（分子）の構造'!N$53),'実質公債費比率（分子）の構造'!N$53,NA())</f>
        <v>445</v>
      </c>
      <c r="M50" s="136" t="e">
        <f>NA()</f>
        <v>#N/A</v>
      </c>
      <c r="N50" s="136" t="e">
        <f>NA()</f>
        <v>#N/A</v>
      </c>
      <c r="O50" s="136">
        <f>IF(ISNUMBER('実質公債費比率（分子）の構造'!O$53),'実質公債費比率（分子）の構造'!O$53,NA())</f>
        <v>434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7048</v>
      </c>
      <c r="E56" s="135"/>
      <c r="F56" s="135"/>
      <c r="G56" s="135">
        <f>'将来負担比率（分子）の構造'!J$51</f>
        <v>7176</v>
      </c>
      <c r="H56" s="135"/>
      <c r="I56" s="135"/>
      <c r="J56" s="135">
        <f>'将来負担比率（分子）の構造'!K$51</f>
        <v>7182</v>
      </c>
      <c r="K56" s="135"/>
      <c r="L56" s="135"/>
      <c r="M56" s="135">
        <f>'将来負担比率（分子）の構造'!L$51</f>
        <v>7214</v>
      </c>
      <c r="N56" s="135"/>
      <c r="O56" s="135"/>
      <c r="P56" s="135">
        <f>'将来負担比率（分子）の構造'!M$51</f>
        <v>6980</v>
      </c>
    </row>
    <row r="57" spans="1:16" x14ac:dyDescent="0.15">
      <c r="A57" s="135" t="s">
        <v>35</v>
      </c>
      <c r="B57" s="135"/>
      <c r="C57" s="135"/>
      <c r="D57" s="135">
        <f>'将来負担比率（分子）の構造'!I$50</f>
        <v>39</v>
      </c>
      <c r="E57" s="135"/>
      <c r="F57" s="135"/>
      <c r="G57" s="135">
        <f>'将来負担比率（分子）の構造'!J$50</f>
        <v>29</v>
      </c>
      <c r="H57" s="135"/>
      <c r="I57" s="135"/>
      <c r="J57" s="135">
        <f>'将来負担比率（分子）の構造'!K$50</f>
        <v>21</v>
      </c>
      <c r="K57" s="135"/>
      <c r="L57" s="135"/>
      <c r="M57" s="135">
        <f>'将来負担比率（分子）の構造'!L$50</f>
        <v>9</v>
      </c>
      <c r="N57" s="135"/>
      <c r="O57" s="135"/>
      <c r="P57" s="135">
        <f>'将来負担比率（分子）の構造'!M$50</f>
        <v>3</v>
      </c>
    </row>
    <row r="58" spans="1:16" x14ac:dyDescent="0.15">
      <c r="A58" s="135" t="s">
        <v>34</v>
      </c>
      <c r="B58" s="135"/>
      <c r="C58" s="135"/>
      <c r="D58" s="135">
        <f>'将来負担比率（分子）の構造'!I$49</f>
        <v>777</v>
      </c>
      <c r="E58" s="135"/>
      <c r="F58" s="135"/>
      <c r="G58" s="135">
        <f>'将来負担比率（分子）の構造'!J$49</f>
        <v>653</v>
      </c>
      <c r="H58" s="135"/>
      <c r="I58" s="135"/>
      <c r="J58" s="135">
        <f>'将来負担比率（分子）の構造'!K$49</f>
        <v>491</v>
      </c>
      <c r="K58" s="135"/>
      <c r="L58" s="135"/>
      <c r="M58" s="135">
        <f>'将来負担比率（分子）の構造'!L$49</f>
        <v>726</v>
      </c>
      <c r="N58" s="135"/>
      <c r="O58" s="135"/>
      <c r="P58" s="135">
        <f>'将来負担比率（分子）の構造'!M$49</f>
        <v>746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1377</v>
      </c>
      <c r="C62" s="135"/>
      <c r="D62" s="135"/>
      <c r="E62" s="135">
        <f>'将来負担比率（分子）の構造'!J$45</f>
        <v>1424</v>
      </c>
      <c r="F62" s="135"/>
      <c r="G62" s="135"/>
      <c r="H62" s="135">
        <f>'将来負担比率（分子）の構造'!K$45</f>
        <v>1447</v>
      </c>
      <c r="I62" s="135"/>
      <c r="J62" s="135"/>
      <c r="K62" s="135">
        <f>'将来負担比率（分子）の構造'!L$45</f>
        <v>1372</v>
      </c>
      <c r="L62" s="135"/>
      <c r="M62" s="135"/>
      <c r="N62" s="135">
        <f>'将来負担比率（分子）の構造'!M$45</f>
        <v>1273</v>
      </c>
      <c r="O62" s="135"/>
      <c r="P62" s="135"/>
    </row>
    <row r="63" spans="1:16" x14ac:dyDescent="0.15">
      <c r="A63" s="135" t="s">
        <v>28</v>
      </c>
      <c r="B63" s="135">
        <f>'将来負担比率（分子）の構造'!I$44</f>
        <v>300</v>
      </c>
      <c r="C63" s="135"/>
      <c r="D63" s="135"/>
      <c r="E63" s="135">
        <f>'将来負担比率（分子）の構造'!J$44</f>
        <v>459</v>
      </c>
      <c r="F63" s="135"/>
      <c r="G63" s="135"/>
      <c r="H63" s="135">
        <f>'将来負担比率（分子）の構造'!K$44</f>
        <v>625</v>
      </c>
      <c r="I63" s="135"/>
      <c r="J63" s="135"/>
      <c r="K63" s="135">
        <f>'将来負担比率（分子）の構造'!L$44</f>
        <v>782</v>
      </c>
      <c r="L63" s="135"/>
      <c r="M63" s="135"/>
      <c r="N63" s="135">
        <f>'将来負担比率（分子）の構造'!M$44</f>
        <v>750</v>
      </c>
      <c r="O63" s="135"/>
      <c r="P63" s="135"/>
    </row>
    <row r="64" spans="1:16" x14ac:dyDescent="0.15">
      <c r="A64" s="135" t="s">
        <v>27</v>
      </c>
      <c r="B64" s="135">
        <f>'将来負担比率（分子）の構造'!I$43</f>
        <v>6353</v>
      </c>
      <c r="C64" s="135"/>
      <c r="D64" s="135"/>
      <c r="E64" s="135">
        <f>'将来負担比率（分子）の構造'!J$43</f>
        <v>6506</v>
      </c>
      <c r="F64" s="135"/>
      <c r="G64" s="135"/>
      <c r="H64" s="135">
        <f>'将来負担比率（分子）の構造'!K$43</f>
        <v>6442</v>
      </c>
      <c r="I64" s="135"/>
      <c r="J64" s="135"/>
      <c r="K64" s="135">
        <f>'将来負担比率（分子）の構造'!L$43</f>
        <v>6477</v>
      </c>
      <c r="L64" s="135"/>
      <c r="M64" s="135"/>
      <c r="N64" s="135">
        <f>'将来負担比率（分子）の構造'!M$43</f>
        <v>6037</v>
      </c>
      <c r="O64" s="135"/>
      <c r="P64" s="135"/>
    </row>
    <row r="65" spans="1:16" x14ac:dyDescent="0.15">
      <c r="A65" s="135" t="s">
        <v>26</v>
      </c>
      <c r="B65" s="135">
        <f>'将来負担比率（分子）の構造'!I$42</f>
        <v>47</v>
      </c>
      <c r="C65" s="135"/>
      <c r="D65" s="135"/>
      <c r="E65" s="135">
        <f>'将来負担比率（分子）の構造'!J$42</f>
        <v>34</v>
      </c>
      <c r="F65" s="135"/>
      <c r="G65" s="135"/>
      <c r="H65" s="135">
        <f>'将来負担比率（分子）の構造'!K$42</f>
        <v>20</v>
      </c>
      <c r="I65" s="135"/>
      <c r="J65" s="135"/>
      <c r="K65" s="135">
        <f>'将来負担比率（分子）の構造'!L$42</f>
        <v>16</v>
      </c>
      <c r="L65" s="135"/>
      <c r="M65" s="135"/>
      <c r="N65" s="135">
        <f>'将来負担比率（分子）の構造'!M$42</f>
        <v>12</v>
      </c>
      <c r="O65" s="135"/>
      <c r="P65" s="135"/>
    </row>
    <row r="66" spans="1:16" x14ac:dyDescent="0.15">
      <c r="A66" s="135" t="s">
        <v>25</v>
      </c>
      <c r="B66" s="135">
        <f>'将来負担比率（分子）の構造'!I$41</f>
        <v>5391</v>
      </c>
      <c r="C66" s="135"/>
      <c r="D66" s="135"/>
      <c r="E66" s="135">
        <f>'将来負担比率（分子）の構造'!J$41</f>
        <v>5502</v>
      </c>
      <c r="F66" s="135"/>
      <c r="G66" s="135"/>
      <c r="H66" s="135">
        <f>'将来負担比率（分子）の構造'!K$41</f>
        <v>5281</v>
      </c>
      <c r="I66" s="135"/>
      <c r="J66" s="135"/>
      <c r="K66" s="135">
        <f>'将来負担比率（分子）の構造'!L$41</f>
        <v>5052</v>
      </c>
      <c r="L66" s="135"/>
      <c r="M66" s="135"/>
      <c r="N66" s="135">
        <f>'将来負担比率（分子）の構造'!M$41</f>
        <v>5129</v>
      </c>
      <c r="O66" s="135"/>
      <c r="P66" s="135"/>
    </row>
    <row r="67" spans="1:16" x14ac:dyDescent="0.15">
      <c r="A67" s="135" t="s">
        <v>63</v>
      </c>
      <c r="B67" s="135" t="e">
        <f>NA()</f>
        <v>#N/A</v>
      </c>
      <c r="C67" s="135">
        <f>IF(ISNUMBER('将来負担比率（分子）の構造'!I$52), IF('将来負担比率（分子）の構造'!I$52 &lt; 0, 0, '将来負担比率（分子）の構造'!I$52), NA())</f>
        <v>5606</v>
      </c>
      <c r="D67" s="135" t="e">
        <f>NA()</f>
        <v>#N/A</v>
      </c>
      <c r="E67" s="135" t="e">
        <f>NA()</f>
        <v>#N/A</v>
      </c>
      <c r="F67" s="135">
        <f>IF(ISNUMBER('将来負担比率（分子）の構造'!J$52), IF('将来負担比率（分子）の構造'!J$52 &lt; 0, 0, '将来負担比率（分子）の構造'!J$52), NA())</f>
        <v>6067</v>
      </c>
      <c r="G67" s="135" t="e">
        <f>NA()</f>
        <v>#N/A</v>
      </c>
      <c r="H67" s="135" t="e">
        <f>NA()</f>
        <v>#N/A</v>
      </c>
      <c r="I67" s="135">
        <f>IF(ISNUMBER('将来負担比率（分子）の構造'!K$52), IF('将来負担比率（分子）の構造'!K$52 &lt; 0, 0, '将来負担比率（分子）の構造'!K$52), NA())</f>
        <v>6121</v>
      </c>
      <c r="J67" s="135" t="e">
        <f>NA()</f>
        <v>#N/A</v>
      </c>
      <c r="K67" s="135" t="e">
        <f>NA()</f>
        <v>#N/A</v>
      </c>
      <c r="L67" s="135">
        <f>IF(ISNUMBER('将来負担比率（分子）の構造'!L$52), IF('将来負担比率（分子）の構造'!L$52 &lt; 0, 0, '将来負担比率（分子）の構造'!L$52), NA())</f>
        <v>5751</v>
      </c>
      <c r="M67" s="135" t="e">
        <f>NA()</f>
        <v>#N/A</v>
      </c>
      <c r="N67" s="135" t="e">
        <f>NA()</f>
        <v>#N/A</v>
      </c>
      <c r="O67" s="135">
        <f>IF(ISNUMBER('将来負担比率（分子）の構造'!M$52), IF('将来負担比率（分子）の構造'!M$52 &lt; 0, 0, '将来負担比率（分子）の構造'!M$52), NA())</f>
        <v>5473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825718</v>
      </c>
      <c r="S5" s="639"/>
      <c r="T5" s="639"/>
      <c r="U5" s="639"/>
      <c r="V5" s="639"/>
      <c r="W5" s="639"/>
      <c r="X5" s="639"/>
      <c r="Y5" s="686"/>
      <c r="Z5" s="699">
        <v>11.8</v>
      </c>
      <c r="AA5" s="699"/>
      <c r="AB5" s="699"/>
      <c r="AC5" s="699"/>
      <c r="AD5" s="700">
        <v>825718</v>
      </c>
      <c r="AE5" s="700"/>
      <c r="AF5" s="700"/>
      <c r="AG5" s="700"/>
      <c r="AH5" s="700"/>
      <c r="AI5" s="700"/>
      <c r="AJ5" s="700"/>
      <c r="AK5" s="700"/>
      <c r="AL5" s="687">
        <v>22.2</v>
      </c>
      <c r="AM5" s="656"/>
      <c r="AN5" s="656"/>
      <c r="AO5" s="688"/>
      <c r="AP5" s="675" t="s">
        <v>209</v>
      </c>
      <c r="AQ5" s="676"/>
      <c r="AR5" s="676"/>
      <c r="AS5" s="676"/>
      <c r="AT5" s="676"/>
      <c r="AU5" s="676"/>
      <c r="AV5" s="676"/>
      <c r="AW5" s="676"/>
      <c r="AX5" s="676"/>
      <c r="AY5" s="676"/>
      <c r="AZ5" s="676"/>
      <c r="BA5" s="676"/>
      <c r="BB5" s="676"/>
      <c r="BC5" s="676"/>
      <c r="BD5" s="676"/>
      <c r="BE5" s="676"/>
      <c r="BF5" s="677"/>
      <c r="BG5" s="588">
        <v>825144</v>
      </c>
      <c r="BH5" s="589"/>
      <c r="BI5" s="589"/>
      <c r="BJ5" s="589"/>
      <c r="BK5" s="589"/>
      <c r="BL5" s="589"/>
      <c r="BM5" s="589"/>
      <c r="BN5" s="590"/>
      <c r="BO5" s="641">
        <v>99.9</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58556</v>
      </c>
      <c r="S6" s="589"/>
      <c r="T6" s="589"/>
      <c r="U6" s="589"/>
      <c r="V6" s="589"/>
      <c r="W6" s="589"/>
      <c r="X6" s="589"/>
      <c r="Y6" s="590"/>
      <c r="Z6" s="641">
        <v>0.8</v>
      </c>
      <c r="AA6" s="641"/>
      <c r="AB6" s="641"/>
      <c r="AC6" s="641"/>
      <c r="AD6" s="642">
        <v>58556</v>
      </c>
      <c r="AE6" s="642"/>
      <c r="AF6" s="642"/>
      <c r="AG6" s="642"/>
      <c r="AH6" s="642"/>
      <c r="AI6" s="642"/>
      <c r="AJ6" s="642"/>
      <c r="AK6" s="642"/>
      <c r="AL6" s="611">
        <v>1.6</v>
      </c>
      <c r="AM6" s="643"/>
      <c r="AN6" s="643"/>
      <c r="AO6" s="644"/>
      <c r="AP6" s="585" t="s">
        <v>215</v>
      </c>
      <c r="AQ6" s="586"/>
      <c r="AR6" s="586"/>
      <c r="AS6" s="586"/>
      <c r="AT6" s="586"/>
      <c r="AU6" s="586"/>
      <c r="AV6" s="586"/>
      <c r="AW6" s="586"/>
      <c r="AX6" s="586"/>
      <c r="AY6" s="586"/>
      <c r="AZ6" s="586"/>
      <c r="BA6" s="586"/>
      <c r="BB6" s="586"/>
      <c r="BC6" s="586"/>
      <c r="BD6" s="586"/>
      <c r="BE6" s="586"/>
      <c r="BF6" s="587"/>
      <c r="BG6" s="588">
        <v>825144</v>
      </c>
      <c r="BH6" s="589"/>
      <c r="BI6" s="589"/>
      <c r="BJ6" s="589"/>
      <c r="BK6" s="589"/>
      <c r="BL6" s="589"/>
      <c r="BM6" s="589"/>
      <c r="BN6" s="590"/>
      <c r="BO6" s="641">
        <v>99.9</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86120</v>
      </c>
      <c r="CS6" s="589"/>
      <c r="CT6" s="589"/>
      <c r="CU6" s="589"/>
      <c r="CV6" s="589"/>
      <c r="CW6" s="589"/>
      <c r="CX6" s="589"/>
      <c r="CY6" s="590"/>
      <c r="CZ6" s="641">
        <v>1.3</v>
      </c>
      <c r="DA6" s="641"/>
      <c r="DB6" s="641"/>
      <c r="DC6" s="641"/>
      <c r="DD6" s="594" t="s">
        <v>210</v>
      </c>
      <c r="DE6" s="589"/>
      <c r="DF6" s="589"/>
      <c r="DG6" s="589"/>
      <c r="DH6" s="589"/>
      <c r="DI6" s="589"/>
      <c r="DJ6" s="589"/>
      <c r="DK6" s="589"/>
      <c r="DL6" s="589"/>
      <c r="DM6" s="589"/>
      <c r="DN6" s="589"/>
      <c r="DO6" s="589"/>
      <c r="DP6" s="590"/>
      <c r="DQ6" s="594">
        <v>86120</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1483</v>
      </c>
      <c r="S7" s="589"/>
      <c r="T7" s="589"/>
      <c r="U7" s="589"/>
      <c r="V7" s="589"/>
      <c r="W7" s="589"/>
      <c r="X7" s="589"/>
      <c r="Y7" s="590"/>
      <c r="Z7" s="641">
        <v>0</v>
      </c>
      <c r="AA7" s="641"/>
      <c r="AB7" s="641"/>
      <c r="AC7" s="641"/>
      <c r="AD7" s="642">
        <v>1483</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310855</v>
      </c>
      <c r="BH7" s="589"/>
      <c r="BI7" s="589"/>
      <c r="BJ7" s="589"/>
      <c r="BK7" s="589"/>
      <c r="BL7" s="589"/>
      <c r="BM7" s="589"/>
      <c r="BN7" s="590"/>
      <c r="BO7" s="641">
        <v>37.6</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1031006</v>
      </c>
      <c r="CS7" s="589"/>
      <c r="CT7" s="589"/>
      <c r="CU7" s="589"/>
      <c r="CV7" s="589"/>
      <c r="CW7" s="589"/>
      <c r="CX7" s="589"/>
      <c r="CY7" s="590"/>
      <c r="CZ7" s="641">
        <v>15.5</v>
      </c>
      <c r="DA7" s="641"/>
      <c r="DB7" s="641"/>
      <c r="DC7" s="641"/>
      <c r="DD7" s="594">
        <v>397518</v>
      </c>
      <c r="DE7" s="589"/>
      <c r="DF7" s="589"/>
      <c r="DG7" s="589"/>
      <c r="DH7" s="589"/>
      <c r="DI7" s="589"/>
      <c r="DJ7" s="589"/>
      <c r="DK7" s="589"/>
      <c r="DL7" s="589"/>
      <c r="DM7" s="589"/>
      <c r="DN7" s="589"/>
      <c r="DO7" s="589"/>
      <c r="DP7" s="590"/>
      <c r="DQ7" s="594">
        <v>560751</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3366</v>
      </c>
      <c r="S8" s="589"/>
      <c r="T8" s="589"/>
      <c r="U8" s="589"/>
      <c r="V8" s="589"/>
      <c r="W8" s="589"/>
      <c r="X8" s="589"/>
      <c r="Y8" s="590"/>
      <c r="Z8" s="641">
        <v>0</v>
      </c>
      <c r="AA8" s="641"/>
      <c r="AB8" s="641"/>
      <c r="AC8" s="641"/>
      <c r="AD8" s="642">
        <v>3366</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16894</v>
      </c>
      <c r="BH8" s="589"/>
      <c r="BI8" s="589"/>
      <c r="BJ8" s="589"/>
      <c r="BK8" s="589"/>
      <c r="BL8" s="589"/>
      <c r="BM8" s="589"/>
      <c r="BN8" s="590"/>
      <c r="BO8" s="641">
        <v>2</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2061445</v>
      </c>
      <c r="CS8" s="589"/>
      <c r="CT8" s="589"/>
      <c r="CU8" s="589"/>
      <c r="CV8" s="589"/>
      <c r="CW8" s="589"/>
      <c r="CX8" s="589"/>
      <c r="CY8" s="590"/>
      <c r="CZ8" s="641">
        <v>30.9</v>
      </c>
      <c r="DA8" s="641"/>
      <c r="DB8" s="641"/>
      <c r="DC8" s="641"/>
      <c r="DD8" s="594">
        <v>28257</v>
      </c>
      <c r="DE8" s="589"/>
      <c r="DF8" s="589"/>
      <c r="DG8" s="589"/>
      <c r="DH8" s="589"/>
      <c r="DI8" s="589"/>
      <c r="DJ8" s="589"/>
      <c r="DK8" s="589"/>
      <c r="DL8" s="589"/>
      <c r="DM8" s="589"/>
      <c r="DN8" s="589"/>
      <c r="DO8" s="589"/>
      <c r="DP8" s="590"/>
      <c r="DQ8" s="594">
        <v>1034961</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1402</v>
      </c>
      <c r="S9" s="589"/>
      <c r="T9" s="589"/>
      <c r="U9" s="589"/>
      <c r="V9" s="589"/>
      <c r="W9" s="589"/>
      <c r="X9" s="589"/>
      <c r="Y9" s="590"/>
      <c r="Z9" s="641">
        <v>0</v>
      </c>
      <c r="AA9" s="641"/>
      <c r="AB9" s="641"/>
      <c r="AC9" s="641"/>
      <c r="AD9" s="642">
        <v>1402</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269791</v>
      </c>
      <c r="BH9" s="589"/>
      <c r="BI9" s="589"/>
      <c r="BJ9" s="589"/>
      <c r="BK9" s="589"/>
      <c r="BL9" s="589"/>
      <c r="BM9" s="589"/>
      <c r="BN9" s="590"/>
      <c r="BO9" s="641">
        <v>32.700000000000003</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464401</v>
      </c>
      <c r="CS9" s="589"/>
      <c r="CT9" s="589"/>
      <c r="CU9" s="589"/>
      <c r="CV9" s="589"/>
      <c r="CW9" s="589"/>
      <c r="CX9" s="589"/>
      <c r="CY9" s="590"/>
      <c r="CZ9" s="641">
        <v>7</v>
      </c>
      <c r="DA9" s="641"/>
      <c r="DB9" s="641"/>
      <c r="DC9" s="641"/>
      <c r="DD9" s="594" t="s">
        <v>222</v>
      </c>
      <c r="DE9" s="589"/>
      <c r="DF9" s="589"/>
      <c r="DG9" s="589"/>
      <c r="DH9" s="589"/>
      <c r="DI9" s="589"/>
      <c r="DJ9" s="589"/>
      <c r="DK9" s="589"/>
      <c r="DL9" s="589"/>
      <c r="DM9" s="589"/>
      <c r="DN9" s="589"/>
      <c r="DO9" s="589"/>
      <c r="DP9" s="590"/>
      <c r="DQ9" s="594">
        <v>446382</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139189</v>
      </c>
      <c r="S10" s="589"/>
      <c r="T10" s="589"/>
      <c r="U10" s="589"/>
      <c r="V10" s="589"/>
      <c r="W10" s="589"/>
      <c r="X10" s="589"/>
      <c r="Y10" s="590"/>
      <c r="Z10" s="641">
        <v>2</v>
      </c>
      <c r="AA10" s="641"/>
      <c r="AB10" s="641"/>
      <c r="AC10" s="641"/>
      <c r="AD10" s="642">
        <v>139189</v>
      </c>
      <c r="AE10" s="642"/>
      <c r="AF10" s="642"/>
      <c r="AG10" s="642"/>
      <c r="AH10" s="642"/>
      <c r="AI10" s="642"/>
      <c r="AJ10" s="642"/>
      <c r="AK10" s="642"/>
      <c r="AL10" s="611">
        <v>3.7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12387</v>
      </c>
      <c r="BH10" s="589"/>
      <c r="BI10" s="589"/>
      <c r="BJ10" s="589"/>
      <c r="BK10" s="589"/>
      <c r="BL10" s="589"/>
      <c r="BM10" s="589"/>
      <c r="BN10" s="590"/>
      <c r="BO10" s="641">
        <v>1.5</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20</v>
      </c>
      <c r="CS10" s="589"/>
      <c r="CT10" s="589"/>
      <c r="CU10" s="589"/>
      <c r="CV10" s="589"/>
      <c r="CW10" s="589"/>
      <c r="CX10" s="589"/>
      <c r="CY10" s="590"/>
      <c r="CZ10" s="641">
        <v>0</v>
      </c>
      <c r="DA10" s="641"/>
      <c r="DB10" s="641"/>
      <c r="DC10" s="641"/>
      <c r="DD10" s="594" t="s">
        <v>222</v>
      </c>
      <c r="DE10" s="589"/>
      <c r="DF10" s="589"/>
      <c r="DG10" s="589"/>
      <c r="DH10" s="589"/>
      <c r="DI10" s="589"/>
      <c r="DJ10" s="589"/>
      <c r="DK10" s="589"/>
      <c r="DL10" s="589"/>
      <c r="DM10" s="589"/>
      <c r="DN10" s="589"/>
      <c r="DO10" s="589"/>
      <c r="DP10" s="590"/>
      <c r="DQ10" s="594">
        <v>20</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11783</v>
      </c>
      <c r="BH11" s="589"/>
      <c r="BI11" s="589"/>
      <c r="BJ11" s="589"/>
      <c r="BK11" s="589"/>
      <c r="BL11" s="589"/>
      <c r="BM11" s="589"/>
      <c r="BN11" s="590"/>
      <c r="BO11" s="641">
        <v>1.4</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769657</v>
      </c>
      <c r="CS11" s="589"/>
      <c r="CT11" s="589"/>
      <c r="CU11" s="589"/>
      <c r="CV11" s="589"/>
      <c r="CW11" s="589"/>
      <c r="CX11" s="589"/>
      <c r="CY11" s="590"/>
      <c r="CZ11" s="641">
        <v>11.5</v>
      </c>
      <c r="DA11" s="641"/>
      <c r="DB11" s="641"/>
      <c r="DC11" s="641"/>
      <c r="DD11" s="594">
        <v>156989</v>
      </c>
      <c r="DE11" s="589"/>
      <c r="DF11" s="589"/>
      <c r="DG11" s="589"/>
      <c r="DH11" s="589"/>
      <c r="DI11" s="589"/>
      <c r="DJ11" s="589"/>
      <c r="DK11" s="589"/>
      <c r="DL11" s="589"/>
      <c r="DM11" s="589"/>
      <c r="DN11" s="589"/>
      <c r="DO11" s="589"/>
      <c r="DP11" s="590"/>
      <c r="DQ11" s="594">
        <v>349683</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336397</v>
      </c>
      <c r="BH12" s="589"/>
      <c r="BI12" s="589"/>
      <c r="BJ12" s="589"/>
      <c r="BK12" s="589"/>
      <c r="BL12" s="589"/>
      <c r="BM12" s="589"/>
      <c r="BN12" s="590"/>
      <c r="BO12" s="641">
        <v>40.700000000000003</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92347</v>
      </c>
      <c r="CS12" s="589"/>
      <c r="CT12" s="589"/>
      <c r="CU12" s="589"/>
      <c r="CV12" s="589"/>
      <c r="CW12" s="589"/>
      <c r="CX12" s="589"/>
      <c r="CY12" s="590"/>
      <c r="CZ12" s="641">
        <v>1.4</v>
      </c>
      <c r="DA12" s="641"/>
      <c r="DB12" s="641"/>
      <c r="DC12" s="641"/>
      <c r="DD12" s="594">
        <v>3025</v>
      </c>
      <c r="DE12" s="589"/>
      <c r="DF12" s="589"/>
      <c r="DG12" s="589"/>
      <c r="DH12" s="589"/>
      <c r="DI12" s="589"/>
      <c r="DJ12" s="589"/>
      <c r="DK12" s="589"/>
      <c r="DL12" s="589"/>
      <c r="DM12" s="589"/>
      <c r="DN12" s="589"/>
      <c r="DO12" s="589"/>
      <c r="DP12" s="590"/>
      <c r="DQ12" s="594">
        <v>63815</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7555</v>
      </c>
      <c r="S13" s="589"/>
      <c r="T13" s="589"/>
      <c r="U13" s="589"/>
      <c r="V13" s="589"/>
      <c r="W13" s="589"/>
      <c r="X13" s="589"/>
      <c r="Y13" s="590"/>
      <c r="Z13" s="641">
        <v>0.1</v>
      </c>
      <c r="AA13" s="641"/>
      <c r="AB13" s="641"/>
      <c r="AC13" s="641"/>
      <c r="AD13" s="642">
        <v>7555</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336397</v>
      </c>
      <c r="BH13" s="589"/>
      <c r="BI13" s="589"/>
      <c r="BJ13" s="589"/>
      <c r="BK13" s="589"/>
      <c r="BL13" s="589"/>
      <c r="BM13" s="589"/>
      <c r="BN13" s="590"/>
      <c r="BO13" s="641">
        <v>40.700000000000003</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637517</v>
      </c>
      <c r="CS13" s="589"/>
      <c r="CT13" s="589"/>
      <c r="CU13" s="589"/>
      <c r="CV13" s="589"/>
      <c r="CW13" s="589"/>
      <c r="CX13" s="589"/>
      <c r="CY13" s="590"/>
      <c r="CZ13" s="641">
        <v>9.6</v>
      </c>
      <c r="DA13" s="641"/>
      <c r="DB13" s="641"/>
      <c r="DC13" s="641"/>
      <c r="DD13" s="594">
        <v>189888</v>
      </c>
      <c r="DE13" s="589"/>
      <c r="DF13" s="589"/>
      <c r="DG13" s="589"/>
      <c r="DH13" s="589"/>
      <c r="DI13" s="589"/>
      <c r="DJ13" s="589"/>
      <c r="DK13" s="589"/>
      <c r="DL13" s="589"/>
      <c r="DM13" s="589"/>
      <c r="DN13" s="589"/>
      <c r="DO13" s="589"/>
      <c r="DP13" s="590"/>
      <c r="DQ13" s="594">
        <v>388504</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39011</v>
      </c>
      <c r="BH14" s="589"/>
      <c r="BI14" s="589"/>
      <c r="BJ14" s="589"/>
      <c r="BK14" s="589"/>
      <c r="BL14" s="589"/>
      <c r="BM14" s="589"/>
      <c r="BN14" s="590"/>
      <c r="BO14" s="641">
        <v>4.7</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403254</v>
      </c>
      <c r="CS14" s="589"/>
      <c r="CT14" s="589"/>
      <c r="CU14" s="589"/>
      <c r="CV14" s="589"/>
      <c r="CW14" s="589"/>
      <c r="CX14" s="589"/>
      <c r="CY14" s="590"/>
      <c r="CZ14" s="641">
        <v>6</v>
      </c>
      <c r="DA14" s="641"/>
      <c r="DB14" s="641"/>
      <c r="DC14" s="641"/>
      <c r="DD14" s="594">
        <v>1156</v>
      </c>
      <c r="DE14" s="589"/>
      <c r="DF14" s="589"/>
      <c r="DG14" s="589"/>
      <c r="DH14" s="589"/>
      <c r="DI14" s="589"/>
      <c r="DJ14" s="589"/>
      <c r="DK14" s="589"/>
      <c r="DL14" s="589"/>
      <c r="DM14" s="589"/>
      <c r="DN14" s="589"/>
      <c r="DO14" s="589"/>
      <c r="DP14" s="590"/>
      <c r="DQ14" s="594">
        <v>359324</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2744</v>
      </c>
      <c r="S15" s="589"/>
      <c r="T15" s="589"/>
      <c r="U15" s="589"/>
      <c r="V15" s="589"/>
      <c r="W15" s="589"/>
      <c r="X15" s="589"/>
      <c r="Y15" s="590"/>
      <c r="Z15" s="641">
        <v>0</v>
      </c>
      <c r="AA15" s="641"/>
      <c r="AB15" s="641"/>
      <c r="AC15" s="641"/>
      <c r="AD15" s="642">
        <v>2744</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138881</v>
      </c>
      <c r="BH15" s="589"/>
      <c r="BI15" s="589"/>
      <c r="BJ15" s="589"/>
      <c r="BK15" s="589"/>
      <c r="BL15" s="589"/>
      <c r="BM15" s="589"/>
      <c r="BN15" s="590"/>
      <c r="BO15" s="641">
        <v>16.8</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536339</v>
      </c>
      <c r="CS15" s="589"/>
      <c r="CT15" s="589"/>
      <c r="CU15" s="589"/>
      <c r="CV15" s="589"/>
      <c r="CW15" s="589"/>
      <c r="CX15" s="589"/>
      <c r="CY15" s="590"/>
      <c r="CZ15" s="641">
        <v>8</v>
      </c>
      <c r="DA15" s="641"/>
      <c r="DB15" s="641"/>
      <c r="DC15" s="641"/>
      <c r="DD15" s="594">
        <v>42394</v>
      </c>
      <c r="DE15" s="589"/>
      <c r="DF15" s="589"/>
      <c r="DG15" s="589"/>
      <c r="DH15" s="589"/>
      <c r="DI15" s="589"/>
      <c r="DJ15" s="589"/>
      <c r="DK15" s="589"/>
      <c r="DL15" s="589"/>
      <c r="DM15" s="589"/>
      <c r="DN15" s="589"/>
      <c r="DO15" s="589"/>
      <c r="DP15" s="590"/>
      <c r="DQ15" s="594">
        <v>417712</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2969509</v>
      </c>
      <c r="S16" s="589"/>
      <c r="T16" s="589"/>
      <c r="U16" s="589"/>
      <c r="V16" s="589"/>
      <c r="W16" s="589"/>
      <c r="X16" s="589"/>
      <c r="Y16" s="590"/>
      <c r="Z16" s="641">
        <v>42.5</v>
      </c>
      <c r="AA16" s="641"/>
      <c r="AB16" s="641"/>
      <c r="AC16" s="641"/>
      <c r="AD16" s="642">
        <v>2667126</v>
      </c>
      <c r="AE16" s="642"/>
      <c r="AF16" s="642"/>
      <c r="AG16" s="642"/>
      <c r="AH16" s="642"/>
      <c r="AI16" s="642"/>
      <c r="AJ16" s="642"/>
      <c r="AK16" s="642"/>
      <c r="AL16" s="611">
        <v>71.900000000000006</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222</v>
      </c>
      <c r="CS16" s="589"/>
      <c r="CT16" s="589"/>
      <c r="CU16" s="589"/>
      <c r="CV16" s="589"/>
      <c r="CW16" s="589"/>
      <c r="CX16" s="589"/>
      <c r="CY16" s="590"/>
      <c r="CZ16" s="641" t="s">
        <v>222</v>
      </c>
      <c r="DA16" s="641"/>
      <c r="DB16" s="641"/>
      <c r="DC16" s="641"/>
      <c r="DD16" s="594" t="s">
        <v>222</v>
      </c>
      <c r="DE16" s="589"/>
      <c r="DF16" s="589"/>
      <c r="DG16" s="589"/>
      <c r="DH16" s="589"/>
      <c r="DI16" s="589"/>
      <c r="DJ16" s="589"/>
      <c r="DK16" s="589"/>
      <c r="DL16" s="589"/>
      <c r="DM16" s="589"/>
      <c r="DN16" s="589"/>
      <c r="DO16" s="589"/>
      <c r="DP16" s="590"/>
      <c r="DQ16" s="594" t="s">
        <v>222</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2667126</v>
      </c>
      <c r="S17" s="589"/>
      <c r="T17" s="589"/>
      <c r="U17" s="589"/>
      <c r="V17" s="589"/>
      <c r="W17" s="589"/>
      <c r="X17" s="589"/>
      <c r="Y17" s="590"/>
      <c r="Z17" s="641">
        <v>38.1</v>
      </c>
      <c r="AA17" s="641"/>
      <c r="AB17" s="641"/>
      <c r="AC17" s="641"/>
      <c r="AD17" s="642">
        <v>2667126</v>
      </c>
      <c r="AE17" s="642"/>
      <c r="AF17" s="642"/>
      <c r="AG17" s="642"/>
      <c r="AH17" s="642"/>
      <c r="AI17" s="642"/>
      <c r="AJ17" s="642"/>
      <c r="AK17" s="642"/>
      <c r="AL17" s="611">
        <v>71.900000000000006</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590207</v>
      </c>
      <c r="CS17" s="589"/>
      <c r="CT17" s="589"/>
      <c r="CU17" s="589"/>
      <c r="CV17" s="589"/>
      <c r="CW17" s="589"/>
      <c r="CX17" s="589"/>
      <c r="CY17" s="590"/>
      <c r="CZ17" s="641">
        <v>8.8000000000000007</v>
      </c>
      <c r="DA17" s="641"/>
      <c r="DB17" s="641"/>
      <c r="DC17" s="641"/>
      <c r="DD17" s="594" t="s">
        <v>222</v>
      </c>
      <c r="DE17" s="589"/>
      <c r="DF17" s="589"/>
      <c r="DG17" s="589"/>
      <c r="DH17" s="589"/>
      <c r="DI17" s="589"/>
      <c r="DJ17" s="589"/>
      <c r="DK17" s="589"/>
      <c r="DL17" s="589"/>
      <c r="DM17" s="589"/>
      <c r="DN17" s="589"/>
      <c r="DO17" s="589"/>
      <c r="DP17" s="590"/>
      <c r="DQ17" s="594">
        <v>590207</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302301</v>
      </c>
      <c r="S18" s="589"/>
      <c r="T18" s="589"/>
      <c r="U18" s="589"/>
      <c r="V18" s="589"/>
      <c r="W18" s="589"/>
      <c r="X18" s="589"/>
      <c r="Y18" s="590"/>
      <c r="Z18" s="641">
        <v>4.3</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82</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574</v>
      </c>
      <c r="BH19" s="589"/>
      <c r="BI19" s="589"/>
      <c r="BJ19" s="589"/>
      <c r="BK19" s="589"/>
      <c r="BL19" s="589"/>
      <c r="BM19" s="589"/>
      <c r="BN19" s="590"/>
      <c r="BO19" s="641">
        <v>0.1</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4009522</v>
      </c>
      <c r="S20" s="589"/>
      <c r="T20" s="589"/>
      <c r="U20" s="589"/>
      <c r="V20" s="589"/>
      <c r="W20" s="589"/>
      <c r="X20" s="589"/>
      <c r="Y20" s="590"/>
      <c r="Z20" s="641">
        <v>57.3</v>
      </c>
      <c r="AA20" s="641"/>
      <c r="AB20" s="641"/>
      <c r="AC20" s="641"/>
      <c r="AD20" s="642">
        <v>3707139</v>
      </c>
      <c r="AE20" s="642"/>
      <c r="AF20" s="642"/>
      <c r="AG20" s="642"/>
      <c r="AH20" s="642"/>
      <c r="AI20" s="642"/>
      <c r="AJ20" s="642"/>
      <c r="AK20" s="642"/>
      <c r="AL20" s="611">
        <v>99.9</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574</v>
      </c>
      <c r="BH20" s="589"/>
      <c r="BI20" s="589"/>
      <c r="BJ20" s="589"/>
      <c r="BK20" s="589"/>
      <c r="BL20" s="589"/>
      <c r="BM20" s="589"/>
      <c r="BN20" s="590"/>
      <c r="BO20" s="641">
        <v>0.1</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6672313</v>
      </c>
      <c r="CS20" s="589"/>
      <c r="CT20" s="589"/>
      <c r="CU20" s="589"/>
      <c r="CV20" s="589"/>
      <c r="CW20" s="589"/>
      <c r="CX20" s="589"/>
      <c r="CY20" s="590"/>
      <c r="CZ20" s="641">
        <v>100</v>
      </c>
      <c r="DA20" s="641"/>
      <c r="DB20" s="641"/>
      <c r="DC20" s="641"/>
      <c r="DD20" s="594">
        <v>819227</v>
      </c>
      <c r="DE20" s="589"/>
      <c r="DF20" s="589"/>
      <c r="DG20" s="589"/>
      <c r="DH20" s="589"/>
      <c r="DI20" s="589"/>
      <c r="DJ20" s="589"/>
      <c r="DK20" s="589"/>
      <c r="DL20" s="589"/>
      <c r="DM20" s="589"/>
      <c r="DN20" s="589"/>
      <c r="DO20" s="589"/>
      <c r="DP20" s="590"/>
      <c r="DQ20" s="594">
        <v>4297479</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1630</v>
      </c>
      <c r="S21" s="589"/>
      <c r="T21" s="589"/>
      <c r="U21" s="589"/>
      <c r="V21" s="589"/>
      <c r="W21" s="589"/>
      <c r="X21" s="589"/>
      <c r="Y21" s="590"/>
      <c r="Z21" s="641">
        <v>0</v>
      </c>
      <c r="AA21" s="641"/>
      <c r="AB21" s="641"/>
      <c r="AC21" s="641"/>
      <c r="AD21" s="642">
        <v>1630</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574</v>
      </c>
      <c r="BH21" s="589"/>
      <c r="BI21" s="589"/>
      <c r="BJ21" s="589"/>
      <c r="BK21" s="589"/>
      <c r="BL21" s="589"/>
      <c r="BM21" s="589"/>
      <c r="BN21" s="590"/>
      <c r="BO21" s="641">
        <v>0.1</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70237</v>
      </c>
      <c r="S22" s="589"/>
      <c r="T22" s="589"/>
      <c r="U22" s="589"/>
      <c r="V22" s="589"/>
      <c r="W22" s="589"/>
      <c r="X22" s="589"/>
      <c r="Y22" s="590"/>
      <c r="Z22" s="641">
        <v>1</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37547</v>
      </c>
      <c r="S23" s="589"/>
      <c r="T23" s="589"/>
      <c r="U23" s="589"/>
      <c r="V23" s="589"/>
      <c r="W23" s="589"/>
      <c r="X23" s="589"/>
      <c r="Y23" s="590"/>
      <c r="Z23" s="641">
        <v>0.5</v>
      </c>
      <c r="AA23" s="641"/>
      <c r="AB23" s="641"/>
      <c r="AC23" s="641"/>
      <c r="AD23" s="642">
        <v>1012</v>
      </c>
      <c r="AE23" s="642"/>
      <c r="AF23" s="642"/>
      <c r="AG23" s="642"/>
      <c r="AH23" s="642"/>
      <c r="AI23" s="642"/>
      <c r="AJ23" s="642"/>
      <c r="AK23" s="642"/>
      <c r="AL23" s="611">
        <v>0</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12789</v>
      </c>
      <c r="S24" s="589"/>
      <c r="T24" s="589"/>
      <c r="U24" s="589"/>
      <c r="V24" s="589"/>
      <c r="W24" s="589"/>
      <c r="X24" s="589"/>
      <c r="Y24" s="590"/>
      <c r="Z24" s="641">
        <v>0.2</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2696338</v>
      </c>
      <c r="CS24" s="639"/>
      <c r="CT24" s="639"/>
      <c r="CU24" s="639"/>
      <c r="CV24" s="639"/>
      <c r="CW24" s="639"/>
      <c r="CX24" s="639"/>
      <c r="CY24" s="686"/>
      <c r="CZ24" s="690">
        <v>40.4</v>
      </c>
      <c r="DA24" s="691"/>
      <c r="DB24" s="691"/>
      <c r="DC24" s="692"/>
      <c r="DD24" s="685">
        <v>1831243</v>
      </c>
      <c r="DE24" s="639"/>
      <c r="DF24" s="639"/>
      <c r="DG24" s="639"/>
      <c r="DH24" s="639"/>
      <c r="DI24" s="639"/>
      <c r="DJ24" s="639"/>
      <c r="DK24" s="686"/>
      <c r="DL24" s="685">
        <v>1826860</v>
      </c>
      <c r="DM24" s="639"/>
      <c r="DN24" s="639"/>
      <c r="DO24" s="639"/>
      <c r="DP24" s="639"/>
      <c r="DQ24" s="639"/>
      <c r="DR24" s="639"/>
      <c r="DS24" s="639"/>
      <c r="DT24" s="639"/>
      <c r="DU24" s="639"/>
      <c r="DV24" s="686"/>
      <c r="DW24" s="687">
        <v>46.6</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762713</v>
      </c>
      <c r="S25" s="589"/>
      <c r="T25" s="589"/>
      <c r="U25" s="589"/>
      <c r="V25" s="589"/>
      <c r="W25" s="589"/>
      <c r="X25" s="589"/>
      <c r="Y25" s="590"/>
      <c r="Z25" s="641">
        <v>10.9</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972727</v>
      </c>
      <c r="CS25" s="607"/>
      <c r="CT25" s="607"/>
      <c r="CU25" s="607"/>
      <c r="CV25" s="607"/>
      <c r="CW25" s="607"/>
      <c r="CX25" s="607"/>
      <c r="CY25" s="608"/>
      <c r="CZ25" s="591">
        <v>14.6</v>
      </c>
      <c r="DA25" s="609"/>
      <c r="DB25" s="609"/>
      <c r="DC25" s="610"/>
      <c r="DD25" s="594">
        <v>933662</v>
      </c>
      <c r="DE25" s="607"/>
      <c r="DF25" s="607"/>
      <c r="DG25" s="607"/>
      <c r="DH25" s="607"/>
      <c r="DI25" s="607"/>
      <c r="DJ25" s="607"/>
      <c r="DK25" s="608"/>
      <c r="DL25" s="594">
        <v>929537</v>
      </c>
      <c r="DM25" s="607"/>
      <c r="DN25" s="607"/>
      <c r="DO25" s="607"/>
      <c r="DP25" s="607"/>
      <c r="DQ25" s="607"/>
      <c r="DR25" s="607"/>
      <c r="DS25" s="607"/>
      <c r="DT25" s="607"/>
      <c r="DU25" s="607"/>
      <c r="DV25" s="608"/>
      <c r="DW25" s="611">
        <v>23.7</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558082</v>
      </c>
      <c r="CS26" s="589"/>
      <c r="CT26" s="589"/>
      <c r="CU26" s="589"/>
      <c r="CV26" s="589"/>
      <c r="CW26" s="589"/>
      <c r="CX26" s="589"/>
      <c r="CY26" s="590"/>
      <c r="CZ26" s="591">
        <v>8.4</v>
      </c>
      <c r="DA26" s="609"/>
      <c r="DB26" s="609"/>
      <c r="DC26" s="610"/>
      <c r="DD26" s="594">
        <v>527939</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730795</v>
      </c>
      <c r="S27" s="589"/>
      <c r="T27" s="589"/>
      <c r="U27" s="589"/>
      <c r="V27" s="589"/>
      <c r="W27" s="589"/>
      <c r="X27" s="589"/>
      <c r="Y27" s="590"/>
      <c r="Z27" s="641">
        <v>10.5</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825718</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1133404</v>
      </c>
      <c r="CS27" s="607"/>
      <c r="CT27" s="607"/>
      <c r="CU27" s="607"/>
      <c r="CV27" s="607"/>
      <c r="CW27" s="607"/>
      <c r="CX27" s="607"/>
      <c r="CY27" s="608"/>
      <c r="CZ27" s="591">
        <v>17</v>
      </c>
      <c r="DA27" s="609"/>
      <c r="DB27" s="609"/>
      <c r="DC27" s="610"/>
      <c r="DD27" s="594">
        <v>307374</v>
      </c>
      <c r="DE27" s="607"/>
      <c r="DF27" s="607"/>
      <c r="DG27" s="607"/>
      <c r="DH27" s="607"/>
      <c r="DI27" s="607"/>
      <c r="DJ27" s="607"/>
      <c r="DK27" s="608"/>
      <c r="DL27" s="594">
        <v>307116</v>
      </c>
      <c r="DM27" s="607"/>
      <c r="DN27" s="607"/>
      <c r="DO27" s="607"/>
      <c r="DP27" s="607"/>
      <c r="DQ27" s="607"/>
      <c r="DR27" s="607"/>
      <c r="DS27" s="607"/>
      <c r="DT27" s="607"/>
      <c r="DU27" s="607"/>
      <c r="DV27" s="608"/>
      <c r="DW27" s="611">
        <v>7.8</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23045</v>
      </c>
      <c r="S28" s="589"/>
      <c r="T28" s="589"/>
      <c r="U28" s="589"/>
      <c r="V28" s="589"/>
      <c r="W28" s="589"/>
      <c r="X28" s="589"/>
      <c r="Y28" s="590"/>
      <c r="Z28" s="641">
        <v>0.3</v>
      </c>
      <c r="AA28" s="641"/>
      <c r="AB28" s="641"/>
      <c r="AC28" s="641"/>
      <c r="AD28" s="642">
        <v>1158</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590207</v>
      </c>
      <c r="CS28" s="589"/>
      <c r="CT28" s="589"/>
      <c r="CU28" s="589"/>
      <c r="CV28" s="589"/>
      <c r="CW28" s="589"/>
      <c r="CX28" s="589"/>
      <c r="CY28" s="590"/>
      <c r="CZ28" s="591">
        <v>8.8000000000000007</v>
      </c>
      <c r="DA28" s="609"/>
      <c r="DB28" s="609"/>
      <c r="DC28" s="610"/>
      <c r="DD28" s="594">
        <v>590207</v>
      </c>
      <c r="DE28" s="589"/>
      <c r="DF28" s="589"/>
      <c r="DG28" s="589"/>
      <c r="DH28" s="589"/>
      <c r="DI28" s="589"/>
      <c r="DJ28" s="589"/>
      <c r="DK28" s="590"/>
      <c r="DL28" s="594">
        <v>590207</v>
      </c>
      <c r="DM28" s="589"/>
      <c r="DN28" s="589"/>
      <c r="DO28" s="589"/>
      <c r="DP28" s="589"/>
      <c r="DQ28" s="589"/>
      <c r="DR28" s="589"/>
      <c r="DS28" s="589"/>
      <c r="DT28" s="589"/>
      <c r="DU28" s="589"/>
      <c r="DV28" s="590"/>
      <c r="DW28" s="611">
        <v>15.1</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1734</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58</v>
      </c>
      <c r="CG29" s="622"/>
      <c r="CH29" s="622"/>
      <c r="CI29" s="622"/>
      <c r="CJ29" s="622"/>
      <c r="CK29" s="622"/>
      <c r="CL29" s="622"/>
      <c r="CM29" s="622"/>
      <c r="CN29" s="622"/>
      <c r="CO29" s="622"/>
      <c r="CP29" s="622"/>
      <c r="CQ29" s="623"/>
      <c r="CR29" s="588">
        <v>590201</v>
      </c>
      <c r="CS29" s="607"/>
      <c r="CT29" s="607"/>
      <c r="CU29" s="607"/>
      <c r="CV29" s="607"/>
      <c r="CW29" s="607"/>
      <c r="CX29" s="607"/>
      <c r="CY29" s="608"/>
      <c r="CZ29" s="591">
        <v>8.8000000000000007</v>
      </c>
      <c r="DA29" s="609"/>
      <c r="DB29" s="609"/>
      <c r="DC29" s="610"/>
      <c r="DD29" s="594">
        <v>590201</v>
      </c>
      <c r="DE29" s="607"/>
      <c r="DF29" s="607"/>
      <c r="DG29" s="607"/>
      <c r="DH29" s="607"/>
      <c r="DI29" s="607"/>
      <c r="DJ29" s="607"/>
      <c r="DK29" s="608"/>
      <c r="DL29" s="594">
        <v>590201</v>
      </c>
      <c r="DM29" s="607"/>
      <c r="DN29" s="607"/>
      <c r="DO29" s="607"/>
      <c r="DP29" s="607"/>
      <c r="DQ29" s="607"/>
      <c r="DR29" s="607"/>
      <c r="DS29" s="607"/>
      <c r="DT29" s="607"/>
      <c r="DU29" s="607"/>
      <c r="DV29" s="608"/>
      <c r="DW29" s="611">
        <v>15.1</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462157</v>
      </c>
      <c r="S30" s="589"/>
      <c r="T30" s="589"/>
      <c r="U30" s="589"/>
      <c r="V30" s="589"/>
      <c r="W30" s="589"/>
      <c r="X30" s="589"/>
      <c r="Y30" s="590"/>
      <c r="Z30" s="641">
        <v>6.6</v>
      </c>
      <c r="AA30" s="641"/>
      <c r="AB30" s="641"/>
      <c r="AC30" s="641"/>
      <c r="AD30" s="642" t="s">
        <v>222</v>
      </c>
      <c r="AE30" s="642"/>
      <c r="AF30" s="642"/>
      <c r="AG30" s="642"/>
      <c r="AH30" s="642"/>
      <c r="AI30" s="642"/>
      <c r="AJ30" s="642"/>
      <c r="AK30" s="642"/>
      <c r="AL30" s="611" t="s">
        <v>222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97.9</v>
      </c>
      <c r="BH30" s="655"/>
      <c r="BI30" s="655"/>
      <c r="BJ30" s="655"/>
      <c r="BK30" s="655"/>
      <c r="BL30" s="655"/>
      <c r="BM30" s="656">
        <v>88.8</v>
      </c>
      <c r="BN30" s="655"/>
      <c r="BO30" s="655"/>
      <c r="BP30" s="655"/>
      <c r="BQ30" s="657"/>
      <c r="BR30" s="654">
        <v>98.1</v>
      </c>
      <c r="BS30" s="655"/>
      <c r="BT30" s="655"/>
      <c r="BU30" s="655"/>
      <c r="BV30" s="655"/>
      <c r="BW30" s="655"/>
      <c r="BX30" s="656">
        <v>89.1</v>
      </c>
      <c r="BY30" s="655"/>
      <c r="BZ30" s="655"/>
      <c r="CA30" s="655"/>
      <c r="CB30" s="657"/>
      <c r="CD30" s="660"/>
      <c r="CE30" s="661"/>
      <c r="CF30" s="625" t="s">
        <v>293</v>
      </c>
      <c r="CG30" s="622"/>
      <c r="CH30" s="622"/>
      <c r="CI30" s="622"/>
      <c r="CJ30" s="622"/>
      <c r="CK30" s="622"/>
      <c r="CL30" s="622"/>
      <c r="CM30" s="622"/>
      <c r="CN30" s="622"/>
      <c r="CO30" s="622"/>
      <c r="CP30" s="622"/>
      <c r="CQ30" s="623"/>
      <c r="CR30" s="588">
        <v>531085</v>
      </c>
      <c r="CS30" s="589"/>
      <c r="CT30" s="589"/>
      <c r="CU30" s="589"/>
      <c r="CV30" s="589"/>
      <c r="CW30" s="589"/>
      <c r="CX30" s="589"/>
      <c r="CY30" s="590"/>
      <c r="CZ30" s="591">
        <v>8</v>
      </c>
      <c r="DA30" s="609"/>
      <c r="DB30" s="609"/>
      <c r="DC30" s="610"/>
      <c r="DD30" s="594">
        <v>531085</v>
      </c>
      <c r="DE30" s="589"/>
      <c r="DF30" s="589"/>
      <c r="DG30" s="589"/>
      <c r="DH30" s="589"/>
      <c r="DI30" s="589"/>
      <c r="DJ30" s="589"/>
      <c r="DK30" s="590"/>
      <c r="DL30" s="594">
        <v>531085</v>
      </c>
      <c r="DM30" s="589"/>
      <c r="DN30" s="589"/>
      <c r="DO30" s="589"/>
      <c r="DP30" s="589"/>
      <c r="DQ30" s="589"/>
      <c r="DR30" s="589"/>
      <c r="DS30" s="589"/>
      <c r="DT30" s="589"/>
      <c r="DU30" s="589"/>
      <c r="DV30" s="590"/>
      <c r="DW30" s="611">
        <v>13.5</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113842</v>
      </c>
      <c r="S31" s="589"/>
      <c r="T31" s="589"/>
      <c r="U31" s="589"/>
      <c r="V31" s="589"/>
      <c r="W31" s="589"/>
      <c r="X31" s="589"/>
      <c r="Y31" s="590"/>
      <c r="Z31" s="641">
        <v>1.6</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98.2</v>
      </c>
      <c r="BH31" s="607"/>
      <c r="BI31" s="607"/>
      <c r="BJ31" s="607"/>
      <c r="BK31" s="607"/>
      <c r="BL31" s="607"/>
      <c r="BM31" s="643">
        <v>89.5</v>
      </c>
      <c r="BN31" s="653"/>
      <c r="BO31" s="653"/>
      <c r="BP31" s="653"/>
      <c r="BQ31" s="617"/>
      <c r="BR31" s="652">
        <v>97.6</v>
      </c>
      <c r="BS31" s="607"/>
      <c r="BT31" s="607"/>
      <c r="BU31" s="607"/>
      <c r="BV31" s="607"/>
      <c r="BW31" s="607"/>
      <c r="BX31" s="643">
        <v>89.4</v>
      </c>
      <c r="BY31" s="653"/>
      <c r="BZ31" s="653"/>
      <c r="CA31" s="653"/>
      <c r="CB31" s="617"/>
      <c r="CD31" s="660"/>
      <c r="CE31" s="661"/>
      <c r="CF31" s="625" t="s">
        <v>297</v>
      </c>
      <c r="CG31" s="622"/>
      <c r="CH31" s="622"/>
      <c r="CI31" s="622"/>
      <c r="CJ31" s="622"/>
      <c r="CK31" s="622"/>
      <c r="CL31" s="622"/>
      <c r="CM31" s="622"/>
      <c r="CN31" s="622"/>
      <c r="CO31" s="622"/>
      <c r="CP31" s="622"/>
      <c r="CQ31" s="623"/>
      <c r="CR31" s="588">
        <v>59116</v>
      </c>
      <c r="CS31" s="607"/>
      <c r="CT31" s="607"/>
      <c r="CU31" s="607"/>
      <c r="CV31" s="607"/>
      <c r="CW31" s="607"/>
      <c r="CX31" s="607"/>
      <c r="CY31" s="608"/>
      <c r="CZ31" s="591">
        <v>0.9</v>
      </c>
      <c r="DA31" s="609"/>
      <c r="DB31" s="609"/>
      <c r="DC31" s="610"/>
      <c r="DD31" s="594">
        <v>59116</v>
      </c>
      <c r="DE31" s="607"/>
      <c r="DF31" s="607"/>
      <c r="DG31" s="607"/>
      <c r="DH31" s="607"/>
      <c r="DI31" s="607"/>
      <c r="DJ31" s="607"/>
      <c r="DK31" s="608"/>
      <c r="DL31" s="594">
        <v>59116</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158132</v>
      </c>
      <c r="S32" s="589"/>
      <c r="T32" s="589"/>
      <c r="U32" s="589"/>
      <c r="V32" s="589"/>
      <c r="W32" s="589"/>
      <c r="X32" s="589"/>
      <c r="Y32" s="590"/>
      <c r="Z32" s="641">
        <v>2.2999999999999998</v>
      </c>
      <c r="AA32" s="641"/>
      <c r="AB32" s="641"/>
      <c r="AC32" s="641"/>
      <c r="AD32" s="642">
        <v>1097</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96.6</v>
      </c>
      <c r="BH32" s="573"/>
      <c r="BI32" s="573"/>
      <c r="BJ32" s="573"/>
      <c r="BK32" s="573"/>
      <c r="BL32" s="573"/>
      <c r="BM32" s="636">
        <v>84</v>
      </c>
      <c r="BN32" s="573"/>
      <c r="BO32" s="573"/>
      <c r="BP32" s="573"/>
      <c r="BQ32" s="630"/>
      <c r="BR32" s="651">
        <v>97.7</v>
      </c>
      <c r="BS32" s="573"/>
      <c r="BT32" s="573"/>
      <c r="BU32" s="573"/>
      <c r="BV32" s="573"/>
      <c r="BW32" s="573"/>
      <c r="BX32" s="636">
        <v>84.5</v>
      </c>
      <c r="BY32" s="573"/>
      <c r="BZ32" s="573"/>
      <c r="CA32" s="573"/>
      <c r="CB32" s="630"/>
      <c r="CD32" s="662"/>
      <c r="CE32" s="663"/>
      <c r="CF32" s="625" t="s">
        <v>300</v>
      </c>
      <c r="CG32" s="622"/>
      <c r="CH32" s="622"/>
      <c r="CI32" s="622"/>
      <c r="CJ32" s="622"/>
      <c r="CK32" s="622"/>
      <c r="CL32" s="622"/>
      <c r="CM32" s="622"/>
      <c r="CN32" s="622"/>
      <c r="CO32" s="622"/>
      <c r="CP32" s="622"/>
      <c r="CQ32" s="623"/>
      <c r="CR32" s="588">
        <v>6</v>
      </c>
      <c r="CS32" s="589"/>
      <c r="CT32" s="589"/>
      <c r="CU32" s="589"/>
      <c r="CV32" s="589"/>
      <c r="CW32" s="589"/>
      <c r="CX32" s="589"/>
      <c r="CY32" s="590"/>
      <c r="CZ32" s="591">
        <v>0</v>
      </c>
      <c r="DA32" s="609"/>
      <c r="DB32" s="609"/>
      <c r="DC32" s="610"/>
      <c r="DD32" s="594">
        <v>6</v>
      </c>
      <c r="DE32" s="589"/>
      <c r="DF32" s="589"/>
      <c r="DG32" s="589"/>
      <c r="DH32" s="589"/>
      <c r="DI32" s="589"/>
      <c r="DJ32" s="589"/>
      <c r="DK32" s="590"/>
      <c r="DL32" s="594">
        <v>6</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608200</v>
      </c>
      <c r="S33" s="589"/>
      <c r="T33" s="589"/>
      <c r="U33" s="589"/>
      <c r="V33" s="589"/>
      <c r="W33" s="589"/>
      <c r="X33" s="589"/>
      <c r="Y33" s="590"/>
      <c r="Z33" s="641">
        <v>8.6999999999999993</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3156748</v>
      </c>
      <c r="CS33" s="607"/>
      <c r="CT33" s="607"/>
      <c r="CU33" s="607"/>
      <c r="CV33" s="607"/>
      <c r="CW33" s="607"/>
      <c r="CX33" s="607"/>
      <c r="CY33" s="608"/>
      <c r="CZ33" s="591">
        <v>47.3</v>
      </c>
      <c r="DA33" s="609"/>
      <c r="DB33" s="609"/>
      <c r="DC33" s="610"/>
      <c r="DD33" s="594">
        <v>2375571</v>
      </c>
      <c r="DE33" s="607"/>
      <c r="DF33" s="607"/>
      <c r="DG33" s="607"/>
      <c r="DH33" s="607"/>
      <c r="DI33" s="607"/>
      <c r="DJ33" s="607"/>
      <c r="DK33" s="608"/>
      <c r="DL33" s="594">
        <v>1899239</v>
      </c>
      <c r="DM33" s="607"/>
      <c r="DN33" s="607"/>
      <c r="DO33" s="607"/>
      <c r="DP33" s="607"/>
      <c r="DQ33" s="607"/>
      <c r="DR33" s="607"/>
      <c r="DS33" s="607"/>
      <c r="DT33" s="607"/>
      <c r="DU33" s="607"/>
      <c r="DV33" s="608"/>
      <c r="DW33" s="611">
        <v>48.4</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819847</v>
      </c>
      <c r="CS34" s="589"/>
      <c r="CT34" s="589"/>
      <c r="CU34" s="589"/>
      <c r="CV34" s="589"/>
      <c r="CW34" s="589"/>
      <c r="CX34" s="589"/>
      <c r="CY34" s="590"/>
      <c r="CZ34" s="591">
        <v>12.3</v>
      </c>
      <c r="DA34" s="609"/>
      <c r="DB34" s="609"/>
      <c r="DC34" s="610"/>
      <c r="DD34" s="594">
        <v>617144</v>
      </c>
      <c r="DE34" s="589"/>
      <c r="DF34" s="589"/>
      <c r="DG34" s="589"/>
      <c r="DH34" s="589"/>
      <c r="DI34" s="589"/>
      <c r="DJ34" s="589"/>
      <c r="DK34" s="590"/>
      <c r="DL34" s="594">
        <v>481097</v>
      </c>
      <c r="DM34" s="589"/>
      <c r="DN34" s="589"/>
      <c r="DO34" s="589"/>
      <c r="DP34" s="589"/>
      <c r="DQ34" s="589"/>
      <c r="DR34" s="589"/>
      <c r="DS34" s="589"/>
      <c r="DT34" s="589"/>
      <c r="DU34" s="589"/>
      <c r="DV34" s="590"/>
      <c r="DW34" s="611">
        <v>12.3</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208900</v>
      </c>
      <c r="S35" s="589"/>
      <c r="T35" s="589"/>
      <c r="U35" s="589"/>
      <c r="V35" s="589"/>
      <c r="W35" s="589"/>
      <c r="X35" s="589"/>
      <c r="Y35" s="590"/>
      <c r="Z35" s="641">
        <v>3</v>
      </c>
      <c r="AA35" s="641"/>
      <c r="AB35" s="641"/>
      <c r="AC35" s="641"/>
      <c r="AD35" s="642" t="s">
        <v>222</v>
      </c>
      <c r="AE35" s="642"/>
      <c r="AF35" s="642"/>
      <c r="AG35" s="642"/>
      <c r="AH35" s="642"/>
      <c r="AI35" s="642"/>
      <c r="AJ35" s="642"/>
      <c r="AK35" s="642"/>
      <c r="AL35" s="611" t="s">
        <v>222</v>
      </c>
      <c r="AM35" s="643"/>
      <c r="AN35" s="643"/>
      <c r="AO35" s="644"/>
      <c r="AP35" s="186"/>
      <c r="AQ35" s="645" t="s">
        <v>308</v>
      </c>
      <c r="AR35" s="646"/>
      <c r="AS35" s="646"/>
      <c r="AT35" s="646"/>
      <c r="AU35" s="646"/>
      <c r="AV35" s="646"/>
      <c r="AW35" s="646"/>
      <c r="AX35" s="646"/>
      <c r="AY35" s="647"/>
      <c r="AZ35" s="638">
        <v>1195709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96205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140283</v>
      </c>
      <c r="CS35" s="607"/>
      <c r="CT35" s="607"/>
      <c r="CU35" s="607"/>
      <c r="CV35" s="607"/>
      <c r="CW35" s="607"/>
      <c r="CX35" s="607"/>
      <c r="CY35" s="608"/>
      <c r="CZ35" s="591">
        <v>2.1</v>
      </c>
      <c r="DA35" s="609"/>
      <c r="DB35" s="609"/>
      <c r="DC35" s="610"/>
      <c r="DD35" s="594">
        <v>111704</v>
      </c>
      <c r="DE35" s="607"/>
      <c r="DF35" s="607"/>
      <c r="DG35" s="607"/>
      <c r="DH35" s="607"/>
      <c r="DI35" s="607"/>
      <c r="DJ35" s="607"/>
      <c r="DK35" s="608"/>
      <c r="DL35" s="594">
        <v>104822</v>
      </c>
      <c r="DM35" s="607"/>
      <c r="DN35" s="607"/>
      <c r="DO35" s="607"/>
      <c r="DP35" s="607"/>
      <c r="DQ35" s="607"/>
      <c r="DR35" s="607"/>
      <c r="DS35" s="607"/>
      <c r="DT35" s="607"/>
      <c r="DU35" s="607"/>
      <c r="DV35" s="608"/>
      <c r="DW35" s="611">
        <v>2.7</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6992343</v>
      </c>
      <c r="S36" s="629"/>
      <c r="T36" s="629"/>
      <c r="U36" s="629"/>
      <c r="V36" s="629"/>
      <c r="W36" s="629"/>
      <c r="X36" s="629"/>
      <c r="Y36" s="632"/>
      <c r="Z36" s="633">
        <v>100</v>
      </c>
      <c r="AA36" s="633"/>
      <c r="AB36" s="633"/>
      <c r="AC36" s="633"/>
      <c r="AD36" s="634">
        <v>3712036</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425998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96205</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1456926</v>
      </c>
      <c r="CS36" s="589"/>
      <c r="CT36" s="589"/>
      <c r="CU36" s="589"/>
      <c r="CV36" s="589"/>
      <c r="CW36" s="589"/>
      <c r="CX36" s="589"/>
      <c r="CY36" s="590"/>
      <c r="CZ36" s="591">
        <v>21.8</v>
      </c>
      <c r="DA36" s="609"/>
      <c r="DB36" s="609"/>
      <c r="DC36" s="610"/>
      <c r="DD36" s="594">
        <v>1090058</v>
      </c>
      <c r="DE36" s="589"/>
      <c r="DF36" s="589"/>
      <c r="DG36" s="589"/>
      <c r="DH36" s="589"/>
      <c r="DI36" s="589"/>
      <c r="DJ36" s="589"/>
      <c r="DK36" s="590"/>
      <c r="DL36" s="594">
        <v>848888</v>
      </c>
      <c r="DM36" s="589"/>
      <c r="DN36" s="589"/>
      <c r="DO36" s="589"/>
      <c r="DP36" s="589"/>
      <c r="DQ36" s="589"/>
      <c r="DR36" s="589"/>
      <c r="DS36" s="589"/>
      <c r="DT36" s="589"/>
      <c r="DU36" s="589"/>
      <c r="DV36" s="590"/>
      <c r="DW36" s="611">
        <v>21.7</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122797</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2797</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496935</v>
      </c>
      <c r="CS37" s="607"/>
      <c r="CT37" s="607"/>
      <c r="CU37" s="607"/>
      <c r="CV37" s="607"/>
      <c r="CW37" s="607"/>
      <c r="CX37" s="607"/>
      <c r="CY37" s="608"/>
      <c r="CZ37" s="591">
        <v>7.4</v>
      </c>
      <c r="DA37" s="609"/>
      <c r="DB37" s="609"/>
      <c r="DC37" s="610"/>
      <c r="DD37" s="594">
        <v>453135</v>
      </c>
      <c r="DE37" s="607"/>
      <c r="DF37" s="607"/>
      <c r="DG37" s="607"/>
      <c r="DH37" s="607"/>
      <c r="DI37" s="607"/>
      <c r="DJ37" s="607"/>
      <c r="DK37" s="608"/>
      <c r="DL37" s="594">
        <v>364197</v>
      </c>
      <c r="DM37" s="607"/>
      <c r="DN37" s="607"/>
      <c r="DO37" s="607"/>
      <c r="DP37" s="607"/>
      <c r="DQ37" s="607"/>
      <c r="DR37" s="607"/>
      <c r="DS37" s="607"/>
      <c r="DT37" s="607"/>
      <c r="DU37" s="607"/>
      <c r="DV37" s="608"/>
      <c r="DW37" s="611">
        <v>9.3000000000000007</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5434</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646914</v>
      </c>
      <c r="CS38" s="589"/>
      <c r="CT38" s="589"/>
      <c r="CU38" s="589"/>
      <c r="CV38" s="589"/>
      <c r="CW38" s="589"/>
      <c r="CX38" s="589"/>
      <c r="CY38" s="590"/>
      <c r="CZ38" s="591">
        <v>9.6999999999999993</v>
      </c>
      <c r="DA38" s="609"/>
      <c r="DB38" s="609"/>
      <c r="DC38" s="610"/>
      <c r="DD38" s="594">
        <v>523453</v>
      </c>
      <c r="DE38" s="589"/>
      <c r="DF38" s="589"/>
      <c r="DG38" s="589"/>
      <c r="DH38" s="589"/>
      <c r="DI38" s="589"/>
      <c r="DJ38" s="589"/>
      <c r="DK38" s="590"/>
      <c r="DL38" s="594">
        <v>464432</v>
      </c>
      <c r="DM38" s="589"/>
      <c r="DN38" s="589"/>
      <c r="DO38" s="589"/>
      <c r="DP38" s="589"/>
      <c r="DQ38" s="589"/>
      <c r="DR38" s="589"/>
      <c r="DS38" s="589"/>
      <c r="DT38" s="589"/>
      <c r="DU38" s="589"/>
      <c r="DV38" s="590"/>
      <c r="DW38" s="611">
        <v>11.8</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91</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36316</v>
      </c>
      <c r="CS39" s="607"/>
      <c r="CT39" s="607"/>
      <c r="CU39" s="607"/>
      <c r="CV39" s="607"/>
      <c r="CW39" s="607"/>
      <c r="CX39" s="607"/>
      <c r="CY39" s="608"/>
      <c r="CZ39" s="591">
        <v>0.5</v>
      </c>
      <c r="DA39" s="609"/>
      <c r="DB39" s="609"/>
      <c r="DC39" s="610"/>
      <c r="DD39" s="594" t="s">
        <v>319</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200823</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128</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56462</v>
      </c>
      <c r="CS40" s="589"/>
      <c r="CT40" s="589"/>
      <c r="CU40" s="589"/>
      <c r="CV40" s="589"/>
      <c r="CW40" s="589"/>
      <c r="CX40" s="589"/>
      <c r="CY40" s="590"/>
      <c r="CZ40" s="591">
        <v>0.8</v>
      </c>
      <c r="DA40" s="609"/>
      <c r="DB40" s="609"/>
      <c r="DC40" s="610"/>
      <c r="DD40" s="594">
        <v>33212</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446091</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226</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819227</v>
      </c>
      <c r="CS42" s="589"/>
      <c r="CT42" s="589"/>
      <c r="CU42" s="589"/>
      <c r="CV42" s="589"/>
      <c r="CW42" s="589"/>
      <c r="CX42" s="589"/>
      <c r="CY42" s="590"/>
      <c r="CZ42" s="591">
        <v>12.3</v>
      </c>
      <c r="DA42" s="592"/>
      <c r="DB42" s="592"/>
      <c r="DC42" s="593"/>
      <c r="DD42" s="594">
        <v>90665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13370</v>
      </c>
      <c r="CS43" s="607"/>
      <c r="CT43" s="607"/>
      <c r="CU43" s="607"/>
      <c r="CV43" s="607"/>
      <c r="CW43" s="607"/>
      <c r="CX43" s="607"/>
      <c r="CY43" s="608"/>
      <c r="CZ43" s="591">
        <v>0.2</v>
      </c>
      <c r="DA43" s="609"/>
      <c r="DB43" s="609"/>
      <c r="DC43" s="610"/>
      <c r="DD43" s="594">
        <v>13370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289</v>
      </c>
      <c r="CE44" s="602"/>
      <c r="CF44" s="585" t="s">
        <v>338</v>
      </c>
      <c r="CG44" s="586"/>
      <c r="CH44" s="586"/>
      <c r="CI44" s="586"/>
      <c r="CJ44" s="586"/>
      <c r="CK44" s="586"/>
      <c r="CL44" s="586"/>
      <c r="CM44" s="586"/>
      <c r="CN44" s="586"/>
      <c r="CO44" s="586"/>
      <c r="CP44" s="586"/>
      <c r="CQ44" s="587"/>
      <c r="CR44" s="588">
        <v>819227</v>
      </c>
      <c r="CS44" s="589"/>
      <c r="CT44" s="589"/>
      <c r="CU44" s="589"/>
      <c r="CV44" s="589"/>
      <c r="CW44" s="589"/>
      <c r="CX44" s="589"/>
      <c r="CY44" s="590"/>
      <c r="CZ44" s="591">
        <v>12.3</v>
      </c>
      <c r="DA44" s="592"/>
      <c r="DB44" s="592"/>
      <c r="DC44" s="593"/>
      <c r="DD44" s="594">
        <v>90665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58702</v>
      </c>
      <c r="CS45" s="607"/>
      <c r="CT45" s="607"/>
      <c r="CU45" s="607"/>
      <c r="CV45" s="607"/>
      <c r="CW45" s="607"/>
      <c r="CX45" s="607"/>
      <c r="CY45" s="608"/>
      <c r="CZ45" s="591">
        <v>0.9</v>
      </c>
      <c r="DA45" s="609"/>
      <c r="DB45" s="609"/>
      <c r="DC45" s="610"/>
      <c r="DD45" s="594">
        <v>5011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634439</v>
      </c>
      <c r="CS46" s="589"/>
      <c r="CT46" s="589"/>
      <c r="CU46" s="589"/>
      <c r="CV46" s="589"/>
      <c r="CW46" s="589"/>
      <c r="CX46" s="589"/>
      <c r="CY46" s="590"/>
      <c r="CZ46" s="591">
        <v>9.5</v>
      </c>
      <c r="DA46" s="592"/>
      <c r="DB46" s="592"/>
      <c r="DC46" s="593"/>
      <c r="DD46" s="594">
        <v>72907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6672313</v>
      </c>
      <c r="CS49" s="573"/>
      <c r="CT49" s="573"/>
      <c r="CU49" s="573"/>
      <c r="CV49" s="573"/>
      <c r="CW49" s="573"/>
      <c r="CX49" s="573"/>
      <c r="CY49" s="574"/>
      <c r="CZ49" s="575">
        <v>100</v>
      </c>
      <c r="DA49" s="576"/>
      <c r="DB49" s="576"/>
      <c r="DC49" s="577"/>
      <c r="DD49" s="578">
        <v>4297479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3" t="s">
        <v>349</v>
      </c>
      <c r="B5" s="994"/>
      <c r="C5" s="994"/>
      <c r="D5" s="994"/>
      <c r="E5" s="994"/>
      <c r="F5" s="994"/>
      <c r="G5" s="994"/>
      <c r="H5" s="994"/>
      <c r="I5" s="994"/>
      <c r="J5" s="994"/>
      <c r="K5" s="994"/>
      <c r="L5" s="994"/>
      <c r="M5" s="994"/>
      <c r="N5" s="994"/>
      <c r="O5" s="994"/>
      <c r="P5" s="995"/>
      <c r="Q5" s="999" t="s">
        <v>350</v>
      </c>
      <c r="R5" s="1000"/>
      <c r="S5" s="1000"/>
      <c r="T5" s="1000"/>
      <c r="U5" s="1001"/>
      <c r="V5" s="999" t="s">
        <v>351</v>
      </c>
      <c r="W5" s="1000"/>
      <c r="X5" s="1000"/>
      <c r="Y5" s="1000"/>
      <c r="Z5" s="1001"/>
      <c r="AA5" s="999" t="s">
        <v>352</v>
      </c>
      <c r="AB5" s="1000"/>
      <c r="AC5" s="1000"/>
      <c r="AD5" s="1000"/>
      <c r="AE5" s="1000"/>
      <c r="AF5" s="1109" t="s">
        <v>353</v>
      </c>
      <c r="AG5" s="1000"/>
      <c r="AH5" s="1000"/>
      <c r="AI5" s="1000"/>
      <c r="AJ5" s="1015"/>
      <c r="AK5" s="1000" t="s">
        <v>354</v>
      </c>
      <c r="AL5" s="1000"/>
      <c r="AM5" s="1000"/>
      <c r="AN5" s="1000"/>
      <c r="AO5" s="1001"/>
      <c r="AP5" s="999" t="s">
        <v>355</v>
      </c>
      <c r="AQ5" s="1000"/>
      <c r="AR5" s="1000"/>
      <c r="AS5" s="1000"/>
      <c r="AT5" s="1001"/>
      <c r="AU5" s="999" t="s">
        <v>356</v>
      </c>
      <c r="AV5" s="1000"/>
      <c r="AW5" s="1000"/>
      <c r="AX5" s="1000"/>
      <c r="AY5" s="1015"/>
      <c r="AZ5" s="207"/>
      <c r="BA5" s="207"/>
      <c r="BB5" s="207"/>
      <c r="BC5" s="207"/>
      <c r="BD5" s="207"/>
      <c r="BE5" s="208"/>
      <c r="BF5" s="208"/>
      <c r="BG5" s="208"/>
      <c r="BH5" s="208"/>
      <c r="BI5" s="208"/>
      <c r="BJ5" s="208"/>
      <c r="BK5" s="208"/>
      <c r="BL5" s="208"/>
      <c r="BM5" s="208"/>
      <c r="BN5" s="208"/>
      <c r="BO5" s="208"/>
      <c r="BP5" s="208"/>
      <c r="BQ5" s="993" t="s">
        <v>357</v>
      </c>
      <c r="BR5" s="994"/>
      <c r="BS5" s="994"/>
      <c r="BT5" s="994"/>
      <c r="BU5" s="994"/>
      <c r="BV5" s="994"/>
      <c r="BW5" s="994"/>
      <c r="BX5" s="994"/>
      <c r="BY5" s="994"/>
      <c r="BZ5" s="994"/>
      <c r="CA5" s="994"/>
      <c r="CB5" s="994"/>
      <c r="CC5" s="994"/>
      <c r="CD5" s="994"/>
      <c r="CE5" s="994"/>
      <c r="CF5" s="994"/>
      <c r="CG5" s="995"/>
      <c r="CH5" s="999" t="s">
        <v>358</v>
      </c>
      <c r="CI5" s="1000"/>
      <c r="CJ5" s="1000"/>
      <c r="CK5" s="1000"/>
      <c r="CL5" s="1001"/>
      <c r="CM5" s="999" t="s">
        <v>359</v>
      </c>
      <c r="CN5" s="1000"/>
      <c r="CO5" s="1000"/>
      <c r="CP5" s="1000"/>
      <c r="CQ5" s="1001"/>
      <c r="CR5" s="999" t="s">
        <v>360</v>
      </c>
      <c r="CS5" s="1000"/>
      <c r="CT5" s="1000"/>
      <c r="CU5" s="1000"/>
      <c r="CV5" s="1001"/>
      <c r="CW5" s="999" t="s">
        <v>361</v>
      </c>
      <c r="CX5" s="1000"/>
      <c r="CY5" s="1000"/>
      <c r="CZ5" s="1000"/>
      <c r="DA5" s="1001"/>
      <c r="DB5" s="999" t="s">
        <v>362</v>
      </c>
      <c r="DC5" s="1000"/>
      <c r="DD5" s="1000"/>
      <c r="DE5" s="1000"/>
      <c r="DF5" s="1001"/>
      <c r="DG5" s="1094" t="s">
        <v>363</v>
      </c>
      <c r="DH5" s="1095"/>
      <c r="DI5" s="1095"/>
      <c r="DJ5" s="1095"/>
      <c r="DK5" s="1096"/>
      <c r="DL5" s="1094" t="s">
        <v>364</v>
      </c>
      <c r="DM5" s="1095"/>
      <c r="DN5" s="1095"/>
      <c r="DO5" s="1095"/>
      <c r="DP5" s="1096"/>
      <c r="DQ5" s="999" t="s">
        <v>365</v>
      </c>
      <c r="DR5" s="1000"/>
      <c r="DS5" s="1000"/>
      <c r="DT5" s="1000"/>
      <c r="DU5" s="1001"/>
      <c r="DV5" s="999" t="s">
        <v>356</v>
      </c>
      <c r="DW5" s="1000"/>
      <c r="DX5" s="1000"/>
      <c r="DY5" s="1000"/>
      <c r="DZ5" s="1015"/>
      <c r="EA5" s="205"/>
    </row>
    <row r="6" spans="1:131" s="206"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0"/>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7"/>
      <c r="DH6" s="1098"/>
      <c r="DI6" s="1098"/>
      <c r="DJ6" s="1098"/>
      <c r="DK6" s="1099"/>
      <c r="DL6" s="1097"/>
      <c r="DM6" s="1098"/>
      <c r="DN6" s="1098"/>
      <c r="DO6" s="1098"/>
      <c r="DP6" s="1099"/>
      <c r="DQ6" s="1002"/>
      <c r="DR6" s="1003"/>
      <c r="DS6" s="1003"/>
      <c r="DT6" s="1003"/>
      <c r="DU6" s="1004"/>
      <c r="DV6" s="1002"/>
      <c r="DW6" s="1003"/>
      <c r="DX6" s="1003"/>
      <c r="DY6" s="1003"/>
      <c r="DZ6" s="1016"/>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6929</v>
      </c>
      <c r="R7" s="1101"/>
      <c r="S7" s="1101"/>
      <c r="T7" s="1101"/>
      <c r="U7" s="1101"/>
      <c r="V7" s="1101">
        <v>6609</v>
      </c>
      <c r="W7" s="1101"/>
      <c r="X7" s="1101"/>
      <c r="Y7" s="1101"/>
      <c r="Z7" s="1101"/>
      <c r="AA7" s="1101">
        <v>320</v>
      </c>
      <c r="AB7" s="1101"/>
      <c r="AC7" s="1101"/>
      <c r="AD7" s="1101"/>
      <c r="AE7" s="1102"/>
      <c r="AF7" s="1103">
        <v>235</v>
      </c>
      <c r="AG7" s="1104"/>
      <c r="AH7" s="1104"/>
      <c r="AI7" s="1104"/>
      <c r="AJ7" s="1105"/>
      <c r="AK7" s="1087">
        <v>462</v>
      </c>
      <c r="AL7" s="1088"/>
      <c r="AM7" s="1088"/>
      <c r="AN7" s="1088"/>
      <c r="AO7" s="1088"/>
      <c r="AP7" s="1088">
        <v>5129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555</v>
      </c>
      <c r="BT7" s="1092"/>
      <c r="BU7" s="1092"/>
      <c r="BV7" s="1092"/>
      <c r="BW7" s="1092"/>
      <c r="BX7" s="1092"/>
      <c r="BY7" s="1092"/>
      <c r="BZ7" s="1092"/>
      <c r="CA7" s="1092"/>
      <c r="CB7" s="1092"/>
      <c r="CC7" s="1092"/>
      <c r="CD7" s="1092"/>
      <c r="CE7" s="1092"/>
      <c r="CF7" s="1092"/>
      <c r="CG7" s="1093"/>
      <c r="CH7" s="1084">
        <v>2</v>
      </c>
      <c r="CI7" s="1085"/>
      <c r="CJ7" s="1085"/>
      <c r="CK7" s="1085"/>
      <c r="CL7" s="1086"/>
      <c r="CM7" s="1084">
        <v>49</v>
      </c>
      <c r="CN7" s="1085"/>
      <c r="CO7" s="1085"/>
      <c r="CP7" s="1085"/>
      <c r="CQ7" s="1086"/>
      <c r="CR7" s="1084">
        <v>18</v>
      </c>
      <c r="CS7" s="1085"/>
      <c r="CT7" s="1085"/>
      <c r="CU7" s="1085"/>
      <c r="CV7" s="1086"/>
      <c r="CW7" s="1084">
        <v>0</v>
      </c>
      <c r="CX7" s="1085"/>
      <c r="CY7" s="1085"/>
      <c r="CZ7" s="1085"/>
      <c r="DA7" s="1086"/>
      <c r="DB7" s="1084">
        <v>0</v>
      </c>
      <c r="DC7" s="1085"/>
      <c r="DD7" s="1085"/>
      <c r="DE7" s="1085"/>
      <c r="DF7" s="1086"/>
      <c r="DG7" s="1084" t="s">
        <v>556</v>
      </c>
      <c r="DH7" s="1085"/>
      <c r="DI7" s="1085"/>
      <c r="DJ7" s="1085"/>
      <c r="DK7" s="1086"/>
      <c r="DL7" s="1084" t="s">
        <v>557</v>
      </c>
      <c r="DM7" s="1085"/>
      <c r="DN7" s="1085"/>
      <c r="DO7" s="1085"/>
      <c r="DP7" s="1086"/>
      <c r="DQ7" s="1084" t="s">
        <v>556</v>
      </c>
      <c r="DR7" s="1085"/>
      <c r="DS7" s="1085"/>
      <c r="DT7" s="1085"/>
      <c r="DU7" s="1086"/>
      <c r="DV7" s="1111"/>
      <c r="DW7" s="1112"/>
      <c r="DX7" s="1112"/>
      <c r="DY7" s="1112"/>
      <c r="DZ7" s="1113"/>
      <c r="EA7" s="205"/>
    </row>
    <row r="8" spans="1:131" s="206" customFormat="1" ht="26.25" customHeight="1" x14ac:dyDescent="0.15">
      <c r="A8" s="212">
        <v>2</v>
      </c>
      <c r="B8" s="1033" t="s">
        <v>367</v>
      </c>
      <c r="C8" s="1034"/>
      <c r="D8" s="1034"/>
      <c r="E8" s="1034"/>
      <c r="F8" s="1034"/>
      <c r="G8" s="1034"/>
      <c r="H8" s="1034"/>
      <c r="I8" s="1034"/>
      <c r="J8" s="1034"/>
      <c r="K8" s="1034"/>
      <c r="L8" s="1034"/>
      <c r="M8" s="1034"/>
      <c r="N8" s="1034"/>
      <c r="O8" s="1034"/>
      <c r="P8" s="1035"/>
      <c r="Q8" s="1039">
        <v>63</v>
      </c>
      <c r="R8" s="1040"/>
      <c r="S8" s="1040"/>
      <c r="T8" s="1040"/>
      <c r="U8" s="1040"/>
      <c r="V8" s="1040">
        <v>63</v>
      </c>
      <c r="W8" s="1040"/>
      <c r="X8" s="1040"/>
      <c r="Y8" s="1040"/>
      <c r="Z8" s="1040"/>
      <c r="AA8" s="1040">
        <v>0</v>
      </c>
      <c r="AB8" s="1040"/>
      <c r="AC8" s="1040"/>
      <c r="AD8" s="1040"/>
      <c r="AE8" s="1041"/>
      <c r="AF8" s="1017" t="s">
        <v>222</v>
      </c>
      <c r="AG8" s="1018"/>
      <c r="AH8" s="1018"/>
      <c r="AI8" s="1018"/>
      <c r="AJ8" s="1019"/>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205"/>
    </row>
    <row r="9" spans="1:131" s="206" customFormat="1" ht="26.25" customHeight="1" x14ac:dyDescent="0.15">
      <c r="A9" s="212">
        <v>3</v>
      </c>
      <c r="B9" s="1033" t="s">
        <v>368</v>
      </c>
      <c r="C9" s="1034"/>
      <c r="D9" s="1034"/>
      <c r="E9" s="1034"/>
      <c r="F9" s="1034"/>
      <c r="G9" s="1034"/>
      <c r="H9" s="1034"/>
      <c r="I9" s="1034"/>
      <c r="J9" s="1034"/>
      <c r="K9" s="1034"/>
      <c r="L9" s="1034"/>
      <c r="M9" s="1034"/>
      <c r="N9" s="1034"/>
      <c r="O9" s="1034"/>
      <c r="P9" s="1035"/>
      <c r="Q9" s="1039">
        <v>0</v>
      </c>
      <c r="R9" s="1040"/>
      <c r="S9" s="1040"/>
      <c r="T9" s="1040"/>
      <c r="U9" s="1040"/>
      <c r="V9" s="1040">
        <v>0</v>
      </c>
      <c r="W9" s="1040"/>
      <c r="X9" s="1040"/>
      <c r="Y9" s="1040"/>
      <c r="Z9" s="1040"/>
      <c r="AA9" s="1040">
        <v>0</v>
      </c>
      <c r="AB9" s="1040"/>
      <c r="AC9" s="1040"/>
      <c r="AD9" s="1040"/>
      <c r="AE9" s="1041"/>
      <c r="AF9" s="1017" t="s">
        <v>222</v>
      </c>
      <c r="AG9" s="1018"/>
      <c r="AH9" s="1018"/>
      <c r="AI9" s="1018"/>
      <c r="AJ9" s="1019"/>
      <c r="AK9" s="1082">
        <v>0</v>
      </c>
      <c r="AL9" s="1083"/>
      <c r="AM9" s="1083"/>
      <c r="AN9" s="1083"/>
      <c r="AO9" s="1083"/>
      <c r="AP9" s="1083">
        <v>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7"/>
      <c r="AG10" s="1018"/>
      <c r="AH10" s="1018"/>
      <c r="AI10" s="1018"/>
      <c r="AJ10" s="1019"/>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7"/>
      <c r="AG11" s="1018"/>
      <c r="AH11" s="1018"/>
      <c r="AI11" s="1018"/>
      <c r="AJ11" s="1019"/>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7"/>
      <c r="AG12" s="1018"/>
      <c r="AH12" s="1018"/>
      <c r="AI12" s="1018"/>
      <c r="AJ12" s="1019"/>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7"/>
      <c r="AG13" s="1018"/>
      <c r="AH13" s="1018"/>
      <c r="AI13" s="1018"/>
      <c r="AJ13" s="1019"/>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7"/>
      <c r="AG14" s="1018"/>
      <c r="AH14" s="1018"/>
      <c r="AI14" s="1018"/>
      <c r="AJ14" s="1019"/>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7"/>
      <c r="AG15" s="1018"/>
      <c r="AH15" s="1018"/>
      <c r="AI15" s="1018"/>
      <c r="AJ15" s="1019"/>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7"/>
      <c r="AG16" s="1018"/>
      <c r="AH16" s="1018"/>
      <c r="AI16" s="1018"/>
      <c r="AJ16" s="1019"/>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7"/>
      <c r="AG17" s="1018"/>
      <c r="AH17" s="1018"/>
      <c r="AI17" s="1018"/>
      <c r="AJ17" s="1019"/>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7"/>
      <c r="AG18" s="1018"/>
      <c r="AH18" s="1018"/>
      <c r="AI18" s="1018"/>
      <c r="AJ18" s="1019"/>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7"/>
      <c r="AG19" s="1018"/>
      <c r="AH19" s="1018"/>
      <c r="AI19" s="1018"/>
      <c r="AJ19" s="1019"/>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7"/>
      <c r="AG20" s="1018"/>
      <c r="AH20" s="1018"/>
      <c r="AI20" s="1018"/>
      <c r="AJ20" s="1019"/>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7"/>
      <c r="AG21" s="1018"/>
      <c r="AH21" s="1018"/>
      <c r="AI21" s="1018"/>
      <c r="AJ21" s="1019"/>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7"/>
      <c r="AG22" s="1018"/>
      <c r="AH22" s="1018"/>
      <c r="AI22" s="1018"/>
      <c r="AJ22" s="1019"/>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v>6992</v>
      </c>
      <c r="R23" s="1065"/>
      <c r="S23" s="1065"/>
      <c r="T23" s="1065"/>
      <c r="U23" s="1065"/>
      <c r="V23" s="1065">
        <v>6672</v>
      </c>
      <c r="W23" s="1065"/>
      <c r="X23" s="1065"/>
      <c r="Y23" s="1065"/>
      <c r="Z23" s="1065"/>
      <c r="AA23" s="1065">
        <v>320</v>
      </c>
      <c r="AB23" s="1065"/>
      <c r="AC23" s="1065"/>
      <c r="AD23" s="1065"/>
      <c r="AE23" s="1066"/>
      <c r="AF23" s="1067">
        <v>235</v>
      </c>
      <c r="AG23" s="1065"/>
      <c r="AH23" s="1065"/>
      <c r="AI23" s="1065"/>
      <c r="AJ23" s="1068"/>
      <c r="AK23" s="1069"/>
      <c r="AL23" s="1070"/>
      <c r="AM23" s="1070"/>
      <c r="AN23" s="1070"/>
      <c r="AO23" s="1070"/>
      <c r="AP23" s="1065">
        <v>5129</v>
      </c>
      <c r="AQ23" s="1065"/>
      <c r="AR23" s="1065"/>
      <c r="AS23" s="1065"/>
      <c r="AT23" s="1065"/>
      <c r="AU23" s="1071"/>
      <c r="AV23" s="1071"/>
      <c r="AW23" s="1071"/>
      <c r="AX23" s="1071"/>
      <c r="AY23" s="1072"/>
      <c r="AZ23" s="1061" t="s">
        <v>372</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x14ac:dyDescent="0.15">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x14ac:dyDescent="0.2">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x14ac:dyDescent="0.15">
      <c r="A26" s="993" t="s">
        <v>349</v>
      </c>
      <c r="B26" s="994"/>
      <c r="C26" s="994"/>
      <c r="D26" s="994"/>
      <c r="E26" s="994"/>
      <c r="F26" s="994"/>
      <c r="G26" s="994"/>
      <c r="H26" s="994"/>
      <c r="I26" s="994"/>
      <c r="J26" s="994"/>
      <c r="K26" s="994"/>
      <c r="L26" s="994"/>
      <c r="M26" s="994"/>
      <c r="N26" s="994"/>
      <c r="O26" s="994"/>
      <c r="P26" s="995"/>
      <c r="Q26" s="999" t="s">
        <v>375</v>
      </c>
      <c r="R26" s="1000"/>
      <c r="S26" s="1000"/>
      <c r="T26" s="1000"/>
      <c r="U26" s="1001"/>
      <c r="V26" s="999" t="s">
        <v>376</v>
      </c>
      <c r="W26" s="1000"/>
      <c r="X26" s="1000"/>
      <c r="Y26" s="1000"/>
      <c r="Z26" s="1001"/>
      <c r="AA26" s="999" t="s">
        <v>377</v>
      </c>
      <c r="AB26" s="1000"/>
      <c r="AC26" s="1000"/>
      <c r="AD26" s="1000"/>
      <c r="AE26" s="1000"/>
      <c r="AF26" s="1055" t="s">
        <v>378</v>
      </c>
      <c r="AG26" s="1006"/>
      <c r="AH26" s="1006"/>
      <c r="AI26" s="1006"/>
      <c r="AJ26" s="1056"/>
      <c r="AK26" s="1000" t="s">
        <v>379</v>
      </c>
      <c r="AL26" s="1000"/>
      <c r="AM26" s="1000"/>
      <c r="AN26" s="1000"/>
      <c r="AO26" s="1001"/>
      <c r="AP26" s="999" t="s">
        <v>380</v>
      </c>
      <c r="AQ26" s="1000"/>
      <c r="AR26" s="1000"/>
      <c r="AS26" s="1000"/>
      <c r="AT26" s="1001"/>
      <c r="AU26" s="999" t="s">
        <v>381</v>
      </c>
      <c r="AV26" s="1000"/>
      <c r="AW26" s="1000"/>
      <c r="AX26" s="1000"/>
      <c r="AY26" s="1001"/>
      <c r="AZ26" s="999" t="s">
        <v>382</v>
      </c>
      <c r="BA26" s="1000"/>
      <c r="BB26" s="1000"/>
      <c r="BC26" s="1000"/>
      <c r="BD26" s="1001"/>
      <c r="BE26" s="999" t="s">
        <v>356</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7"/>
      <c r="AG27" s="1009"/>
      <c r="AH27" s="1009"/>
      <c r="AI27" s="1009"/>
      <c r="AJ27" s="1058"/>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x14ac:dyDescent="0.15">
      <c r="A28" s="217">
        <v>1</v>
      </c>
      <c r="B28" s="1046" t="s">
        <v>383</v>
      </c>
      <c r="C28" s="1047"/>
      <c r="D28" s="1047"/>
      <c r="E28" s="1047"/>
      <c r="F28" s="1047"/>
      <c r="G28" s="1047"/>
      <c r="H28" s="1047"/>
      <c r="I28" s="1047"/>
      <c r="J28" s="1047"/>
      <c r="K28" s="1047"/>
      <c r="L28" s="1047"/>
      <c r="M28" s="1047"/>
      <c r="N28" s="1047"/>
      <c r="O28" s="1047"/>
      <c r="P28" s="1048"/>
      <c r="Q28" s="1049">
        <v>2143</v>
      </c>
      <c r="R28" s="1050"/>
      <c r="S28" s="1050"/>
      <c r="T28" s="1050"/>
      <c r="U28" s="1050"/>
      <c r="V28" s="1050">
        <v>2047</v>
      </c>
      <c r="W28" s="1050"/>
      <c r="X28" s="1050"/>
      <c r="Y28" s="1050"/>
      <c r="Z28" s="1050"/>
      <c r="AA28" s="1050">
        <v>96</v>
      </c>
      <c r="AB28" s="1050"/>
      <c r="AC28" s="1050"/>
      <c r="AD28" s="1050"/>
      <c r="AE28" s="1051"/>
      <c r="AF28" s="1052">
        <v>96</v>
      </c>
      <c r="AG28" s="1050"/>
      <c r="AH28" s="1050"/>
      <c r="AI28" s="1050"/>
      <c r="AJ28" s="1053"/>
      <c r="AK28" s="1054">
        <v>201</v>
      </c>
      <c r="AL28" s="1042"/>
      <c r="AM28" s="1042"/>
      <c r="AN28" s="1042"/>
      <c r="AO28" s="1042"/>
      <c r="AP28" s="1042">
        <v>0</v>
      </c>
      <c r="AQ28" s="1042"/>
      <c r="AR28" s="1042"/>
      <c r="AS28" s="1042"/>
      <c r="AT28" s="1042"/>
      <c r="AU28" s="1042">
        <v>0</v>
      </c>
      <c r="AV28" s="1042"/>
      <c r="AW28" s="1042"/>
      <c r="AX28" s="1042"/>
      <c r="AY28" s="1042"/>
      <c r="AZ28" s="1043">
        <v>0</v>
      </c>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x14ac:dyDescent="0.15">
      <c r="A29" s="217">
        <v>2</v>
      </c>
      <c r="B29" s="1033" t="s">
        <v>384</v>
      </c>
      <c r="C29" s="1034"/>
      <c r="D29" s="1034"/>
      <c r="E29" s="1034"/>
      <c r="F29" s="1034"/>
      <c r="G29" s="1034"/>
      <c r="H29" s="1034"/>
      <c r="I29" s="1034"/>
      <c r="J29" s="1034"/>
      <c r="K29" s="1034"/>
      <c r="L29" s="1034"/>
      <c r="M29" s="1034"/>
      <c r="N29" s="1034"/>
      <c r="O29" s="1034"/>
      <c r="P29" s="1035"/>
      <c r="Q29" s="1039">
        <f>1679+14</f>
        <v>1693</v>
      </c>
      <c r="R29" s="1040"/>
      <c r="S29" s="1040"/>
      <c r="T29" s="1040"/>
      <c r="U29" s="1040"/>
      <c r="V29" s="1040">
        <f>1647+14</f>
        <v>1661</v>
      </c>
      <c r="W29" s="1040"/>
      <c r="X29" s="1040"/>
      <c r="Y29" s="1040"/>
      <c r="Z29" s="1040"/>
      <c r="AA29" s="1040">
        <v>32</v>
      </c>
      <c r="AB29" s="1040"/>
      <c r="AC29" s="1040"/>
      <c r="AD29" s="1040"/>
      <c r="AE29" s="1041"/>
      <c r="AF29" s="1017">
        <v>32</v>
      </c>
      <c r="AG29" s="1018"/>
      <c r="AH29" s="1018"/>
      <c r="AI29" s="1018"/>
      <c r="AJ29" s="1019"/>
      <c r="AK29" s="976">
        <f>238+15+14</f>
        <v>267</v>
      </c>
      <c r="AL29" s="967"/>
      <c r="AM29" s="967"/>
      <c r="AN29" s="967"/>
      <c r="AO29" s="967"/>
      <c r="AP29" s="967">
        <v>115</v>
      </c>
      <c r="AQ29" s="967"/>
      <c r="AR29" s="967"/>
      <c r="AS29" s="967"/>
      <c r="AT29" s="967"/>
      <c r="AU29" s="967">
        <v>115</v>
      </c>
      <c r="AV29" s="967"/>
      <c r="AW29" s="967"/>
      <c r="AX29" s="967"/>
      <c r="AY29" s="967"/>
      <c r="AZ29" s="1038">
        <v>0</v>
      </c>
      <c r="BA29" s="1038"/>
      <c r="BB29" s="1038"/>
      <c r="BC29" s="1038"/>
      <c r="BD29" s="1038"/>
      <c r="BE29" s="978"/>
      <c r="BF29" s="978"/>
      <c r="BG29" s="978"/>
      <c r="BH29" s="978"/>
      <c r="BI29" s="979"/>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x14ac:dyDescent="0.15">
      <c r="A30" s="217">
        <v>3</v>
      </c>
      <c r="B30" s="1033" t="s">
        <v>385</v>
      </c>
      <c r="C30" s="1034"/>
      <c r="D30" s="1034"/>
      <c r="E30" s="1034"/>
      <c r="F30" s="1034"/>
      <c r="G30" s="1034"/>
      <c r="H30" s="1034"/>
      <c r="I30" s="1034"/>
      <c r="J30" s="1034"/>
      <c r="K30" s="1034"/>
      <c r="L30" s="1034"/>
      <c r="M30" s="1034"/>
      <c r="N30" s="1034"/>
      <c r="O30" s="1034"/>
      <c r="P30" s="1035"/>
      <c r="Q30" s="1039">
        <v>122</v>
      </c>
      <c r="R30" s="1040"/>
      <c r="S30" s="1040"/>
      <c r="T30" s="1040"/>
      <c r="U30" s="1040"/>
      <c r="V30" s="1040">
        <v>121</v>
      </c>
      <c r="W30" s="1040"/>
      <c r="X30" s="1040"/>
      <c r="Y30" s="1040"/>
      <c r="Z30" s="1040"/>
      <c r="AA30" s="1040">
        <v>1</v>
      </c>
      <c r="AB30" s="1040"/>
      <c r="AC30" s="1040"/>
      <c r="AD30" s="1040"/>
      <c r="AE30" s="1041"/>
      <c r="AF30" s="1017">
        <v>1</v>
      </c>
      <c r="AG30" s="1018"/>
      <c r="AH30" s="1018"/>
      <c r="AI30" s="1018"/>
      <c r="AJ30" s="1019"/>
      <c r="AK30" s="976">
        <v>58</v>
      </c>
      <c r="AL30" s="967"/>
      <c r="AM30" s="967"/>
      <c r="AN30" s="967"/>
      <c r="AO30" s="967"/>
      <c r="AP30" s="967">
        <v>0</v>
      </c>
      <c r="AQ30" s="967"/>
      <c r="AR30" s="967"/>
      <c r="AS30" s="967"/>
      <c r="AT30" s="967"/>
      <c r="AU30" s="967">
        <v>0</v>
      </c>
      <c r="AV30" s="967"/>
      <c r="AW30" s="967"/>
      <c r="AX30" s="967"/>
      <c r="AY30" s="967"/>
      <c r="AZ30" s="1038">
        <v>0</v>
      </c>
      <c r="BA30" s="1038"/>
      <c r="BB30" s="1038"/>
      <c r="BC30" s="1038"/>
      <c r="BD30" s="1038"/>
      <c r="BE30" s="978"/>
      <c r="BF30" s="978"/>
      <c r="BG30" s="978"/>
      <c r="BH30" s="978"/>
      <c r="BI30" s="979"/>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x14ac:dyDescent="0.15">
      <c r="A31" s="217">
        <v>4</v>
      </c>
      <c r="B31" s="1033" t="s">
        <v>386</v>
      </c>
      <c r="C31" s="1034"/>
      <c r="D31" s="1034"/>
      <c r="E31" s="1034"/>
      <c r="F31" s="1034"/>
      <c r="G31" s="1034"/>
      <c r="H31" s="1034"/>
      <c r="I31" s="1034"/>
      <c r="J31" s="1034"/>
      <c r="K31" s="1034"/>
      <c r="L31" s="1034"/>
      <c r="M31" s="1034"/>
      <c r="N31" s="1034"/>
      <c r="O31" s="1034"/>
      <c r="P31" s="1035"/>
      <c r="Q31" s="1039">
        <v>289</v>
      </c>
      <c r="R31" s="1040"/>
      <c r="S31" s="1040"/>
      <c r="T31" s="1040"/>
      <c r="U31" s="1040"/>
      <c r="V31" s="1040">
        <v>275</v>
      </c>
      <c r="W31" s="1040"/>
      <c r="X31" s="1040"/>
      <c r="Y31" s="1040"/>
      <c r="Z31" s="1040"/>
      <c r="AA31" s="1040">
        <v>14</v>
      </c>
      <c r="AB31" s="1040"/>
      <c r="AC31" s="1040"/>
      <c r="AD31" s="1040"/>
      <c r="AE31" s="1041"/>
      <c r="AF31" s="1017">
        <v>202</v>
      </c>
      <c r="AG31" s="1018"/>
      <c r="AH31" s="1018"/>
      <c r="AI31" s="1018"/>
      <c r="AJ31" s="1019"/>
      <c r="AK31" s="976">
        <v>0</v>
      </c>
      <c r="AL31" s="967"/>
      <c r="AM31" s="967"/>
      <c r="AN31" s="967"/>
      <c r="AO31" s="967"/>
      <c r="AP31" s="967">
        <v>1444</v>
      </c>
      <c r="AQ31" s="967"/>
      <c r="AR31" s="967"/>
      <c r="AS31" s="967"/>
      <c r="AT31" s="967"/>
      <c r="AU31" s="967">
        <v>30</v>
      </c>
      <c r="AV31" s="967"/>
      <c r="AW31" s="967"/>
      <c r="AX31" s="967"/>
      <c r="AY31" s="967"/>
      <c r="AZ31" s="1038">
        <v>0</v>
      </c>
      <c r="BA31" s="1038"/>
      <c r="BB31" s="1038"/>
      <c r="BC31" s="1038"/>
      <c r="BD31" s="1038"/>
      <c r="BE31" s="978" t="s">
        <v>387</v>
      </c>
      <c r="BF31" s="978"/>
      <c r="BG31" s="978"/>
      <c r="BH31" s="978"/>
      <c r="BI31" s="979"/>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x14ac:dyDescent="0.15">
      <c r="A32" s="217">
        <v>5</v>
      </c>
      <c r="B32" s="1033" t="s">
        <v>388</v>
      </c>
      <c r="C32" s="1034"/>
      <c r="D32" s="1034"/>
      <c r="E32" s="1034"/>
      <c r="F32" s="1034"/>
      <c r="G32" s="1034"/>
      <c r="H32" s="1034"/>
      <c r="I32" s="1034"/>
      <c r="J32" s="1034"/>
      <c r="K32" s="1034"/>
      <c r="L32" s="1034"/>
      <c r="M32" s="1034"/>
      <c r="N32" s="1034"/>
      <c r="O32" s="1034"/>
      <c r="P32" s="1035"/>
      <c r="Q32" s="1039">
        <f>413+280</f>
        <v>693</v>
      </c>
      <c r="R32" s="1040"/>
      <c r="S32" s="1040"/>
      <c r="T32" s="1040"/>
      <c r="U32" s="1040"/>
      <c r="V32" s="1040">
        <f>345+278</f>
        <v>623</v>
      </c>
      <c r="W32" s="1040"/>
      <c r="X32" s="1040"/>
      <c r="Y32" s="1040"/>
      <c r="Z32" s="1040"/>
      <c r="AA32" s="1040">
        <f>69+2</f>
        <v>71</v>
      </c>
      <c r="AB32" s="1040"/>
      <c r="AC32" s="1040"/>
      <c r="AD32" s="1040"/>
      <c r="AE32" s="1041"/>
      <c r="AF32" s="1017">
        <v>299</v>
      </c>
      <c r="AG32" s="1018"/>
      <c r="AH32" s="1018"/>
      <c r="AI32" s="1018"/>
      <c r="AJ32" s="1019"/>
      <c r="AK32" s="976">
        <f>233+193</f>
        <v>426</v>
      </c>
      <c r="AL32" s="967"/>
      <c r="AM32" s="967"/>
      <c r="AN32" s="967"/>
      <c r="AO32" s="967"/>
      <c r="AP32" s="967">
        <f>3431+3349</f>
        <v>6780</v>
      </c>
      <c r="AQ32" s="967"/>
      <c r="AR32" s="967"/>
      <c r="AS32" s="967"/>
      <c r="AT32" s="967"/>
      <c r="AU32" s="967">
        <v>5892</v>
      </c>
      <c r="AV32" s="967"/>
      <c r="AW32" s="967"/>
      <c r="AX32" s="967"/>
      <c r="AY32" s="967"/>
      <c r="AZ32" s="1038">
        <v>0</v>
      </c>
      <c r="BA32" s="1038"/>
      <c r="BB32" s="1038"/>
      <c r="BC32" s="1038"/>
      <c r="BD32" s="1038"/>
      <c r="BE32" s="978" t="s">
        <v>387</v>
      </c>
      <c r="BF32" s="978"/>
      <c r="BG32" s="978"/>
      <c r="BH32" s="978"/>
      <c r="BI32" s="979"/>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7"/>
      <c r="AG33" s="1018"/>
      <c r="AH33" s="1018"/>
      <c r="AI33" s="1018"/>
      <c r="AJ33" s="1019"/>
      <c r="AK33" s="976"/>
      <c r="AL33" s="967"/>
      <c r="AM33" s="967"/>
      <c r="AN33" s="967"/>
      <c r="AO33" s="967"/>
      <c r="AP33" s="967"/>
      <c r="AQ33" s="967"/>
      <c r="AR33" s="967"/>
      <c r="AS33" s="967"/>
      <c r="AT33" s="967"/>
      <c r="AU33" s="967"/>
      <c r="AV33" s="967"/>
      <c r="AW33" s="967"/>
      <c r="AX33" s="967"/>
      <c r="AY33" s="967"/>
      <c r="AZ33" s="1038"/>
      <c r="BA33" s="1038"/>
      <c r="BB33" s="1038"/>
      <c r="BC33" s="1038"/>
      <c r="BD33" s="1038"/>
      <c r="BE33" s="978"/>
      <c r="BF33" s="978"/>
      <c r="BG33" s="978"/>
      <c r="BH33" s="978"/>
      <c r="BI33" s="979"/>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7"/>
      <c r="AG34" s="1018"/>
      <c r="AH34" s="1018"/>
      <c r="AI34" s="1018"/>
      <c r="AJ34" s="1019"/>
      <c r="AK34" s="976"/>
      <c r="AL34" s="967"/>
      <c r="AM34" s="967"/>
      <c r="AN34" s="967"/>
      <c r="AO34" s="967"/>
      <c r="AP34" s="967"/>
      <c r="AQ34" s="967"/>
      <c r="AR34" s="967"/>
      <c r="AS34" s="967"/>
      <c r="AT34" s="967"/>
      <c r="AU34" s="967"/>
      <c r="AV34" s="967"/>
      <c r="AW34" s="967"/>
      <c r="AX34" s="967"/>
      <c r="AY34" s="967"/>
      <c r="AZ34" s="1038"/>
      <c r="BA34" s="1038"/>
      <c r="BB34" s="1038"/>
      <c r="BC34" s="1038"/>
      <c r="BD34" s="1038"/>
      <c r="BE34" s="978"/>
      <c r="BF34" s="978"/>
      <c r="BG34" s="978"/>
      <c r="BH34" s="978"/>
      <c r="BI34" s="979"/>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7"/>
      <c r="AG35" s="1018"/>
      <c r="AH35" s="1018"/>
      <c r="AI35" s="1018"/>
      <c r="AJ35" s="1019"/>
      <c r="AK35" s="976"/>
      <c r="AL35" s="967"/>
      <c r="AM35" s="967"/>
      <c r="AN35" s="967"/>
      <c r="AO35" s="967"/>
      <c r="AP35" s="967"/>
      <c r="AQ35" s="967"/>
      <c r="AR35" s="967"/>
      <c r="AS35" s="967"/>
      <c r="AT35" s="967"/>
      <c r="AU35" s="967"/>
      <c r="AV35" s="967"/>
      <c r="AW35" s="967"/>
      <c r="AX35" s="967"/>
      <c r="AY35" s="967"/>
      <c r="AZ35" s="1038"/>
      <c r="BA35" s="1038"/>
      <c r="BB35" s="1038"/>
      <c r="BC35" s="1038"/>
      <c r="BD35" s="1038"/>
      <c r="BE35" s="978"/>
      <c r="BF35" s="978"/>
      <c r="BG35" s="978"/>
      <c r="BH35" s="978"/>
      <c r="BI35" s="979"/>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7"/>
      <c r="AG36" s="1018"/>
      <c r="AH36" s="1018"/>
      <c r="AI36" s="1018"/>
      <c r="AJ36" s="1019"/>
      <c r="AK36" s="976"/>
      <c r="AL36" s="967"/>
      <c r="AM36" s="967"/>
      <c r="AN36" s="967"/>
      <c r="AO36" s="967"/>
      <c r="AP36" s="967"/>
      <c r="AQ36" s="967"/>
      <c r="AR36" s="967"/>
      <c r="AS36" s="967"/>
      <c r="AT36" s="967"/>
      <c r="AU36" s="967"/>
      <c r="AV36" s="967"/>
      <c r="AW36" s="967"/>
      <c r="AX36" s="967"/>
      <c r="AY36" s="967"/>
      <c r="AZ36" s="1038"/>
      <c r="BA36" s="1038"/>
      <c r="BB36" s="1038"/>
      <c r="BC36" s="1038"/>
      <c r="BD36" s="1038"/>
      <c r="BE36" s="978"/>
      <c r="BF36" s="978"/>
      <c r="BG36" s="978"/>
      <c r="BH36" s="978"/>
      <c r="BI36" s="979"/>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7"/>
      <c r="AG37" s="1018"/>
      <c r="AH37" s="1018"/>
      <c r="AI37" s="1018"/>
      <c r="AJ37" s="1019"/>
      <c r="AK37" s="976"/>
      <c r="AL37" s="967"/>
      <c r="AM37" s="967"/>
      <c r="AN37" s="967"/>
      <c r="AO37" s="967"/>
      <c r="AP37" s="967"/>
      <c r="AQ37" s="967"/>
      <c r="AR37" s="967"/>
      <c r="AS37" s="967"/>
      <c r="AT37" s="967"/>
      <c r="AU37" s="967"/>
      <c r="AV37" s="967"/>
      <c r="AW37" s="967"/>
      <c r="AX37" s="967"/>
      <c r="AY37" s="967"/>
      <c r="AZ37" s="1038"/>
      <c r="BA37" s="1038"/>
      <c r="BB37" s="1038"/>
      <c r="BC37" s="1038"/>
      <c r="BD37" s="1038"/>
      <c r="BE37" s="978"/>
      <c r="BF37" s="978"/>
      <c r="BG37" s="978"/>
      <c r="BH37" s="978"/>
      <c r="BI37" s="979"/>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7"/>
      <c r="AG38" s="1018"/>
      <c r="AH38" s="1018"/>
      <c r="AI38" s="1018"/>
      <c r="AJ38" s="1019"/>
      <c r="AK38" s="976"/>
      <c r="AL38" s="967"/>
      <c r="AM38" s="967"/>
      <c r="AN38" s="967"/>
      <c r="AO38" s="967"/>
      <c r="AP38" s="967"/>
      <c r="AQ38" s="967"/>
      <c r="AR38" s="967"/>
      <c r="AS38" s="967"/>
      <c r="AT38" s="967"/>
      <c r="AU38" s="967"/>
      <c r="AV38" s="967"/>
      <c r="AW38" s="967"/>
      <c r="AX38" s="967"/>
      <c r="AY38" s="967"/>
      <c r="AZ38" s="1038"/>
      <c r="BA38" s="1038"/>
      <c r="BB38" s="1038"/>
      <c r="BC38" s="1038"/>
      <c r="BD38" s="1038"/>
      <c r="BE38" s="978"/>
      <c r="BF38" s="978"/>
      <c r="BG38" s="978"/>
      <c r="BH38" s="978"/>
      <c r="BI38" s="979"/>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7"/>
      <c r="AG39" s="1018"/>
      <c r="AH39" s="1018"/>
      <c r="AI39" s="1018"/>
      <c r="AJ39" s="1019"/>
      <c r="AK39" s="976"/>
      <c r="AL39" s="967"/>
      <c r="AM39" s="967"/>
      <c r="AN39" s="967"/>
      <c r="AO39" s="967"/>
      <c r="AP39" s="967"/>
      <c r="AQ39" s="967"/>
      <c r="AR39" s="967"/>
      <c r="AS39" s="967"/>
      <c r="AT39" s="967"/>
      <c r="AU39" s="967"/>
      <c r="AV39" s="967"/>
      <c r="AW39" s="967"/>
      <c r="AX39" s="967"/>
      <c r="AY39" s="967"/>
      <c r="AZ39" s="1038"/>
      <c r="BA39" s="1038"/>
      <c r="BB39" s="1038"/>
      <c r="BC39" s="1038"/>
      <c r="BD39" s="1038"/>
      <c r="BE39" s="978"/>
      <c r="BF39" s="978"/>
      <c r="BG39" s="978"/>
      <c r="BH39" s="978"/>
      <c r="BI39" s="979"/>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7"/>
      <c r="AG40" s="1018"/>
      <c r="AH40" s="1018"/>
      <c r="AI40" s="1018"/>
      <c r="AJ40" s="1019"/>
      <c r="AK40" s="976"/>
      <c r="AL40" s="967"/>
      <c r="AM40" s="967"/>
      <c r="AN40" s="967"/>
      <c r="AO40" s="967"/>
      <c r="AP40" s="967"/>
      <c r="AQ40" s="967"/>
      <c r="AR40" s="967"/>
      <c r="AS40" s="967"/>
      <c r="AT40" s="967"/>
      <c r="AU40" s="967"/>
      <c r="AV40" s="967"/>
      <c r="AW40" s="967"/>
      <c r="AX40" s="967"/>
      <c r="AY40" s="967"/>
      <c r="AZ40" s="1038"/>
      <c r="BA40" s="1038"/>
      <c r="BB40" s="1038"/>
      <c r="BC40" s="1038"/>
      <c r="BD40" s="1038"/>
      <c r="BE40" s="978"/>
      <c r="BF40" s="978"/>
      <c r="BG40" s="978"/>
      <c r="BH40" s="978"/>
      <c r="BI40" s="979"/>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7"/>
      <c r="AG41" s="1018"/>
      <c r="AH41" s="1018"/>
      <c r="AI41" s="1018"/>
      <c r="AJ41" s="1019"/>
      <c r="AK41" s="976"/>
      <c r="AL41" s="967"/>
      <c r="AM41" s="967"/>
      <c r="AN41" s="967"/>
      <c r="AO41" s="967"/>
      <c r="AP41" s="967"/>
      <c r="AQ41" s="967"/>
      <c r="AR41" s="967"/>
      <c r="AS41" s="967"/>
      <c r="AT41" s="967"/>
      <c r="AU41" s="967"/>
      <c r="AV41" s="967"/>
      <c r="AW41" s="967"/>
      <c r="AX41" s="967"/>
      <c r="AY41" s="967"/>
      <c r="AZ41" s="1038"/>
      <c r="BA41" s="1038"/>
      <c r="BB41" s="1038"/>
      <c r="BC41" s="1038"/>
      <c r="BD41" s="1038"/>
      <c r="BE41" s="978"/>
      <c r="BF41" s="978"/>
      <c r="BG41" s="978"/>
      <c r="BH41" s="978"/>
      <c r="BI41" s="979"/>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7"/>
      <c r="AG42" s="1018"/>
      <c r="AH42" s="1018"/>
      <c r="AI42" s="1018"/>
      <c r="AJ42" s="1019"/>
      <c r="AK42" s="976"/>
      <c r="AL42" s="967"/>
      <c r="AM42" s="967"/>
      <c r="AN42" s="967"/>
      <c r="AO42" s="967"/>
      <c r="AP42" s="967"/>
      <c r="AQ42" s="967"/>
      <c r="AR42" s="967"/>
      <c r="AS42" s="967"/>
      <c r="AT42" s="967"/>
      <c r="AU42" s="967"/>
      <c r="AV42" s="967"/>
      <c r="AW42" s="967"/>
      <c r="AX42" s="967"/>
      <c r="AY42" s="967"/>
      <c r="AZ42" s="1038"/>
      <c r="BA42" s="1038"/>
      <c r="BB42" s="1038"/>
      <c r="BC42" s="1038"/>
      <c r="BD42" s="1038"/>
      <c r="BE42" s="978"/>
      <c r="BF42" s="978"/>
      <c r="BG42" s="978"/>
      <c r="BH42" s="978"/>
      <c r="BI42" s="979"/>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7"/>
      <c r="AG43" s="1018"/>
      <c r="AH43" s="1018"/>
      <c r="AI43" s="1018"/>
      <c r="AJ43" s="1019"/>
      <c r="AK43" s="976"/>
      <c r="AL43" s="967"/>
      <c r="AM43" s="967"/>
      <c r="AN43" s="967"/>
      <c r="AO43" s="967"/>
      <c r="AP43" s="967"/>
      <c r="AQ43" s="967"/>
      <c r="AR43" s="967"/>
      <c r="AS43" s="967"/>
      <c r="AT43" s="967"/>
      <c r="AU43" s="967"/>
      <c r="AV43" s="967"/>
      <c r="AW43" s="967"/>
      <c r="AX43" s="967"/>
      <c r="AY43" s="967"/>
      <c r="AZ43" s="1038"/>
      <c r="BA43" s="1038"/>
      <c r="BB43" s="1038"/>
      <c r="BC43" s="1038"/>
      <c r="BD43" s="1038"/>
      <c r="BE43" s="978"/>
      <c r="BF43" s="978"/>
      <c r="BG43" s="978"/>
      <c r="BH43" s="978"/>
      <c r="BI43" s="979"/>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7"/>
      <c r="AG44" s="1018"/>
      <c r="AH44" s="1018"/>
      <c r="AI44" s="1018"/>
      <c r="AJ44" s="1019"/>
      <c r="AK44" s="976"/>
      <c r="AL44" s="967"/>
      <c r="AM44" s="967"/>
      <c r="AN44" s="967"/>
      <c r="AO44" s="967"/>
      <c r="AP44" s="967"/>
      <c r="AQ44" s="967"/>
      <c r="AR44" s="967"/>
      <c r="AS44" s="967"/>
      <c r="AT44" s="967"/>
      <c r="AU44" s="967"/>
      <c r="AV44" s="967"/>
      <c r="AW44" s="967"/>
      <c r="AX44" s="967"/>
      <c r="AY44" s="967"/>
      <c r="AZ44" s="1038"/>
      <c r="BA44" s="1038"/>
      <c r="BB44" s="1038"/>
      <c r="BC44" s="1038"/>
      <c r="BD44" s="1038"/>
      <c r="BE44" s="978"/>
      <c r="BF44" s="978"/>
      <c r="BG44" s="978"/>
      <c r="BH44" s="978"/>
      <c r="BI44" s="979"/>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7"/>
      <c r="AG45" s="1018"/>
      <c r="AH45" s="1018"/>
      <c r="AI45" s="1018"/>
      <c r="AJ45" s="1019"/>
      <c r="AK45" s="976"/>
      <c r="AL45" s="967"/>
      <c r="AM45" s="967"/>
      <c r="AN45" s="967"/>
      <c r="AO45" s="967"/>
      <c r="AP45" s="967"/>
      <c r="AQ45" s="967"/>
      <c r="AR45" s="967"/>
      <c r="AS45" s="967"/>
      <c r="AT45" s="967"/>
      <c r="AU45" s="967"/>
      <c r="AV45" s="967"/>
      <c r="AW45" s="967"/>
      <c r="AX45" s="967"/>
      <c r="AY45" s="967"/>
      <c r="AZ45" s="1038"/>
      <c r="BA45" s="1038"/>
      <c r="BB45" s="1038"/>
      <c r="BC45" s="1038"/>
      <c r="BD45" s="1038"/>
      <c r="BE45" s="978"/>
      <c r="BF45" s="978"/>
      <c r="BG45" s="978"/>
      <c r="BH45" s="978"/>
      <c r="BI45" s="979"/>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7"/>
      <c r="AG46" s="1018"/>
      <c r="AH46" s="1018"/>
      <c r="AI46" s="1018"/>
      <c r="AJ46" s="1019"/>
      <c r="AK46" s="976"/>
      <c r="AL46" s="967"/>
      <c r="AM46" s="967"/>
      <c r="AN46" s="967"/>
      <c r="AO46" s="967"/>
      <c r="AP46" s="967"/>
      <c r="AQ46" s="967"/>
      <c r="AR46" s="967"/>
      <c r="AS46" s="967"/>
      <c r="AT46" s="967"/>
      <c r="AU46" s="967"/>
      <c r="AV46" s="967"/>
      <c r="AW46" s="967"/>
      <c r="AX46" s="967"/>
      <c r="AY46" s="967"/>
      <c r="AZ46" s="1038"/>
      <c r="BA46" s="1038"/>
      <c r="BB46" s="1038"/>
      <c r="BC46" s="1038"/>
      <c r="BD46" s="1038"/>
      <c r="BE46" s="978"/>
      <c r="BF46" s="978"/>
      <c r="BG46" s="978"/>
      <c r="BH46" s="978"/>
      <c r="BI46" s="979"/>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7"/>
      <c r="AG47" s="1018"/>
      <c r="AH47" s="1018"/>
      <c r="AI47" s="1018"/>
      <c r="AJ47" s="1019"/>
      <c r="AK47" s="976"/>
      <c r="AL47" s="967"/>
      <c r="AM47" s="967"/>
      <c r="AN47" s="967"/>
      <c r="AO47" s="967"/>
      <c r="AP47" s="967"/>
      <c r="AQ47" s="967"/>
      <c r="AR47" s="967"/>
      <c r="AS47" s="967"/>
      <c r="AT47" s="967"/>
      <c r="AU47" s="967"/>
      <c r="AV47" s="967"/>
      <c r="AW47" s="967"/>
      <c r="AX47" s="967"/>
      <c r="AY47" s="967"/>
      <c r="AZ47" s="1038"/>
      <c r="BA47" s="1038"/>
      <c r="BB47" s="1038"/>
      <c r="BC47" s="1038"/>
      <c r="BD47" s="1038"/>
      <c r="BE47" s="978"/>
      <c r="BF47" s="978"/>
      <c r="BG47" s="978"/>
      <c r="BH47" s="978"/>
      <c r="BI47" s="979"/>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7"/>
      <c r="AG48" s="1018"/>
      <c r="AH48" s="1018"/>
      <c r="AI48" s="1018"/>
      <c r="AJ48" s="1019"/>
      <c r="AK48" s="976"/>
      <c r="AL48" s="967"/>
      <c r="AM48" s="967"/>
      <c r="AN48" s="967"/>
      <c r="AO48" s="967"/>
      <c r="AP48" s="967"/>
      <c r="AQ48" s="967"/>
      <c r="AR48" s="967"/>
      <c r="AS48" s="967"/>
      <c r="AT48" s="967"/>
      <c r="AU48" s="967"/>
      <c r="AV48" s="967"/>
      <c r="AW48" s="967"/>
      <c r="AX48" s="967"/>
      <c r="AY48" s="967"/>
      <c r="AZ48" s="1038"/>
      <c r="BA48" s="1038"/>
      <c r="BB48" s="1038"/>
      <c r="BC48" s="1038"/>
      <c r="BD48" s="1038"/>
      <c r="BE48" s="978"/>
      <c r="BF48" s="978"/>
      <c r="BG48" s="978"/>
      <c r="BH48" s="978"/>
      <c r="BI48" s="979"/>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7"/>
      <c r="AG49" s="1018"/>
      <c r="AH49" s="1018"/>
      <c r="AI49" s="1018"/>
      <c r="AJ49" s="1019"/>
      <c r="AK49" s="976"/>
      <c r="AL49" s="967"/>
      <c r="AM49" s="967"/>
      <c r="AN49" s="967"/>
      <c r="AO49" s="967"/>
      <c r="AP49" s="967"/>
      <c r="AQ49" s="967"/>
      <c r="AR49" s="967"/>
      <c r="AS49" s="967"/>
      <c r="AT49" s="967"/>
      <c r="AU49" s="967"/>
      <c r="AV49" s="967"/>
      <c r="AW49" s="967"/>
      <c r="AX49" s="967"/>
      <c r="AY49" s="967"/>
      <c r="AZ49" s="1038"/>
      <c r="BA49" s="1038"/>
      <c r="BB49" s="1038"/>
      <c r="BC49" s="1038"/>
      <c r="BD49" s="1038"/>
      <c r="BE49" s="978"/>
      <c r="BF49" s="978"/>
      <c r="BG49" s="978"/>
      <c r="BH49" s="978"/>
      <c r="BI49" s="979"/>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21"/>
      <c r="S50" s="1021"/>
      <c r="T50" s="1021"/>
      <c r="U50" s="1021"/>
      <c r="V50" s="1021"/>
      <c r="W50" s="1021"/>
      <c r="X50" s="1021"/>
      <c r="Y50" s="1021"/>
      <c r="Z50" s="1021"/>
      <c r="AA50" s="1021"/>
      <c r="AB50" s="1021"/>
      <c r="AC50" s="1021"/>
      <c r="AD50" s="1021"/>
      <c r="AE50" s="1037"/>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78"/>
      <c r="BF50" s="978"/>
      <c r="BG50" s="978"/>
      <c r="BH50" s="978"/>
      <c r="BI50" s="979"/>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21"/>
      <c r="S51" s="1021"/>
      <c r="T51" s="1021"/>
      <c r="U51" s="1021"/>
      <c r="V51" s="1021"/>
      <c r="W51" s="1021"/>
      <c r="X51" s="1021"/>
      <c r="Y51" s="1021"/>
      <c r="Z51" s="1021"/>
      <c r="AA51" s="1021"/>
      <c r="AB51" s="1021"/>
      <c r="AC51" s="1021"/>
      <c r="AD51" s="1021"/>
      <c r="AE51" s="1037"/>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78"/>
      <c r="BF51" s="978"/>
      <c r="BG51" s="978"/>
      <c r="BH51" s="978"/>
      <c r="BI51" s="979"/>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21"/>
      <c r="S52" s="1021"/>
      <c r="T52" s="1021"/>
      <c r="U52" s="1021"/>
      <c r="V52" s="1021"/>
      <c r="W52" s="1021"/>
      <c r="X52" s="1021"/>
      <c r="Y52" s="1021"/>
      <c r="Z52" s="1021"/>
      <c r="AA52" s="1021"/>
      <c r="AB52" s="1021"/>
      <c r="AC52" s="1021"/>
      <c r="AD52" s="1021"/>
      <c r="AE52" s="1037"/>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78"/>
      <c r="BF52" s="978"/>
      <c r="BG52" s="978"/>
      <c r="BH52" s="978"/>
      <c r="BI52" s="979"/>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21"/>
      <c r="S53" s="1021"/>
      <c r="T53" s="1021"/>
      <c r="U53" s="1021"/>
      <c r="V53" s="1021"/>
      <c r="W53" s="1021"/>
      <c r="X53" s="1021"/>
      <c r="Y53" s="1021"/>
      <c r="Z53" s="1021"/>
      <c r="AA53" s="1021"/>
      <c r="AB53" s="1021"/>
      <c r="AC53" s="1021"/>
      <c r="AD53" s="1021"/>
      <c r="AE53" s="1037"/>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78"/>
      <c r="BF53" s="978"/>
      <c r="BG53" s="978"/>
      <c r="BH53" s="978"/>
      <c r="BI53" s="979"/>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21"/>
      <c r="S54" s="1021"/>
      <c r="T54" s="1021"/>
      <c r="U54" s="1021"/>
      <c r="V54" s="1021"/>
      <c r="W54" s="1021"/>
      <c r="X54" s="1021"/>
      <c r="Y54" s="1021"/>
      <c r="Z54" s="1021"/>
      <c r="AA54" s="1021"/>
      <c r="AB54" s="1021"/>
      <c r="AC54" s="1021"/>
      <c r="AD54" s="1021"/>
      <c r="AE54" s="1037"/>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78"/>
      <c r="BF54" s="978"/>
      <c r="BG54" s="978"/>
      <c r="BH54" s="978"/>
      <c r="BI54" s="979"/>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21"/>
      <c r="S55" s="1021"/>
      <c r="T55" s="1021"/>
      <c r="U55" s="1021"/>
      <c r="V55" s="1021"/>
      <c r="W55" s="1021"/>
      <c r="X55" s="1021"/>
      <c r="Y55" s="1021"/>
      <c r="Z55" s="1021"/>
      <c r="AA55" s="1021"/>
      <c r="AB55" s="1021"/>
      <c r="AC55" s="1021"/>
      <c r="AD55" s="1021"/>
      <c r="AE55" s="1037"/>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78"/>
      <c r="BF55" s="978"/>
      <c r="BG55" s="978"/>
      <c r="BH55" s="978"/>
      <c r="BI55" s="979"/>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21"/>
      <c r="S56" s="1021"/>
      <c r="T56" s="1021"/>
      <c r="U56" s="1021"/>
      <c r="V56" s="1021"/>
      <c r="W56" s="1021"/>
      <c r="X56" s="1021"/>
      <c r="Y56" s="1021"/>
      <c r="Z56" s="1021"/>
      <c r="AA56" s="1021"/>
      <c r="AB56" s="1021"/>
      <c r="AC56" s="1021"/>
      <c r="AD56" s="1021"/>
      <c r="AE56" s="1037"/>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78"/>
      <c r="BF56" s="978"/>
      <c r="BG56" s="978"/>
      <c r="BH56" s="978"/>
      <c r="BI56" s="979"/>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21"/>
      <c r="S57" s="1021"/>
      <c r="T57" s="1021"/>
      <c r="U57" s="1021"/>
      <c r="V57" s="1021"/>
      <c r="W57" s="1021"/>
      <c r="X57" s="1021"/>
      <c r="Y57" s="1021"/>
      <c r="Z57" s="1021"/>
      <c r="AA57" s="1021"/>
      <c r="AB57" s="1021"/>
      <c r="AC57" s="1021"/>
      <c r="AD57" s="1021"/>
      <c r="AE57" s="1037"/>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78"/>
      <c r="BF57" s="978"/>
      <c r="BG57" s="978"/>
      <c r="BH57" s="978"/>
      <c r="BI57" s="979"/>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21"/>
      <c r="S58" s="1021"/>
      <c r="T58" s="1021"/>
      <c r="U58" s="1021"/>
      <c r="V58" s="1021"/>
      <c r="W58" s="1021"/>
      <c r="X58" s="1021"/>
      <c r="Y58" s="1021"/>
      <c r="Z58" s="1021"/>
      <c r="AA58" s="1021"/>
      <c r="AB58" s="1021"/>
      <c r="AC58" s="1021"/>
      <c r="AD58" s="1021"/>
      <c r="AE58" s="1037"/>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78"/>
      <c r="BF58" s="978"/>
      <c r="BG58" s="978"/>
      <c r="BH58" s="978"/>
      <c r="BI58" s="979"/>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21"/>
      <c r="S59" s="1021"/>
      <c r="T59" s="1021"/>
      <c r="U59" s="1021"/>
      <c r="V59" s="1021"/>
      <c r="W59" s="1021"/>
      <c r="X59" s="1021"/>
      <c r="Y59" s="1021"/>
      <c r="Z59" s="1021"/>
      <c r="AA59" s="1021"/>
      <c r="AB59" s="1021"/>
      <c r="AC59" s="1021"/>
      <c r="AD59" s="1021"/>
      <c r="AE59" s="1037"/>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78"/>
      <c r="BF59" s="978"/>
      <c r="BG59" s="978"/>
      <c r="BH59" s="978"/>
      <c r="BI59" s="979"/>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21"/>
      <c r="S60" s="1021"/>
      <c r="T60" s="1021"/>
      <c r="U60" s="1021"/>
      <c r="V60" s="1021"/>
      <c r="W60" s="1021"/>
      <c r="X60" s="1021"/>
      <c r="Y60" s="1021"/>
      <c r="Z60" s="1021"/>
      <c r="AA60" s="1021"/>
      <c r="AB60" s="1021"/>
      <c r="AC60" s="1021"/>
      <c r="AD60" s="1021"/>
      <c r="AE60" s="1037"/>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78"/>
      <c r="BF60" s="978"/>
      <c r="BG60" s="978"/>
      <c r="BH60" s="978"/>
      <c r="BI60" s="979"/>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21"/>
      <c r="S61" s="1021"/>
      <c r="T61" s="1021"/>
      <c r="U61" s="1021"/>
      <c r="V61" s="1021"/>
      <c r="W61" s="1021"/>
      <c r="X61" s="1021"/>
      <c r="Y61" s="1021"/>
      <c r="Z61" s="1021"/>
      <c r="AA61" s="1021"/>
      <c r="AB61" s="1021"/>
      <c r="AC61" s="1021"/>
      <c r="AD61" s="1021"/>
      <c r="AE61" s="1037"/>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78"/>
      <c r="BF61" s="978"/>
      <c r="BG61" s="978"/>
      <c r="BH61" s="978"/>
      <c r="BI61" s="979"/>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21"/>
      <c r="S62" s="1021"/>
      <c r="T62" s="1021"/>
      <c r="U62" s="1021"/>
      <c r="V62" s="1021"/>
      <c r="W62" s="1021"/>
      <c r="X62" s="1021"/>
      <c r="Y62" s="1021"/>
      <c r="Z62" s="1021"/>
      <c r="AA62" s="1021"/>
      <c r="AB62" s="1021"/>
      <c r="AC62" s="1021"/>
      <c r="AD62" s="1021"/>
      <c r="AE62" s="1037"/>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78"/>
      <c r="BF62" s="978"/>
      <c r="BG62" s="978"/>
      <c r="BH62" s="978"/>
      <c r="BI62" s="979"/>
      <c r="BJ62" s="1030" t="s">
        <v>389</v>
      </c>
      <c r="BK62" s="1031"/>
      <c r="BL62" s="1031"/>
      <c r="BM62" s="1031"/>
      <c r="BN62" s="1032"/>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x14ac:dyDescent="0.2">
      <c r="A63" s="215" t="s">
        <v>370</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630</v>
      </c>
      <c r="AG63" s="955"/>
      <c r="AH63" s="955"/>
      <c r="AI63" s="955"/>
      <c r="AJ63" s="1028"/>
      <c r="AK63" s="1029"/>
      <c r="AL63" s="959"/>
      <c r="AM63" s="959"/>
      <c r="AN63" s="959"/>
      <c r="AO63" s="959"/>
      <c r="AP63" s="955">
        <v>8339</v>
      </c>
      <c r="AQ63" s="955"/>
      <c r="AR63" s="955"/>
      <c r="AS63" s="955"/>
      <c r="AT63" s="955"/>
      <c r="AU63" s="955">
        <v>6037</v>
      </c>
      <c r="AV63" s="955"/>
      <c r="AW63" s="955"/>
      <c r="AX63" s="955"/>
      <c r="AY63" s="955"/>
      <c r="AZ63" s="1023"/>
      <c r="BA63" s="1023"/>
      <c r="BB63" s="1023"/>
      <c r="BC63" s="1023"/>
      <c r="BD63" s="1023"/>
      <c r="BE63" s="956"/>
      <c r="BF63" s="956"/>
      <c r="BG63" s="956"/>
      <c r="BH63" s="956"/>
      <c r="BI63" s="957"/>
      <c r="BJ63" s="1024" t="s">
        <v>222</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x14ac:dyDescent="0.15">
      <c r="A66" s="993" t="s">
        <v>392</v>
      </c>
      <c r="B66" s="994"/>
      <c r="C66" s="994"/>
      <c r="D66" s="994"/>
      <c r="E66" s="994"/>
      <c r="F66" s="994"/>
      <c r="G66" s="994"/>
      <c r="H66" s="994"/>
      <c r="I66" s="994"/>
      <c r="J66" s="994"/>
      <c r="K66" s="994"/>
      <c r="L66" s="994"/>
      <c r="M66" s="994"/>
      <c r="N66" s="994"/>
      <c r="O66" s="994"/>
      <c r="P66" s="995"/>
      <c r="Q66" s="999" t="s">
        <v>393</v>
      </c>
      <c r="R66" s="1000"/>
      <c r="S66" s="1000"/>
      <c r="T66" s="1000"/>
      <c r="U66" s="1001"/>
      <c r="V66" s="999" t="s">
        <v>394</v>
      </c>
      <c r="W66" s="1000"/>
      <c r="X66" s="1000"/>
      <c r="Y66" s="1000"/>
      <c r="Z66" s="1001"/>
      <c r="AA66" s="999" t="s">
        <v>395</v>
      </c>
      <c r="AB66" s="1000"/>
      <c r="AC66" s="1000"/>
      <c r="AD66" s="1000"/>
      <c r="AE66" s="1001"/>
      <c r="AF66" s="1005" t="s">
        <v>396</v>
      </c>
      <c r="AG66" s="1006"/>
      <c r="AH66" s="1006"/>
      <c r="AI66" s="1006"/>
      <c r="AJ66" s="1007"/>
      <c r="AK66" s="999" t="s">
        <v>397</v>
      </c>
      <c r="AL66" s="994"/>
      <c r="AM66" s="994"/>
      <c r="AN66" s="994"/>
      <c r="AO66" s="995"/>
      <c r="AP66" s="999" t="s">
        <v>398</v>
      </c>
      <c r="AQ66" s="1000"/>
      <c r="AR66" s="1000"/>
      <c r="AS66" s="1000"/>
      <c r="AT66" s="1001"/>
      <c r="AU66" s="999" t="s">
        <v>399</v>
      </c>
      <c r="AV66" s="1000"/>
      <c r="AW66" s="1000"/>
      <c r="AX66" s="1000"/>
      <c r="AY66" s="1001"/>
      <c r="AZ66" s="999" t="s">
        <v>356</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3" t="s">
        <v>543</v>
      </c>
      <c r="C68" s="984"/>
      <c r="D68" s="984"/>
      <c r="E68" s="984"/>
      <c r="F68" s="984"/>
      <c r="G68" s="984"/>
      <c r="H68" s="984"/>
      <c r="I68" s="984"/>
      <c r="J68" s="984"/>
      <c r="K68" s="984"/>
      <c r="L68" s="984"/>
      <c r="M68" s="984"/>
      <c r="N68" s="984"/>
      <c r="O68" s="984"/>
      <c r="P68" s="985"/>
      <c r="Q68" s="986">
        <v>892</v>
      </c>
      <c r="R68" s="980"/>
      <c r="S68" s="980"/>
      <c r="T68" s="980"/>
      <c r="U68" s="980"/>
      <c r="V68" s="980">
        <v>845</v>
      </c>
      <c r="W68" s="980"/>
      <c r="X68" s="980"/>
      <c r="Y68" s="980"/>
      <c r="Z68" s="980"/>
      <c r="AA68" s="980">
        <v>47</v>
      </c>
      <c r="AB68" s="980"/>
      <c r="AC68" s="980"/>
      <c r="AD68" s="980"/>
      <c r="AE68" s="980"/>
      <c r="AF68" s="980">
        <v>47</v>
      </c>
      <c r="AG68" s="980"/>
      <c r="AH68" s="980"/>
      <c r="AI68" s="980"/>
      <c r="AJ68" s="980"/>
      <c r="AK68" s="980">
        <v>4</v>
      </c>
      <c r="AL68" s="980"/>
      <c r="AM68" s="980"/>
      <c r="AN68" s="980"/>
      <c r="AO68" s="980"/>
      <c r="AP68" s="980">
        <v>0</v>
      </c>
      <c r="AQ68" s="980"/>
      <c r="AR68" s="980"/>
      <c r="AS68" s="980"/>
      <c r="AT68" s="980"/>
      <c r="AU68" s="980">
        <v>0</v>
      </c>
      <c r="AV68" s="980"/>
      <c r="AW68" s="980"/>
      <c r="AX68" s="980"/>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544</v>
      </c>
      <c r="C69" s="971"/>
      <c r="D69" s="971"/>
      <c r="E69" s="971"/>
      <c r="F69" s="971"/>
      <c r="G69" s="971"/>
      <c r="H69" s="971"/>
      <c r="I69" s="971"/>
      <c r="J69" s="971"/>
      <c r="K69" s="971"/>
      <c r="L69" s="971"/>
      <c r="M69" s="971"/>
      <c r="N69" s="971"/>
      <c r="O69" s="971"/>
      <c r="P69" s="972"/>
      <c r="Q69" s="973">
        <v>12664</v>
      </c>
      <c r="R69" s="967"/>
      <c r="S69" s="967"/>
      <c r="T69" s="967"/>
      <c r="U69" s="967"/>
      <c r="V69" s="967">
        <v>11120</v>
      </c>
      <c r="W69" s="967"/>
      <c r="X69" s="967"/>
      <c r="Y69" s="967"/>
      <c r="Z69" s="967"/>
      <c r="AA69" s="967">
        <v>1544</v>
      </c>
      <c r="AB69" s="967"/>
      <c r="AC69" s="967"/>
      <c r="AD69" s="967"/>
      <c r="AE69" s="967"/>
      <c r="AF69" s="967">
        <v>1544</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545</v>
      </c>
      <c r="C70" s="971"/>
      <c r="D70" s="971"/>
      <c r="E70" s="971"/>
      <c r="F70" s="971"/>
      <c r="G70" s="971"/>
      <c r="H70" s="971"/>
      <c r="I70" s="971"/>
      <c r="J70" s="971"/>
      <c r="K70" s="971"/>
      <c r="L70" s="971"/>
      <c r="M70" s="971"/>
      <c r="N70" s="971"/>
      <c r="O70" s="971"/>
      <c r="P70" s="972"/>
      <c r="Q70" s="973">
        <v>276</v>
      </c>
      <c r="R70" s="967"/>
      <c r="S70" s="967"/>
      <c r="T70" s="967"/>
      <c r="U70" s="967"/>
      <c r="V70" s="967">
        <v>266</v>
      </c>
      <c r="W70" s="967"/>
      <c r="X70" s="967"/>
      <c r="Y70" s="967"/>
      <c r="Z70" s="967"/>
      <c r="AA70" s="967">
        <v>10</v>
      </c>
      <c r="AB70" s="967"/>
      <c r="AC70" s="967"/>
      <c r="AD70" s="967"/>
      <c r="AE70" s="967"/>
      <c r="AF70" s="967">
        <v>10</v>
      </c>
      <c r="AG70" s="967"/>
      <c r="AH70" s="967"/>
      <c r="AI70" s="967"/>
      <c r="AJ70" s="967"/>
      <c r="AK70" s="967">
        <v>9</v>
      </c>
      <c r="AL70" s="967"/>
      <c r="AM70" s="967"/>
      <c r="AN70" s="967"/>
      <c r="AO70" s="967"/>
      <c r="AP70" s="967">
        <v>21</v>
      </c>
      <c r="AQ70" s="967"/>
      <c r="AR70" s="967"/>
      <c r="AS70" s="967"/>
      <c r="AT70" s="967"/>
      <c r="AU70" s="967">
        <v>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546</v>
      </c>
      <c r="C71" s="971"/>
      <c r="D71" s="971"/>
      <c r="E71" s="971"/>
      <c r="F71" s="971"/>
      <c r="G71" s="971"/>
      <c r="H71" s="971"/>
      <c r="I71" s="971"/>
      <c r="J71" s="971"/>
      <c r="K71" s="971"/>
      <c r="L71" s="971"/>
      <c r="M71" s="971"/>
      <c r="N71" s="971"/>
      <c r="O71" s="971"/>
      <c r="P71" s="972"/>
      <c r="Q71" s="973">
        <v>959</v>
      </c>
      <c r="R71" s="967"/>
      <c r="S71" s="967"/>
      <c r="T71" s="967"/>
      <c r="U71" s="967"/>
      <c r="V71" s="967">
        <v>908</v>
      </c>
      <c r="W71" s="967"/>
      <c r="X71" s="967"/>
      <c r="Y71" s="967"/>
      <c r="Z71" s="967"/>
      <c r="AA71" s="967">
        <v>51</v>
      </c>
      <c r="AB71" s="967"/>
      <c r="AC71" s="967"/>
      <c r="AD71" s="967"/>
      <c r="AE71" s="967"/>
      <c r="AF71" s="967">
        <v>51</v>
      </c>
      <c r="AG71" s="967"/>
      <c r="AH71" s="967"/>
      <c r="AI71" s="967"/>
      <c r="AJ71" s="967"/>
      <c r="AK71" s="967">
        <v>28</v>
      </c>
      <c r="AL71" s="967"/>
      <c r="AM71" s="967"/>
      <c r="AN71" s="967"/>
      <c r="AO71" s="967"/>
      <c r="AP71" s="967">
        <v>292</v>
      </c>
      <c r="AQ71" s="967"/>
      <c r="AR71" s="967"/>
      <c r="AS71" s="967"/>
      <c r="AT71" s="967"/>
      <c r="AU71" s="967">
        <v>237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547</v>
      </c>
      <c r="C72" s="971"/>
      <c r="D72" s="971"/>
      <c r="E72" s="971"/>
      <c r="F72" s="971"/>
      <c r="G72" s="971"/>
      <c r="H72" s="971"/>
      <c r="I72" s="971"/>
      <c r="J72" s="971"/>
      <c r="K72" s="971"/>
      <c r="L72" s="971"/>
      <c r="M72" s="971"/>
      <c r="N72" s="971"/>
      <c r="O72" s="971"/>
      <c r="P72" s="972"/>
      <c r="Q72" s="973">
        <v>2220</v>
      </c>
      <c r="R72" s="967"/>
      <c r="S72" s="967"/>
      <c r="T72" s="967"/>
      <c r="U72" s="967"/>
      <c r="V72" s="967">
        <v>1748</v>
      </c>
      <c r="W72" s="967"/>
      <c r="X72" s="967"/>
      <c r="Y72" s="967"/>
      <c r="Z72" s="967"/>
      <c r="AA72" s="967">
        <v>472</v>
      </c>
      <c r="AB72" s="967"/>
      <c r="AC72" s="967"/>
      <c r="AD72" s="967"/>
      <c r="AE72" s="967"/>
      <c r="AF72" s="967">
        <v>1580</v>
      </c>
      <c r="AG72" s="967"/>
      <c r="AH72" s="967"/>
      <c r="AI72" s="967"/>
      <c r="AJ72" s="967"/>
      <c r="AK72" s="967">
        <v>0</v>
      </c>
      <c r="AL72" s="967"/>
      <c r="AM72" s="967"/>
      <c r="AN72" s="967"/>
      <c r="AO72" s="967"/>
      <c r="AP72" s="967">
        <v>4460</v>
      </c>
      <c r="AQ72" s="967"/>
      <c r="AR72" s="967"/>
      <c r="AS72" s="967"/>
      <c r="AT72" s="967"/>
      <c r="AU72" s="967">
        <v>0</v>
      </c>
      <c r="AV72" s="967"/>
      <c r="AW72" s="967"/>
      <c r="AX72" s="967"/>
      <c r="AY72" s="967"/>
      <c r="AZ72" s="978" t="s">
        <v>554</v>
      </c>
      <c r="BA72" s="978"/>
      <c r="BB72" s="978"/>
      <c r="BC72" s="978"/>
      <c r="BD72" s="97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548</v>
      </c>
      <c r="C73" s="971"/>
      <c r="D73" s="971"/>
      <c r="E73" s="971"/>
      <c r="F73" s="971"/>
      <c r="G73" s="971"/>
      <c r="H73" s="971"/>
      <c r="I73" s="971"/>
      <c r="J73" s="971"/>
      <c r="K73" s="971"/>
      <c r="L73" s="971"/>
      <c r="M73" s="971"/>
      <c r="N73" s="971"/>
      <c r="O73" s="971"/>
      <c r="P73" s="972"/>
      <c r="Q73" s="973">
        <v>2937</v>
      </c>
      <c r="R73" s="967"/>
      <c r="S73" s="967"/>
      <c r="T73" s="967"/>
      <c r="U73" s="967"/>
      <c r="V73" s="967">
        <v>2889</v>
      </c>
      <c r="W73" s="967"/>
      <c r="X73" s="967"/>
      <c r="Y73" s="967"/>
      <c r="Z73" s="967"/>
      <c r="AA73" s="967">
        <v>48</v>
      </c>
      <c r="AB73" s="967"/>
      <c r="AC73" s="967"/>
      <c r="AD73" s="967"/>
      <c r="AE73" s="967"/>
      <c r="AF73" s="967">
        <v>48</v>
      </c>
      <c r="AG73" s="967"/>
      <c r="AH73" s="967"/>
      <c r="AI73" s="967"/>
      <c r="AJ73" s="967"/>
      <c r="AK73" s="967">
        <v>0</v>
      </c>
      <c r="AL73" s="967"/>
      <c r="AM73" s="967"/>
      <c r="AN73" s="967"/>
      <c r="AO73" s="967"/>
      <c r="AP73" s="967">
        <v>136</v>
      </c>
      <c r="AQ73" s="967"/>
      <c r="AR73" s="967"/>
      <c r="AS73" s="967"/>
      <c r="AT73" s="967"/>
      <c r="AU73" s="967">
        <v>117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549</v>
      </c>
      <c r="C74" s="971"/>
      <c r="D74" s="971"/>
      <c r="E74" s="971"/>
      <c r="F74" s="971"/>
      <c r="G74" s="971"/>
      <c r="H74" s="971"/>
      <c r="I74" s="971"/>
      <c r="J74" s="971"/>
      <c r="K74" s="971"/>
      <c r="L74" s="971"/>
      <c r="M74" s="971"/>
      <c r="N74" s="971"/>
      <c r="O74" s="971"/>
      <c r="P74" s="972"/>
      <c r="Q74" s="973">
        <v>187</v>
      </c>
      <c r="R74" s="967"/>
      <c r="S74" s="967"/>
      <c r="T74" s="967"/>
      <c r="U74" s="967"/>
      <c r="V74" s="967">
        <v>181</v>
      </c>
      <c r="W74" s="967"/>
      <c r="X74" s="967"/>
      <c r="Y74" s="967"/>
      <c r="Z74" s="967"/>
      <c r="AA74" s="967">
        <v>6</v>
      </c>
      <c r="AB74" s="967"/>
      <c r="AC74" s="967"/>
      <c r="AD74" s="967"/>
      <c r="AE74" s="967"/>
      <c r="AF74" s="967">
        <v>6</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550</v>
      </c>
      <c r="C75" s="971"/>
      <c r="D75" s="971"/>
      <c r="E75" s="971"/>
      <c r="F75" s="971"/>
      <c r="G75" s="971"/>
      <c r="H75" s="971"/>
      <c r="I75" s="971"/>
      <c r="J75" s="971"/>
      <c r="K75" s="971"/>
      <c r="L75" s="971"/>
      <c r="M75" s="971"/>
      <c r="N75" s="971"/>
      <c r="O75" s="971"/>
      <c r="P75" s="972"/>
      <c r="Q75" s="974">
        <v>110</v>
      </c>
      <c r="R75" s="975"/>
      <c r="S75" s="975"/>
      <c r="T75" s="975"/>
      <c r="U75" s="976"/>
      <c r="V75" s="977">
        <v>101</v>
      </c>
      <c r="W75" s="975"/>
      <c r="X75" s="975"/>
      <c r="Y75" s="975"/>
      <c r="Z75" s="976"/>
      <c r="AA75" s="977">
        <v>9</v>
      </c>
      <c r="AB75" s="975"/>
      <c r="AC75" s="975"/>
      <c r="AD75" s="975"/>
      <c r="AE75" s="976"/>
      <c r="AF75" s="977">
        <v>9</v>
      </c>
      <c r="AG75" s="975"/>
      <c r="AH75" s="975"/>
      <c r="AI75" s="975"/>
      <c r="AJ75" s="976"/>
      <c r="AK75" s="977">
        <v>10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551</v>
      </c>
      <c r="C76" s="971"/>
      <c r="D76" s="971"/>
      <c r="E76" s="971"/>
      <c r="F76" s="971"/>
      <c r="G76" s="971"/>
      <c r="H76" s="971"/>
      <c r="I76" s="971"/>
      <c r="J76" s="971"/>
      <c r="K76" s="971"/>
      <c r="L76" s="971"/>
      <c r="M76" s="971"/>
      <c r="N76" s="971"/>
      <c r="O76" s="971"/>
      <c r="P76" s="972"/>
      <c r="Q76" s="974">
        <v>13573</v>
      </c>
      <c r="R76" s="975"/>
      <c r="S76" s="975"/>
      <c r="T76" s="975"/>
      <c r="U76" s="976"/>
      <c r="V76" s="977">
        <v>14738</v>
      </c>
      <c r="W76" s="975"/>
      <c r="X76" s="975"/>
      <c r="Y76" s="975"/>
      <c r="Z76" s="976"/>
      <c r="AA76" s="977">
        <v>-1165</v>
      </c>
      <c r="AB76" s="975"/>
      <c r="AC76" s="975"/>
      <c r="AD76" s="975"/>
      <c r="AE76" s="976"/>
      <c r="AF76" s="977">
        <v>1803</v>
      </c>
      <c r="AG76" s="975"/>
      <c r="AH76" s="975"/>
      <c r="AI76" s="975"/>
      <c r="AJ76" s="976"/>
      <c r="AK76" s="977">
        <v>1873</v>
      </c>
      <c r="AL76" s="975"/>
      <c r="AM76" s="975"/>
      <c r="AN76" s="975"/>
      <c r="AO76" s="976"/>
      <c r="AP76" s="977">
        <v>6336</v>
      </c>
      <c r="AQ76" s="975"/>
      <c r="AR76" s="975"/>
      <c r="AS76" s="975"/>
      <c r="AT76" s="976"/>
      <c r="AU76" s="977">
        <v>395</v>
      </c>
      <c r="AV76" s="975"/>
      <c r="AW76" s="975"/>
      <c r="AX76" s="975"/>
      <c r="AY76" s="976"/>
      <c r="AZ76" s="978" t="s">
        <v>554</v>
      </c>
      <c r="BA76" s="978"/>
      <c r="BB76" s="978"/>
      <c r="BC76" s="978"/>
      <c r="BD76" s="97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552</v>
      </c>
      <c r="C77" s="971"/>
      <c r="D77" s="971"/>
      <c r="E77" s="971"/>
      <c r="F77" s="971"/>
      <c r="G77" s="971"/>
      <c r="H77" s="971"/>
      <c r="I77" s="971"/>
      <c r="J77" s="971"/>
      <c r="K77" s="971"/>
      <c r="L77" s="971"/>
      <c r="M77" s="971"/>
      <c r="N77" s="971"/>
      <c r="O77" s="971"/>
      <c r="P77" s="972"/>
      <c r="Q77" s="974">
        <v>454</v>
      </c>
      <c r="R77" s="975"/>
      <c r="S77" s="975"/>
      <c r="T77" s="975"/>
      <c r="U77" s="976"/>
      <c r="V77" s="977">
        <v>422</v>
      </c>
      <c r="W77" s="975"/>
      <c r="X77" s="975"/>
      <c r="Y77" s="975"/>
      <c r="Z77" s="976"/>
      <c r="AA77" s="977">
        <v>32</v>
      </c>
      <c r="AB77" s="975"/>
      <c r="AC77" s="975"/>
      <c r="AD77" s="975"/>
      <c r="AE77" s="976"/>
      <c r="AF77" s="977">
        <v>32</v>
      </c>
      <c r="AG77" s="975"/>
      <c r="AH77" s="975"/>
      <c r="AI77" s="975"/>
      <c r="AJ77" s="976"/>
      <c r="AK77" s="977">
        <v>10</v>
      </c>
      <c r="AL77" s="975"/>
      <c r="AM77" s="975"/>
      <c r="AN77" s="975"/>
      <c r="AO77" s="976"/>
      <c r="AP77" s="977">
        <v>0</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553</v>
      </c>
      <c r="C78" s="971"/>
      <c r="D78" s="971"/>
      <c r="E78" s="971"/>
      <c r="F78" s="971"/>
      <c r="G78" s="971"/>
      <c r="H78" s="971"/>
      <c r="I78" s="971"/>
      <c r="J78" s="971"/>
      <c r="K78" s="971"/>
      <c r="L78" s="971"/>
      <c r="M78" s="971"/>
      <c r="N78" s="971"/>
      <c r="O78" s="971"/>
      <c r="P78" s="972"/>
      <c r="Q78" s="973">
        <v>159130</v>
      </c>
      <c r="R78" s="967"/>
      <c r="S78" s="967"/>
      <c r="T78" s="967"/>
      <c r="U78" s="967"/>
      <c r="V78" s="967">
        <v>153912</v>
      </c>
      <c r="W78" s="967"/>
      <c r="X78" s="967"/>
      <c r="Y78" s="967"/>
      <c r="Z78" s="967"/>
      <c r="AA78" s="967">
        <v>5218</v>
      </c>
      <c r="AB78" s="967"/>
      <c r="AC78" s="967"/>
      <c r="AD78" s="967"/>
      <c r="AE78" s="967"/>
      <c r="AF78" s="967">
        <v>5216</v>
      </c>
      <c r="AG78" s="967"/>
      <c r="AH78" s="967"/>
      <c r="AI78" s="967"/>
      <c r="AJ78" s="967"/>
      <c r="AK78" s="967">
        <v>3424</v>
      </c>
      <c r="AL78" s="967"/>
      <c r="AM78" s="967"/>
      <c r="AN78" s="967"/>
      <c r="AO78" s="967"/>
      <c r="AP78" s="967">
        <v>0</v>
      </c>
      <c r="AQ78" s="967"/>
      <c r="AR78" s="967"/>
      <c r="AS78" s="967"/>
      <c r="AT78" s="967"/>
      <c r="AU78" s="967">
        <v>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10346</v>
      </c>
      <c r="AG88" s="955"/>
      <c r="AH88" s="955"/>
      <c r="AI88" s="955"/>
      <c r="AJ88" s="955"/>
      <c r="AK88" s="959"/>
      <c r="AL88" s="959"/>
      <c r="AM88" s="959"/>
      <c r="AN88" s="959"/>
      <c r="AO88" s="959"/>
      <c r="AP88" s="955">
        <v>11245</v>
      </c>
      <c r="AQ88" s="955"/>
      <c r="AR88" s="955"/>
      <c r="AS88" s="955"/>
      <c r="AT88" s="955"/>
      <c r="AU88" s="955">
        <v>751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18</v>
      </c>
      <c r="CS102" s="947"/>
      <c r="CT102" s="947"/>
      <c r="CU102" s="947"/>
      <c r="CV102" s="948"/>
      <c r="CW102" s="946">
        <v>0</v>
      </c>
      <c r="CX102" s="947"/>
      <c r="CY102" s="947"/>
      <c r="CZ102" s="947"/>
      <c r="DA102" s="948"/>
      <c r="DB102" s="946">
        <v>0</v>
      </c>
      <c r="DC102" s="947"/>
      <c r="DD102" s="947"/>
      <c r="DE102" s="947"/>
      <c r="DF102" s="948"/>
      <c r="DG102" s="946" t="s">
        <v>484</v>
      </c>
      <c r="DH102" s="947"/>
      <c r="DI102" s="947"/>
      <c r="DJ102" s="947"/>
      <c r="DK102" s="948"/>
      <c r="DL102" s="946" t="s">
        <v>484</v>
      </c>
      <c r="DM102" s="947"/>
      <c r="DN102" s="947"/>
      <c r="DO102" s="947"/>
      <c r="DP102" s="948"/>
      <c r="DQ102" s="946" t="s">
        <v>484</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288</v>
      </c>
      <c r="AG109" s="888"/>
      <c r="AH109" s="888"/>
      <c r="AI109" s="888"/>
      <c r="AJ109" s="889"/>
      <c r="AK109" s="890" t="s">
        <v>287</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288</v>
      </c>
      <c r="BW109" s="888"/>
      <c r="BX109" s="888"/>
      <c r="BY109" s="888"/>
      <c r="BZ109" s="889"/>
      <c r="CA109" s="890" t="s">
        <v>287</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288</v>
      </c>
      <c r="DM109" s="888"/>
      <c r="DN109" s="888"/>
      <c r="DO109" s="888"/>
      <c r="DP109" s="889"/>
      <c r="DQ109" s="890" t="s">
        <v>287</v>
      </c>
      <c r="DR109" s="888"/>
      <c r="DS109" s="888"/>
      <c r="DT109" s="888"/>
      <c r="DU109" s="889"/>
      <c r="DV109" s="890" t="s">
        <v>410</v>
      </c>
      <c r="DW109" s="888"/>
      <c r="DX109" s="888"/>
      <c r="DY109" s="888"/>
      <c r="DZ109" s="919"/>
    </row>
    <row r="110" spans="1:131" s="197" customFormat="1" ht="26.25" customHeight="1" x14ac:dyDescent="0.15">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634431</v>
      </c>
      <c r="AB110" s="873"/>
      <c r="AC110" s="873"/>
      <c r="AD110" s="873"/>
      <c r="AE110" s="874"/>
      <c r="AF110" s="875">
        <v>605933</v>
      </c>
      <c r="AG110" s="873"/>
      <c r="AH110" s="873"/>
      <c r="AI110" s="873"/>
      <c r="AJ110" s="874"/>
      <c r="AK110" s="875">
        <v>557179</v>
      </c>
      <c r="AL110" s="873"/>
      <c r="AM110" s="873"/>
      <c r="AN110" s="873"/>
      <c r="AO110" s="874"/>
      <c r="AP110" s="876">
        <v>16.5</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5280726</v>
      </c>
      <c r="BR110" s="800"/>
      <c r="BS110" s="800"/>
      <c r="BT110" s="800"/>
      <c r="BU110" s="800"/>
      <c r="BV110" s="800">
        <v>5052351</v>
      </c>
      <c r="BW110" s="800"/>
      <c r="BX110" s="800"/>
      <c r="BY110" s="800"/>
      <c r="BZ110" s="800"/>
      <c r="CA110" s="800">
        <v>5129466</v>
      </c>
      <c r="CB110" s="800"/>
      <c r="CC110" s="800"/>
      <c r="CD110" s="800"/>
      <c r="CE110" s="800"/>
      <c r="CF110" s="861">
        <v>151.80000000000001</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x14ac:dyDescent="0.15">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19571</v>
      </c>
      <c r="BR111" s="771"/>
      <c r="BS111" s="771"/>
      <c r="BT111" s="771"/>
      <c r="BU111" s="771"/>
      <c r="BV111" s="771">
        <v>16419</v>
      </c>
      <c r="BW111" s="771"/>
      <c r="BX111" s="771"/>
      <c r="BY111" s="771"/>
      <c r="BZ111" s="771"/>
      <c r="CA111" s="771">
        <v>11799</v>
      </c>
      <c r="CB111" s="771"/>
      <c r="CC111" s="771"/>
      <c r="CD111" s="771"/>
      <c r="CE111" s="771"/>
      <c r="CF111" s="848">
        <v>0.3</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x14ac:dyDescent="0.15">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222</v>
      </c>
      <c r="AB112" s="784"/>
      <c r="AC112" s="784"/>
      <c r="AD112" s="784"/>
      <c r="AE112" s="785"/>
      <c r="AF112" s="786" t="s">
        <v>222</v>
      </c>
      <c r="AG112" s="784"/>
      <c r="AH112" s="784"/>
      <c r="AI112" s="784"/>
      <c r="AJ112" s="785"/>
      <c r="AK112" s="786" t="s">
        <v>222</v>
      </c>
      <c r="AL112" s="784"/>
      <c r="AM112" s="784"/>
      <c r="AN112" s="784"/>
      <c r="AO112" s="785"/>
      <c r="AP112" s="754" t="s">
        <v>222</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6442015</v>
      </c>
      <c r="BR112" s="771"/>
      <c r="BS112" s="771"/>
      <c r="BT112" s="771"/>
      <c r="BU112" s="771"/>
      <c r="BV112" s="771">
        <v>6477069</v>
      </c>
      <c r="BW112" s="771"/>
      <c r="BX112" s="771"/>
      <c r="BY112" s="771"/>
      <c r="BZ112" s="771"/>
      <c r="CA112" s="771">
        <v>6037445</v>
      </c>
      <c r="CB112" s="771"/>
      <c r="CC112" s="771"/>
      <c r="CD112" s="771"/>
      <c r="CE112" s="771"/>
      <c r="CF112" s="848">
        <v>178.7</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19571</v>
      </c>
      <c r="DH112" s="771"/>
      <c r="DI112" s="771"/>
      <c r="DJ112" s="771"/>
      <c r="DK112" s="771"/>
      <c r="DL112" s="771">
        <v>16419</v>
      </c>
      <c r="DM112" s="771"/>
      <c r="DN112" s="771"/>
      <c r="DO112" s="771"/>
      <c r="DP112" s="771"/>
      <c r="DQ112" s="771">
        <v>11799</v>
      </c>
      <c r="DR112" s="771"/>
      <c r="DS112" s="771"/>
      <c r="DT112" s="771"/>
      <c r="DU112" s="771"/>
      <c r="DV112" s="823">
        <v>0.3</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325503</v>
      </c>
      <c r="AB113" s="909"/>
      <c r="AC113" s="909"/>
      <c r="AD113" s="909"/>
      <c r="AE113" s="910"/>
      <c r="AF113" s="911">
        <v>356603</v>
      </c>
      <c r="AG113" s="909"/>
      <c r="AH113" s="909"/>
      <c r="AI113" s="909"/>
      <c r="AJ113" s="910"/>
      <c r="AK113" s="911">
        <v>396721</v>
      </c>
      <c r="AL113" s="909"/>
      <c r="AM113" s="909"/>
      <c r="AN113" s="909"/>
      <c r="AO113" s="910"/>
      <c r="AP113" s="912">
        <v>11.7</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625411</v>
      </c>
      <c r="BR113" s="771"/>
      <c r="BS113" s="771"/>
      <c r="BT113" s="771"/>
      <c r="BU113" s="771"/>
      <c r="BV113" s="771">
        <v>781751</v>
      </c>
      <c r="BW113" s="771"/>
      <c r="BX113" s="771"/>
      <c r="BY113" s="771"/>
      <c r="BZ113" s="771"/>
      <c r="CA113" s="771">
        <v>750074</v>
      </c>
      <c r="CB113" s="771"/>
      <c r="CC113" s="771"/>
      <c r="CD113" s="771"/>
      <c r="CE113" s="771"/>
      <c r="CF113" s="848">
        <v>22.2</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222</v>
      </c>
      <c r="DH113" s="784"/>
      <c r="DI113" s="784"/>
      <c r="DJ113" s="784"/>
      <c r="DK113" s="785"/>
      <c r="DL113" s="786" t="s">
        <v>222</v>
      </c>
      <c r="DM113" s="784"/>
      <c r="DN113" s="784"/>
      <c r="DO113" s="784"/>
      <c r="DP113" s="785"/>
      <c r="DQ113" s="786" t="s">
        <v>222</v>
      </c>
      <c r="DR113" s="784"/>
      <c r="DS113" s="784"/>
      <c r="DT113" s="784"/>
      <c r="DU113" s="785"/>
      <c r="DV113" s="754" t="s">
        <v>222</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25501</v>
      </c>
      <c r="AB114" s="784"/>
      <c r="AC114" s="784"/>
      <c r="AD114" s="784"/>
      <c r="AE114" s="785"/>
      <c r="AF114" s="786">
        <v>9684</v>
      </c>
      <c r="AG114" s="784"/>
      <c r="AH114" s="784"/>
      <c r="AI114" s="784"/>
      <c r="AJ114" s="785"/>
      <c r="AK114" s="786">
        <v>38695</v>
      </c>
      <c r="AL114" s="784"/>
      <c r="AM114" s="784"/>
      <c r="AN114" s="784"/>
      <c r="AO114" s="785"/>
      <c r="AP114" s="754">
        <v>1.1000000000000001</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1446838</v>
      </c>
      <c r="BR114" s="771"/>
      <c r="BS114" s="771"/>
      <c r="BT114" s="771"/>
      <c r="BU114" s="771"/>
      <c r="BV114" s="771">
        <v>1372448</v>
      </c>
      <c r="BW114" s="771"/>
      <c r="BX114" s="771"/>
      <c r="BY114" s="771"/>
      <c r="BZ114" s="771"/>
      <c r="CA114" s="771">
        <v>1272539</v>
      </c>
      <c r="CB114" s="771"/>
      <c r="CC114" s="771"/>
      <c r="CD114" s="771"/>
      <c r="CE114" s="771"/>
      <c r="CF114" s="848">
        <v>37.700000000000003</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13967</v>
      </c>
      <c r="AB115" s="909"/>
      <c r="AC115" s="909"/>
      <c r="AD115" s="909"/>
      <c r="AE115" s="910"/>
      <c r="AF115" s="911">
        <v>8242</v>
      </c>
      <c r="AG115" s="909"/>
      <c r="AH115" s="909"/>
      <c r="AI115" s="909"/>
      <c r="AJ115" s="910"/>
      <c r="AK115" s="911">
        <v>6716</v>
      </c>
      <c r="AL115" s="909"/>
      <c r="AM115" s="909"/>
      <c r="AN115" s="909"/>
      <c r="AO115" s="910"/>
      <c r="AP115" s="912">
        <v>0.2</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222</v>
      </c>
      <c r="BR115" s="771"/>
      <c r="BS115" s="771"/>
      <c r="BT115" s="771"/>
      <c r="BU115" s="771"/>
      <c r="BV115" s="771" t="s">
        <v>222</v>
      </c>
      <c r="BW115" s="771"/>
      <c r="BX115" s="771"/>
      <c r="BY115" s="771"/>
      <c r="BZ115" s="771"/>
      <c r="CA115" s="771" t="s">
        <v>222</v>
      </c>
      <c r="CB115" s="771"/>
      <c r="CC115" s="771"/>
      <c r="CD115" s="771"/>
      <c r="CE115" s="771"/>
      <c r="CF115" s="848" t="s">
        <v>222</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222</v>
      </c>
      <c r="DH115" s="784"/>
      <c r="DI115" s="784"/>
      <c r="DJ115" s="784"/>
      <c r="DK115" s="785"/>
      <c r="DL115" s="786" t="s">
        <v>222</v>
      </c>
      <c r="DM115" s="784"/>
      <c r="DN115" s="784"/>
      <c r="DO115" s="784"/>
      <c r="DP115" s="785"/>
      <c r="DQ115" s="786" t="s">
        <v>222</v>
      </c>
      <c r="DR115" s="784"/>
      <c r="DS115" s="784"/>
      <c r="DT115" s="784"/>
      <c r="DU115" s="785"/>
      <c r="DV115" s="754" t="s">
        <v>222</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222</v>
      </c>
      <c r="AB116" s="784"/>
      <c r="AC116" s="784"/>
      <c r="AD116" s="784"/>
      <c r="AE116" s="785"/>
      <c r="AF116" s="786" t="s">
        <v>222</v>
      </c>
      <c r="AG116" s="784"/>
      <c r="AH116" s="784"/>
      <c r="AI116" s="784"/>
      <c r="AJ116" s="785"/>
      <c r="AK116" s="786" t="s">
        <v>222</v>
      </c>
      <c r="AL116" s="784"/>
      <c r="AM116" s="784"/>
      <c r="AN116" s="784"/>
      <c r="AO116" s="785"/>
      <c r="AP116" s="754" t="s">
        <v>222</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222</v>
      </c>
      <c r="DH116" s="784"/>
      <c r="DI116" s="784"/>
      <c r="DJ116" s="784"/>
      <c r="DK116" s="785"/>
      <c r="DL116" s="786" t="s">
        <v>222</v>
      </c>
      <c r="DM116" s="784"/>
      <c r="DN116" s="784"/>
      <c r="DO116" s="784"/>
      <c r="DP116" s="785"/>
      <c r="DQ116" s="786" t="s">
        <v>222</v>
      </c>
      <c r="DR116" s="784"/>
      <c r="DS116" s="784"/>
      <c r="DT116" s="784"/>
      <c r="DU116" s="785"/>
      <c r="DV116" s="754" t="s">
        <v>222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999402</v>
      </c>
      <c r="AB117" s="895"/>
      <c r="AC117" s="895"/>
      <c r="AD117" s="895"/>
      <c r="AE117" s="896"/>
      <c r="AF117" s="898">
        <v>980462</v>
      </c>
      <c r="AG117" s="895"/>
      <c r="AH117" s="895"/>
      <c r="AI117" s="895"/>
      <c r="AJ117" s="896"/>
      <c r="AK117" s="898">
        <v>999311</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222</v>
      </c>
      <c r="BR117" s="858"/>
      <c r="BS117" s="858"/>
      <c r="BT117" s="858"/>
      <c r="BU117" s="858"/>
      <c r="BV117" s="858" t="s">
        <v>222</v>
      </c>
      <c r="BW117" s="858"/>
      <c r="BX117" s="858"/>
      <c r="BY117" s="858"/>
      <c r="BZ117" s="858"/>
      <c r="CA117" s="858" t="s">
        <v>222</v>
      </c>
      <c r="CB117" s="858"/>
      <c r="CC117" s="858"/>
      <c r="CD117" s="858"/>
      <c r="CE117" s="858"/>
      <c r="CF117" s="848" t="s">
        <v>222</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x14ac:dyDescent="0.15">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288</v>
      </c>
      <c r="AG118" s="888"/>
      <c r="AH118" s="888"/>
      <c r="AI118" s="888"/>
      <c r="AJ118" s="889"/>
      <c r="AK118" s="890" t="s">
        <v>287</v>
      </c>
      <c r="AL118" s="888"/>
      <c r="AM118" s="888"/>
      <c r="AN118" s="888"/>
      <c r="AO118" s="889"/>
      <c r="AP118" s="891" t="s">
        <v>410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438</v>
      </c>
      <c r="BP118" s="838"/>
      <c r="BQ118" s="857">
        <v>13814561</v>
      </c>
      <c r="BR118" s="858"/>
      <c r="BS118" s="858"/>
      <c r="BT118" s="858"/>
      <c r="BU118" s="858"/>
      <c r="BV118" s="858">
        <v>13700038</v>
      </c>
      <c r="BW118" s="858"/>
      <c r="BX118" s="858"/>
      <c r="BY118" s="858"/>
      <c r="BZ118" s="858"/>
      <c r="CA118" s="858">
        <v>13201323</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x14ac:dyDescent="0.15">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490520</v>
      </c>
      <c r="BR119" s="800"/>
      <c r="BS119" s="800"/>
      <c r="BT119" s="800"/>
      <c r="BU119" s="800"/>
      <c r="BV119" s="800">
        <v>725851</v>
      </c>
      <c r="BW119" s="800"/>
      <c r="BX119" s="800"/>
      <c r="BY119" s="800"/>
      <c r="BZ119" s="800"/>
      <c r="CA119" s="800">
        <v>746052</v>
      </c>
      <c r="CB119" s="800"/>
      <c r="CC119" s="800"/>
      <c r="CD119" s="800"/>
      <c r="CE119" s="800"/>
      <c r="CF119" s="861">
        <v>22.1</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222</v>
      </c>
      <c r="DH119" s="717"/>
      <c r="DI119" s="717"/>
      <c r="DJ119" s="717"/>
      <c r="DK119" s="718"/>
      <c r="DL119" s="719" t="s">
        <v>222</v>
      </c>
      <c r="DM119" s="717"/>
      <c r="DN119" s="717"/>
      <c r="DO119" s="717"/>
      <c r="DP119" s="718"/>
      <c r="DQ119" s="719" t="s">
        <v>222</v>
      </c>
      <c r="DR119" s="717"/>
      <c r="DS119" s="717"/>
      <c r="DT119" s="717"/>
      <c r="DU119" s="718"/>
      <c r="DV119" s="807" t="s">
        <v>222</v>
      </c>
      <c r="DW119" s="808"/>
      <c r="DX119" s="808"/>
      <c r="DY119" s="808"/>
      <c r="DZ119" s="809"/>
    </row>
    <row r="120" spans="1:130" s="197" customFormat="1" ht="26.25" customHeight="1" x14ac:dyDescent="0.15">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21414</v>
      </c>
      <c r="BR120" s="771"/>
      <c r="BS120" s="771"/>
      <c r="BT120" s="771"/>
      <c r="BU120" s="771"/>
      <c r="BV120" s="771">
        <v>8841</v>
      </c>
      <c r="BW120" s="771"/>
      <c r="BX120" s="771"/>
      <c r="BY120" s="771"/>
      <c r="BZ120" s="771"/>
      <c r="CA120" s="771">
        <v>2629</v>
      </c>
      <c r="CB120" s="771"/>
      <c r="CC120" s="771"/>
      <c r="CD120" s="771"/>
      <c r="CE120" s="771"/>
      <c r="CF120" s="848">
        <v>0.1</v>
      </c>
      <c r="CG120" s="849"/>
      <c r="CH120" s="849"/>
      <c r="CI120" s="849"/>
      <c r="CJ120" s="849"/>
      <c r="CK120" s="850" t="s">
        <v>444</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6231938</v>
      </c>
      <c r="DH120" s="800"/>
      <c r="DI120" s="800"/>
      <c r="DJ120" s="800"/>
      <c r="DK120" s="800"/>
      <c r="DL120" s="800">
        <v>6287751</v>
      </c>
      <c r="DM120" s="800"/>
      <c r="DN120" s="800"/>
      <c r="DO120" s="800"/>
      <c r="DP120" s="800"/>
      <c r="DQ120" s="800">
        <v>5892218</v>
      </c>
      <c r="DR120" s="800"/>
      <c r="DS120" s="800"/>
      <c r="DT120" s="800"/>
      <c r="DU120" s="800"/>
      <c r="DV120" s="801">
        <v>174.4</v>
      </c>
      <c r="DW120" s="801"/>
      <c r="DX120" s="801"/>
      <c r="DY120" s="801"/>
      <c r="DZ120" s="802"/>
    </row>
    <row r="121" spans="1:130" s="197" customFormat="1" ht="26.25" customHeight="1" x14ac:dyDescent="0.15">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3149</v>
      </c>
      <c r="AB121" s="784"/>
      <c r="AC121" s="784"/>
      <c r="AD121" s="784"/>
      <c r="AE121" s="785"/>
      <c r="AF121" s="786">
        <v>3149</v>
      </c>
      <c r="AG121" s="784"/>
      <c r="AH121" s="784"/>
      <c r="AI121" s="784"/>
      <c r="AJ121" s="785"/>
      <c r="AK121" s="786">
        <v>3149</v>
      </c>
      <c r="AL121" s="784"/>
      <c r="AM121" s="784"/>
      <c r="AN121" s="784"/>
      <c r="AO121" s="785"/>
      <c r="AP121" s="754">
        <v>0.1</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7181795</v>
      </c>
      <c r="BR121" s="858"/>
      <c r="BS121" s="858"/>
      <c r="BT121" s="858"/>
      <c r="BU121" s="858"/>
      <c r="BV121" s="858">
        <v>7214125</v>
      </c>
      <c r="BW121" s="858"/>
      <c r="BX121" s="858"/>
      <c r="BY121" s="858"/>
      <c r="BZ121" s="858"/>
      <c r="CA121" s="858">
        <v>6979721</v>
      </c>
      <c r="CB121" s="858"/>
      <c r="CC121" s="858"/>
      <c r="CD121" s="858"/>
      <c r="CE121" s="858"/>
      <c r="CF121" s="859">
        <v>206.6</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69090</v>
      </c>
      <c r="DH121" s="771"/>
      <c r="DI121" s="771"/>
      <c r="DJ121" s="771"/>
      <c r="DK121" s="771"/>
      <c r="DL121" s="771">
        <v>61377</v>
      </c>
      <c r="DM121" s="771"/>
      <c r="DN121" s="771"/>
      <c r="DO121" s="771"/>
      <c r="DP121" s="771"/>
      <c r="DQ121" s="771">
        <v>30332</v>
      </c>
      <c r="DR121" s="771"/>
      <c r="DS121" s="771"/>
      <c r="DT121" s="771"/>
      <c r="DU121" s="771"/>
      <c r="DV121" s="823">
        <v>0.9</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447</v>
      </c>
      <c r="BP122" s="838"/>
      <c r="BQ122" s="839">
        <v>7693729</v>
      </c>
      <c r="BR122" s="840"/>
      <c r="BS122" s="840"/>
      <c r="BT122" s="840"/>
      <c r="BU122" s="840"/>
      <c r="BV122" s="840">
        <v>7948817</v>
      </c>
      <c r="BW122" s="840"/>
      <c r="BX122" s="840"/>
      <c r="BY122" s="840"/>
      <c r="BZ122" s="840"/>
      <c r="CA122" s="840">
        <v>7728402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222</v>
      </c>
      <c r="AB123" s="784"/>
      <c r="AC123" s="784"/>
      <c r="AD123" s="784"/>
      <c r="AE123" s="785"/>
      <c r="AF123" s="786" t="s">
        <v>222</v>
      </c>
      <c r="AG123" s="784"/>
      <c r="AH123" s="784"/>
      <c r="AI123" s="784"/>
      <c r="AJ123" s="785"/>
      <c r="AK123" s="786" t="s">
        <v>222</v>
      </c>
      <c r="AL123" s="784"/>
      <c r="AM123" s="784"/>
      <c r="AN123" s="784"/>
      <c r="AO123" s="785"/>
      <c r="AP123" s="754" t="s">
        <v>222</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177.3</v>
      </c>
      <c r="BR123" s="832"/>
      <c r="BS123" s="832"/>
      <c r="BT123" s="832"/>
      <c r="BU123" s="832"/>
      <c r="BV123" s="832">
        <v>166.1</v>
      </c>
      <c r="BW123" s="832"/>
      <c r="BX123" s="832"/>
      <c r="BY123" s="832"/>
      <c r="BZ123" s="832"/>
      <c r="CA123" s="832">
        <v>161.9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222</v>
      </c>
      <c r="DH124" s="717"/>
      <c r="DI124" s="717"/>
      <c r="DJ124" s="717"/>
      <c r="DK124" s="718"/>
      <c r="DL124" s="719" t="s">
        <v>222</v>
      </c>
      <c r="DM124" s="717"/>
      <c r="DN124" s="717"/>
      <c r="DO124" s="717"/>
      <c r="DP124" s="718"/>
      <c r="DQ124" s="719" t="s">
        <v>222</v>
      </c>
      <c r="DR124" s="717"/>
      <c r="DS124" s="717"/>
      <c r="DT124" s="717"/>
      <c r="DU124" s="718"/>
      <c r="DV124" s="807" t="s">
        <v>222</v>
      </c>
      <c r="DW124" s="808"/>
      <c r="DX124" s="808"/>
      <c r="DY124" s="808"/>
      <c r="DZ124" s="809"/>
    </row>
    <row r="125" spans="1:130" s="197" customFormat="1" ht="26.25" customHeight="1" thickBot="1" x14ac:dyDescent="0.2">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x14ac:dyDescent="0.15">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7987</v>
      </c>
      <c r="AB126" s="784"/>
      <c r="AC126" s="784"/>
      <c r="AD126" s="784"/>
      <c r="AE126" s="785"/>
      <c r="AF126" s="786">
        <v>3152</v>
      </c>
      <c r="AG126" s="784"/>
      <c r="AH126" s="784"/>
      <c r="AI126" s="784"/>
      <c r="AJ126" s="785"/>
      <c r="AK126" s="786">
        <v>1471</v>
      </c>
      <c r="AL126" s="784"/>
      <c r="AM126" s="784"/>
      <c r="AN126" s="784"/>
      <c r="AO126" s="785"/>
      <c r="AP126" s="754">
        <v>0</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222</v>
      </c>
      <c r="DH126" s="771"/>
      <c r="DI126" s="771"/>
      <c r="DJ126" s="771"/>
      <c r="DK126" s="771"/>
      <c r="DL126" s="771" t="s">
        <v>222</v>
      </c>
      <c r="DM126" s="771"/>
      <c r="DN126" s="771"/>
      <c r="DO126" s="771"/>
      <c r="DP126" s="771"/>
      <c r="DQ126" s="771" t="s">
        <v>222</v>
      </c>
      <c r="DR126" s="771"/>
      <c r="DS126" s="771"/>
      <c r="DT126" s="771"/>
      <c r="DU126" s="771"/>
      <c r="DV126" s="823" t="s">
        <v>222</v>
      </c>
      <c r="DW126" s="823"/>
      <c r="DX126" s="823"/>
      <c r="DY126" s="823"/>
      <c r="DZ126" s="824"/>
    </row>
    <row r="127" spans="1:130" s="197" customFormat="1" ht="26.25" customHeight="1" thickBot="1" x14ac:dyDescent="0.2">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2831</v>
      </c>
      <c r="AB127" s="784"/>
      <c r="AC127" s="784"/>
      <c r="AD127" s="784"/>
      <c r="AE127" s="785"/>
      <c r="AF127" s="786">
        <v>1941</v>
      </c>
      <c r="AG127" s="784"/>
      <c r="AH127" s="784"/>
      <c r="AI127" s="784"/>
      <c r="AJ127" s="785"/>
      <c r="AK127" s="786">
        <v>2096</v>
      </c>
      <c r="AL127" s="784"/>
      <c r="AM127" s="784"/>
      <c r="AN127" s="784"/>
      <c r="AO127" s="785"/>
      <c r="AP127" s="754">
        <v>0.1</v>
      </c>
      <c r="AQ127" s="755"/>
      <c r="AR127" s="755"/>
      <c r="AS127" s="755"/>
      <c r="AT127" s="756"/>
      <c r="AU127" s="233"/>
      <c r="AV127" s="233"/>
      <c r="AW127" s="233"/>
      <c r="AX127" s="757" t="s">
        <v>458</v>
      </c>
      <c r="AY127" s="758"/>
      <c r="AZ127" s="758"/>
      <c r="BA127" s="758"/>
      <c r="BB127" s="758"/>
      <c r="BC127" s="758"/>
      <c r="BD127" s="758"/>
      <c r="BE127" s="759"/>
      <c r="BF127" s="760" t="s">
        <v>222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222</v>
      </c>
      <c r="DH127" s="820"/>
      <c r="DI127" s="820"/>
      <c r="DJ127" s="820"/>
      <c r="DK127" s="820"/>
      <c r="DL127" s="820" t="s">
        <v>222</v>
      </c>
      <c r="DM127" s="820"/>
      <c r="DN127" s="820"/>
      <c r="DO127" s="820"/>
      <c r="DP127" s="820"/>
      <c r="DQ127" s="820" t="s">
        <v>222</v>
      </c>
      <c r="DR127" s="820"/>
      <c r="DS127" s="820"/>
      <c r="DT127" s="820"/>
      <c r="DU127" s="820"/>
      <c r="DV127" s="821" t="s">
        <v>222</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8829</v>
      </c>
      <c r="AB128" s="724"/>
      <c r="AC128" s="724"/>
      <c r="AD128" s="724"/>
      <c r="AE128" s="725"/>
      <c r="AF128" s="726">
        <v>9</v>
      </c>
      <c r="AG128" s="724"/>
      <c r="AH128" s="724"/>
      <c r="AI128" s="724"/>
      <c r="AJ128" s="725"/>
      <c r="AK128" s="726" t="s">
        <v>222</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222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3960807</v>
      </c>
      <c r="AB129" s="784"/>
      <c r="AC129" s="784"/>
      <c r="AD129" s="784"/>
      <c r="AE129" s="785"/>
      <c r="AF129" s="786">
        <v>3997535</v>
      </c>
      <c r="AG129" s="784"/>
      <c r="AH129" s="784"/>
      <c r="AI129" s="784"/>
      <c r="AJ129" s="785"/>
      <c r="AK129" s="786">
        <v>3945311</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13.1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510484</v>
      </c>
      <c r="AB130" s="784"/>
      <c r="AC130" s="784"/>
      <c r="AD130" s="784"/>
      <c r="AE130" s="785"/>
      <c r="AF130" s="786">
        <v>536808</v>
      </c>
      <c r="AG130" s="784"/>
      <c r="AH130" s="784"/>
      <c r="AI130" s="784"/>
      <c r="AJ130" s="785"/>
      <c r="AK130" s="786">
        <v>566501</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161.9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3450323</v>
      </c>
      <c r="AB131" s="717"/>
      <c r="AC131" s="717"/>
      <c r="AD131" s="717"/>
      <c r="AE131" s="718"/>
      <c r="AF131" s="719">
        <v>3460727</v>
      </c>
      <c r="AG131" s="717"/>
      <c r="AH131" s="717"/>
      <c r="AI131" s="717"/>
      <c r="AJ131" s="718"/>
      <c r="AK131" s="719">
        <v>3378810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13.91432049</v>
      </c>
      <c r="AB132" s="740"/>
      <c r="AC132" s="740"/>
      <c r="AD132" s="740"/>
      <c r="AE132" s="741"/>
      <c r="AF132" s="742">
        <v>12.81941627</v>
      </c>
      <c r="AG132" s="740"/>
      <c r="AH132" s="740"/>
      <c r="AI132" s="740"/>
      <c r="AJ132" s="741"/>
      <c r="AK132" s="742">
        <v>12.809539450000001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14.4</v>
      </c>
      <c r="AB133" s="749"/>
      <c r="AC133" s="749"/>
      <c r="AD133" s="749"/>
      <c r="AE133" s="750"/>
      <c r="AF133" s="748">
        <v>13.5</v>
      </c>
      <c r="AG133" s="749"/>
      <c r="AH133" s="749"/>
      <c r="AI133" s="749"/>
      <c r="AJ133" s="750"/>
      <c r="AK133" s="748">
        <v>13.1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9" t="s">
        <v>474</v>
      </c>
      <c r="L7" s="254"/>
      <c r="M7" s="255" t="s">
        <v>475</v>
      </c>
      <c r="N7" s="256"/>
    </row>
    <row r="8" spans="1:16" x14ac:dyDescent="0.15">
      <c r="A8" s="248"/>
      <c r="B8" s="244"/>
      <c r="C8" s="244"/>
      <c r="D8" s="244"/>
      <c r="E8" s="244"/>
      <c r="F8" s="244"/>
      <c r="G8" s="257"/>
      <c r="H8" s="258"/>
      <c r="I8" s="258"/>
      <c r="J8" s="259"/>
      <c r="K8" s="1120"/>
      <c r="L8" s="260" t="s">
        <v>476</v>
      </c>
      <c r="M8" s="261" t="s">
        <v>477</v>
      </c>
      <c r="N8" s="262" t="s">
        <v>478</v>
      </c>
    </row>
    <row r="9" spans="1:16" x14ac:dyDescent="0.15">
      <c r="A9" s="248"/>
      <c r="B9" s="244"/>
      <c r="C9" s="244"/>
      <c r="D9" s="244"/>
      <c r="E9" s="244"/>
      <c r="F9" s="244"/>
      <c r="G9" s="1133" t="s">
        <v>479</v>
      </c>
      <c r="H9" s="1134"/>
      <c r="I9" s="1134"/>
      <c r="J9" s="1135"/>
      <c r="K9" s="263">
        <v>972727</v>
      </c>
      <c r="L9" s="264">
        <v>70375</v>
      </c>
      <c r="M9" s="265">
        <v>98802</v>
      </c>
      <c r="N9" s="266">
        <v>-28.8</v>
      </c>
    </row>
    <row r="10" spans="1:16" x14ac:dyDescent="0.15">
      <c r="A10" s="248"/>
      <c r="B10" s="244"/>
      <c r="C10" s="244"/>
      <c r="D10" s="244"/>
      <c r="E10" s="244"/>
      <c r="F10" s="244"/>
      <c r="G10" s="1133" t="s">
        <v>480</v>
      </c>
      <c r="H10" s="1134"/>
      <c r="I10" s="1134"/>
      <c r="J10" s="1135"/>
      <c r="K10" s="267">
        <v>62590</v>
      </c>
      <c r="L10" s="268">
        <v>4528</v>
      </c>
      <c r="M10" s="269">
        <v>9936</v>
      </c>
      <c r="N10" s="270">
        <v>-54.4</v>
      </c>
    </row>
    <row r="11" spans="1:16" ht="13.5" customHeight="1" x14ac:dyDescent="0.15">
      <c r="A11" s="248"/>
      <c r="B11" s="244"/>
      <c r="C11" s="244"/>
      <c r="D11" s="244"/>
      <c r="E11" s="244"/>
      <c r="F11" s="244"/>
      <c r="G11" s="1133" t="s">
        <v>481</v>
      </c>
      <c r="H11" s="1134"/>
      <c r="I11" s="1134"/>
      <c r="J11" s="1135"/>
      <c r="K11" s="267">
        <v>298775</v>
      </c>
      <c r="L11" s="268">
        <v>21616</v>
      </c>
      <c r="M11" s="269">
        <v>18057</v>
      </c>
      <c r="N11" s="270">
        <v>19.7</v>
      </c>
    </row>
    <row r="12" spans="1:16" ht="13.5" customHeight="1" x14ac:dyDescent="0.15">
      <c r="A12" s="248"/>
      <c r="B12" s="244"/>
      <c r="C12" s="244"/>
      <c r="D12" s="244"/>
      <c r="E12" s="244"/>
      <c r="F12" s="244"/>
      <c r="G12" s="1133" t="s">
        <v>482</v>
      </c>
      <c r="H12" s="1134"/>
      <c r="I12" s="1134"/>
      <c r="J12" s="1135"/>
      <c r="K12" s="267">
        <v>11393</v>
      </c>
      <c r="L12" s="268">
        <v>824</v>
      </c>
      <c r="M12" s="269">
        <v>2120</v>
      </c>
      <c r="N12" s="270">
        <v>-61.1</v>
      </c>
    </row>
    <row r="13" spans="1:16" ht="13.5" customHeight="1" x14ac:dyDescent="0.15">
      <c r="A13" s="248"/>
      <c r="B13" s="244"/>
      <c r="C13" s="244"/>
      <c r="D13" s="244"/>
      <c r="E13" s="244"/>
      <c r="F13" s="244"/>
      <c r="G13" s="1133" t="s">
        <v>483</v>
      </c>
      <c r="H13" s="1134"/>
      <c r="I13" s="1134"/>
      <c r="J13" s="1135"/>
      <c r="K13" s="267" t="s">
        <v>484</v>
      </c>
      <c r="L13" s="268" t="s">
        <v>484</v>
      </c>
      <c r="M13" s="269" t="s">
        <v>484</v>
      </c>
      <c r="N13" s="270" t="s">
        <v>484</v>
      </c>
    </row>
    <row r="14" spans="1:16" ht="13.5" customHeight="1" x14ac:dyDescent="0.15">
      <c r="A14" s="248"/>
      <c r="B14" s="244"/>
      <c r="C14" s="244"/>
      <c r="D14" s="244"/>
      <c r="E14" s="244"/>
      <c r="F14" s="244"/>
      <c r="G14" s="1133" t="s">
        <v>485</v>
      </c>
      <c r="H14" s="1134"/>
      <c r="I14" s="1134"/>
      <c r="J14" s="1135"/>
      <c r="K14" s="267">
        <v>79410</v>
      </c>
      <c r="L14" s="268">
        <v>5745</v>
      </c>
      <c r="M14" s="269">
        <v>5213</v>
      </c>
      <c r="N14" s="270">
        <v>10.199999999999999</v>
      </c>
    </row>
    <row r="15" spans="1:16" ht="13.5" customHeight="1" x14ac:dyDescent="0.15">
      <c r="A15" s="248"/>
      <c r="B15" s="244"/>
      <c r="C15" s="244"/>
      <c r="D15" s="244"/>
      <c r="E15" s="244"/>
      <c r="F15" s="244"/>
      <c r="G15" s="1133" t="s">
        <v>486</v>
      </c>
      <c r="H15" s="1134"/>
      <c r="I15" s="1134"/>
      <c r="J15" s="1135"/>
      <c r="K15" s="267">
        <v>13370</v>
      </c>
      <c r="L15" s="268">
        <v>967</v>
      </c>
      <c r="M15" s="269">
        <v>2752</v>
      </c>
      <c r="N15" s="270">
        <v>-64.900000000000006</v>
      </c>
    </row>
    <row r="16" spans="1:16" x14ac:dyDescent="0.15">
      <c r="A16" s="248"/>
      <c r="B16" s="244"/>
      <c r="C16" s="244"/>
      <c r="D16" s="244"/>
      <c r="E16" s="244"/>
      <c r="F16" s="244"/>
      <c r="G16" s="1136" t="s">
        <v>487</v>
      </c>
      <c r="H16" s="1137"/>
      <c r="I16" s="1137"/>
      <c r="J16" s="1138"/>
      <c r="K16" s="268">
        <v>-166093</v>
      </c>
      <c r="L16" s="268">
        <v>-12017</v>
      </c>
      <c r="M16" s="269">
        <v>-11422</v>
      </c>
      <c r="N16" s="270">
        <v>5.2</v>
      </c>
    </row>
    <row r="17" spans="1:16" x14ac:dyDescent="0.15">
      <c r="A17" s="248"/>
      <c r="B17" s="244"/>
      <c r="C17" s="244"/>
      <c r="D17" s="244"/>
      <c r="E17" s="244"/>
      <c r="F17" s="244"/>
      <c r="G17" s="1136" t="s">
        <v>171</v>
      </c>
      <c r="H17" s="1137"/>
      <c r="I17" s="1137"/>
      <c r="J17" s="1138"/>
      <c r="K17" s="268">
        <v>1272172</v>
      </c>
      <c r="L17" s="268">
        <v>92040</v>
      </c>
      <c r="M17" s="269">
        <v>125458</v>
      </c>
      <c r="N17" s="270">
        <v>-26.6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30" t="s">
        <v>492</v>
      </c>
      <c r="H21" s="1131"/>
      <c r="I21" s="1131"/>
      <c r="J21" s="1132"/>
      <c r="K21" s="280">
        <v>6.87</v>
      </c>
      <c r="L21" s="281">
        <v>11.31</v>
      </c>
      <c r="M21" s="282">
        <v>-4.4400000000000004</v>
      </c>
      <c r="N21" s="249"/>
      <c r="O21" s="283"/>
      <c r="P21" s="279"/>
    </row>
    <row r="22" spans="1:16" s="284" customFormat="1" x14ac:dyDescent="0.15">
      <c r="A22" s="279"/>
      <c r="B22" s="249"/>
      <c r="C22" s="249"/>
      <c r="D22" s="249"/>
      <c r="E22" s="249"/>
      <c r="F22" s="249"/>
      <c r="G22" s="1130" t="s">
        <v>493</v>
      </c>
      <c r="H22" s="1131"/>
      <c r="I22" s="1131"/>
      <c r="J22" s="1132"/>
      <c r="K22" s="285">
        <v>96.1</v>
      </c>
      <c r="L22" s="286">
        <v>94.9</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9" t="s">
        <v>474</v>
      </c>
      <c r="L30" s="254"/>
      <c r="M30" s="255" t="s">
        <v>475</v>
      </c>
      <c r="N30" s="256"/>
    </row>
    <row r="31" spans="1:16" x14ac:dyDescent="0.15">
      <c r="A31" s="248"/>
      <c r="B31" s="244"/>
      <c r="C31" s="244"/>
      <c r="D31" s="244"/>
      <c r="E31" s="244"/>
      <c r="F31" s="244"/>
      <c r="G31" s="257"/>
      <c r="H31" s="258"/>
      <c r="I31" s="258"/>
      <c r="J31" s="259"/>
      <c r="K31" s="1120"/>
      <c r="L31" s="260" t="s">
        <v>476</v>
      </c>
      <c r="M31" s="261" t="s">
        <v>477</v>
      </c>
      <c r="N31" s="262" t="s">
        <v>478</v>
      </c>
    </row>
    <row r="32" spans="1:16" ht="27" customHeight="1" x14ac:dyDescent="0.15">
      <c r="A32" s="248"/>
      <c r="B32" s="244"/>
      <c r="C32" s="244"/>
      <c r="D32" s="244"/>
      <c r="E32" s="244"/>
      <c r="F32" s="244"/>
      <c r="G32" s="1121" t="s">
        <v>496</v>
      </c>
      <c r="H32" s="1122"/>
      <c r="I32" s="1122"/>
      <c r="J32" s="1123"/>
      <c r="K32" s="294">
        <v>557179</v>
      </c>
      <c r="L32" s="294">
        <v>40311</v>
      </c>
      <c r="M32" s="295">
        <v>88984</v>
      </c>
      <c r="N32" s="296">
        <v>-54.7</v>
      </c>
    </row>
    <row r="33" spans="1:16" ht="13.5" customHeight="1" x14ac:dyDescent="0.15">
      <c r="A33" s="248"/>
      <c r="B33" s="244"/>
      <c r="C33" s="244"/>
      <c r="D33" s="244"/>
      <c r="E33" s="244"/>
      <c r="F33" s="244"/>
      <c r="G33" s="1121" t="s">
        <v>497</v>
      </c>
      <c r="H33" s="1122"/>
      <c r="I33" s="1122"/>
      <c r="J33" s="1123"/>
      <c r="K33" s="294" t="s">
        <v>484</v>
      </c>
      <c r="L33" s="294" t="s">
        <v>484</v>
      </c>
      <c r="M33" s="295" t="s">
        <v>484</v>
      </c>
      <c r="N33" s="296" t="s">
        <v>484</v>
      </c>
    </row>
    <row r="34" spans="1:16" ht="27" customHeight="1" x14ac:dyDescent="0.15">
      <c r="A34" s="248"/>
      <c r="B34" s="244"/>
      <c r="C34" s="244"/>
      <c r="D34" s="244"/>
      <c r="E34" s="244"/>
      <c r="F34" s="244"/>
      <c r="G34" s="1121" t="s">
        <v>498</v>
      </c>
      <c r="H34" s="1122"/>
      <c r="I34" s="1122"/>
      <c r="J34" s="1123"/>
      <c r="K34" s="294" t="s">
        <v>484</v>
      </c>
      <c r="L34" s="294" t="s">
        <v>484</v>
      </c>
      <c r="M34" s="295" t="s">
        <v>484</v>
      </c>
      <c r="N34" s="296" t="s">
        <v>484</v>
      </c>
    </row>
    <row r="35" spans="1:16" ht="27" customHeight="1" x14ac:dyDescent="0.15">
      <c r="A35" s="248"/>
      <c r="B35" s="244"/>
      <c r="C35" s="244"/>
      <c r="D35" s="244"/>
      <c r="E35" s="244"/>
      <c r="F35" s="244"/>
      <c r="G35" s="1121" t="s">
        <v>499</v>
      </c>
      <c r="H35" s="1122"/>
      <c r="I35" s="1122"/>
      <c r="J35" s="1123"/>
      <c r="K35" s="294">
        <v>396721</v>
      </c>
      <c r="L35" s="294">
        <v>28702</v>
      </c>
      <c r="M35" s="295">
        <v>24074</v>
      </c>
      <c r="N35" s="296">
        <v>19.2</v>
      </c>
    </row>
    <row r="36" spans="1:16" ht="27" customHeight="1" x14ac:dyDescent="0.15">
      <c r="A36" s="248"/>
      <c r="B36" s="244"/>
      <c r="C36" s="244"/>
      <c r="D36" s="244"/>
      <c r="E36" s="244"/>
      <c r="F36" s="244"/>
      <c r="G36" s="1121" t="s">
        <v>500</v>
      </c>
      <c r="H36" s="1122"/>
      <c r="I36" s="1122"/>
      <c r="J36" s="1123"/>
      <c r="K36" s="294">
        <v>38695</v>
      </c>
      <c r="L36" s="294">
        <v>2800</v>
      </c>
      <c r="M36" s="295">
        <v>3724</v>
      </c>
      <c r="N36" s="296">
        <v>-24.8</v>
      </c>
    </row>
    <row r="37" spans="1:16" ht="13.5" customHeight="1" x14ac:dyDescent="0.15">
      <c r="A37" s="248"/>
      <c r="B37" s="244"/>
      <c r="C37" s="244"/>
      <c r="D37" s="244"/>
      <c r="E37" s="244"/>
      <c r="F37" s="244"/>
      <c r="G37" s="1121" t="s">
        <v>501</v>
      </c>
      <c r="H37" s="1122"/>
      <c r="I37" s="1122"/>
      <c r="J37" s="1123"/>
      <c r="K37" s="294">
        <v>6716</v>
      </c>
      <c r="L37" s="294">
        <v>486</v>
      </c>
      <c r="M37" s="295">
        <v>1554</v>
      </c>
      <c r="N37" s="296">
        <v>-68.7</v>
      </c>
    </row>
    <row r="38" spans="1:16" ht="27" customHeight="1" x14ac:dyDescent="0.15">
      <c r="A38" s="248"/>
      <c r="B38" s="244"/>
      <c r="C38" s="244"/>
      <c r="D38" s="244"/>
      <c r="E38" s="244"/>
      <c r="F38" s="244"/>
      <c r="G38" s="1124" t="s">
        <v>502</v>
      </c>
      <c r="H38" s="1125"/>
      <c r="I38" s="1125"/>
      <c r="J38" s="1126"/>
      <c r="K38" s="297" t="s">
        <v>484</v>
      </c>
      <c r="L38" s="297" t="s">
        <v>484</v>
      </c>
      <c r="M38" s="298">
        <v>30</v>
      </c>
      <c r="N38" s="299" t="s">
        <v>484</v>
      </c>
      <c r="O38" s="293"/>
    </row>
    <row r="39" spans="1:16" x14ac:dyDescent="0.15">
      <c r="A39" s="248"/>
      <c r="B39" s="244"/>
      <c r="C39" s="244"/>
      <c r="D39" s="244"/>
      <c r="E39" s="244"/>
      <c r="F39" s="244"/>
      <c r="G39" s="1124" t="s">
        <v>503</v>
      </c>
      <c r="H39" s="1125"/>
      <c r="I39" s="1125"/>
      <c r="J39" s="1126"/>
      <c r="K39" s="300" t="s">
        <v>484</v>
      </c>
      <c r="L39" s="300" t="s">
        <v>484</v>
      </c>
      <c r="M39" s="301">
        <v>-3836</v>
      </c>
      <c r="N39" s="302" t="s">
        <v>484</v>
      </c>
      <c r="O39" s="293"/>
    </row>
    <row r="40" spans="1:16" ht="27" customHeight="1" x14ac:dyDescent="0.15">
      <c r="A40" s="248"/>
      <c r="B40" s="244"/>
      <c r="C40" s="244"/>
      <c r="D40" s="244"/>
      <c r="E40" s="244"/>
      <c r="F40" s="244"/>
      <c r="G40" s="1121" t="s">
        <v>504</v>
      </c>
      <c r="H40" s="1122"/>
      <c r="I40" s="1122"/>
      <c r="J40" s="1123"/>
      <c r="K40" s="300">
        <v>-566501</v>
      </c>
      <c r="L40" s="300">
        <v>-40985</v>
      </c>
      <c r="M40" s="301">
        <v>-78134</v>
      </c>
      <c r="N40" s="302">
        <v>-47.5</v>
      </c>
      <c r="O40" s="293"/>
    </row>
    <row r="41" spans="1:16" x14ac:dyDescent="0.15">
      <c r="A41" s="248"/>
      <c r="B41" s="244"/>
      <c r="C41" s="244"/>
      <c r="D41" s="244"/>
      <c r="E41" s="244"/>
      <c r="F41" s="244"/>
      <c r="G41" s="1127" t="s">
        <v>282</v>
      </c>
      <c r="H41" s="1128"/>
      <c r="I41" s="1128"/>
      <c r="J41" s="1129"/>
      <c r="K41" s="294">
        <v>432810</v>
      </c>
      <c r="L41" s="300">
        <v>31313</v>
      </c>
      <c r="M41" s="301">
        <v>36395</v>
      </c>
      <c r="N41" s="302">
        <v>-14</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14" t="s">
        <v>474</v>
      </c>
      <c r="J49" s="1116" t="s">
        <v>508</v>
      </c>
      <c r="K49" s="1117"/>
      <c r="L49" s="1117"/>
      <c r="M49" s="1117"/>
      <c r="N49" s="1118"/>
    </row>
    <row r="50" spans="1:14" x14ac:dyDescent="0.15">
      <c r="A50" s="248"/>
      <c r="B50" s="244"/>
      <c r="C50" s="244"/>
      <c r="D50" s="244"/>
      <c r="E50" s="244"/>
      <c r="F50" s="244"/>
      <c r="G50" s="312"/>
      <c r="H50" s="313"/>
      <c r="I50" s="1115"/>
      <c r="J50" s="314" t="s">
        <v>509</v>
      </c>
      <c r="K50" s="315" t="s">
        <v>510</v>
      </c>
      <c r="L50" s="316" t="s">
        <v>511</v>
      </c>
      <c r="M50" s="317" t="s">
        <v>512</v>
      </c>
      <c r="N50" s="318" t="s">
        <v>513</v>
      </c>
    </row>
    <row r="51" spans="1:14" x14ac:dyDescent="0.15">
      <c r="A51" s="248"/>
      <c r="B51" s="244"/>
      <c r="C51" s="244"/>
      <c r="D51" s="244"/>
      <c r="E51" s="244"/>
      <c r="F51" s="244"/>
      <c r="G51" s="310" t="s">
        <v>514</v>
      </c>
      <c r="H51" s="311"/>
      <c r="I51" s="319">
        <v>379448</v>
      </c>
      <c r="J51" s="320">
        <v>26362</v>
      </c>
      <c r="K51" s="321">
        <v>44.2</v>
      </c>
      <c r="L51" s="322">
        <v>106194</v>
      </c>
      <c r="M51" s="323">
        <v>3.7</v>
      </c>
      <c r="N51" s="324">
        <v>40.5</v>
      </c>
    </row>
    <row r="52" spans="1:14" x14ac:dyDescent="0.15">
      <c r="A52" s="248"/>
      <c r="B52" s="244"/>
      <c r="C52" s="244"/>
      <c r="D52" s="244"/>
      <c r="E52" s="244"/>
      <c r="F52" s="244"/>
      <c r="G52" s="325"/>
      <c r="H52" s="326" t="s">
        <v>515</v>
      </c>
      <c r="I52" s="327">
        <v>307727</v>
      </c>
      <c r="J52" s="328">
        <v>21379</v>
      </c>
      <c r="K52" s="329">
        <v>45.1</v>
      </c>
      <c r="L52" s="330">
        <v>51075</v>
      </c>
      <c r="M52" s="331">
        <v>-13.1</v>
      </c>
      <c r="N52" s="332">
        <v>58.2</v>
      </c>
    </row>
    <row r="53" spans="1:14" x14ac:dyDescent="0.15">
      <c r="A53" s="248"/>
      <c r="B53" s="244"/>
      <c r="C53" s="244"/>
      <c r="D53" s="244"/>
      <c r="E53" s="244"/>
      <c r="F53" s="244"/>
      <c r="G53" s="310" t="s">
        <v>516</v>
      </c>
      <c r="H53" s="311"/>
      <c r="I53" s="319">
        <v>377683</v>
      </c>
      <c r="J53" s="320">
        <v>26528</v>
      </c>
      <c r="K53" s="321">
        <v>0.6</v>
      </c>
      <c r="L53" s="322">
        <v>117242</v>
      </c>
      <c r="M53" s="323">
        <v>10.4</v>
      </c>
      <c r="N53" s="324">
        <v>-9.8000000000000007</v>
      </c>
    </row>
    <row r="54" spans="1:14" x14ac:dyDescent="0.15">
      <c r="A54" s="248"/>
      <c r="B54" s="244"/>
      <c r="C54" s="244"/>
      <c r="D54" s="244"/>
      <c r="E54" s="244"/>
      <c r="F54" s="244"/>
      <c r="G54" s="325"/>
      <c r="H54" s="326" t="s">
        <v>515</v>
      </c>
      <c r="I54" s="327">
        <v>209798</v>
      </c>
      <c r="J54" s="328">
        <v>14736</v>
      </c>
      <c r="K54" s="329">
        <v>-31.1</v>
      </c>
      <c r="L54" s="330">
        <v>59388</v>
      </c>
      <c r="M54" s="331">
        <v>16.3</v>
      </c>
      <c r="N54" s="332">
        <v>-47.4</v>
      </c>
    </row>
    <row r="55" spans="1:14" x14ac:dyDescent="0.15">
      <c r="A55" s="248"/>
      <c r="B55" s="244"/>
      <c r="C55" s="244"/>
      <c r="D55" s="244"/>
      <c r="E55" s="244"/>
      <c r="F55" s="244"/>
      <c r="G55" s="310" t="s">
        <v>517</v>
      </c>
      <c r="H55" s="311"/>
      <c r="I55" s="319">
        <v>239053</v>
      </c>
      <c r="J55" s="320">
        <v>16998</v>
      </c>
      <c r="K55" s="321">
        <v>-35.9</v>
      </c>
      <c r="L55" s="322">
        <v>114097</v>
      </c>
      <c r="M55" s="323">
        <v>-2.7</v>
      </c>
      <c r="N55" s="324">
        <v>-33.200000000000003</v>
      </c>
    </row>
    <row r="56" spans="1:14" x14ac:dyDescent="0.15">
      <c r="A56" s="248"/>
      <c r="B56" s="244"/>
      <c r="C56" s="244"/>
      <c r="D56" s="244"/>
      <c r="E56" s="244"/>
      <c r="F56" s="244"/>
      <c r="G56" s="325"/>
      <c r="H56" s="326" t="s">
        <v>515</v>
      </c>
      <c r="I56" s="327">
        <v>184546</v>
      </c>
      <c r="J56" s="328">
        <v>13122</v>
      </c>
      <c r="K56" s="329">
        <v>-11</v>
      </c>
      <c r="L56" s="330">
        <v>61630</v>
      </c>
      <c r="M56" s="331">
        <v>3.8</v>
      </c>
      <c r="N56" s="332">
        <v>-14.8</v>
      </c>
    </row>
    <row r="57" spans="1:14" x14ac:dyDescent="0.15">
      <c r="A57" s="248"/>
      <c r="B57" s="244"/>
      <c r="C57" s="244"/>
      <c r="D57" s="244"/>
      <c r="E57" s="244"/>
      <c r="F57" s="244"/>
      <c r="G57" s="310" t="s">
        <v>518</v>
      </c>
      <c r="H57" s="311"/>
      <c r="I57" s="319">
        <v>299180</v>
      </c>
      <c r="J57" s="320">
        <v>21385</v>
      </c>
      <c r="K57" s="321">
        <v>25.8</v>
      </c>
      <c r="L57" s="322">
        <v>136577</v>
      </c>
      <c r="M57" s="323">
        <v>19.7</v>
      </c>
      <c r="N57" s="324">
        <v>6.1</v>
      </c>
    </row>
    <row r="58" spans="1:14" x14ac:dyDescent="0.15">
      <c r="A58" s="248"/>
      <c r="B58" s="244"/>
      <c r="C58" s="244"/>
      <c r="D58" s="244"/>
      <c r="E58" s="244"/>
      <c r="F58" s="244"/>
      <c r="G58" s="325"/>
      <c r="H58" s="326" t="s">
        <v>515</v>
      </c>
      <c r="I58" s="327">
        <v>230824</v>
      </c>
      <c r="J58" s="328">
        <v>16499</v>
      </c>
      <c r="K58" s="329">
        <v>25.7</v>
      </c>
      <c r="L58" s="330">
        <v>59645</v>
      </c>
      <c r="M58" s="331">
        <v>-3.2</v>
      </c>
      <c r="N58" s="332">
        <v>28.9</v>
      </c>
    </row>
    <row r="59" spans="1:14" x14ac:dyDescent="0.15">
      <c r="A59" s="248"/>
      <c r="B59" s="244"/>
      <c r="C59" s="244"/>
      <c r="D59" s="244"/>
      <c r="E59" s="244"/>
      <c r="F59" s="244"/>
      <c r="G59" s="310" t="s">
        <v>519</v>
      </c>
      <c r="H59" s="311"/>
      <c r="I59" s="319">
        <v>819227</v>
      </c>
      <c r="J59" s="320">
        <v>59270</v>
      </c>
      <c r="K59" s="321">
        <v>177.2</v>
      </c>
      <c r="L59" s="322">
        <v>132212</v>
      </c>
      <c r="M59" s="323">
        <v>-3.2</v>
      </c>
      <c r="N59" s="324">
        <v>180.4</v>
      </c>
    </row>
    <row r="60" spans="1:14" x14ac:dyDescent="0.15">
      <c r="A60" s="248"/>
      <c r="B60" s="244"/>
      <c r="C60" s="244"/>
      <c r="D60" s="244"/>
      <c r="E60" s="244"/>
      <c r="F60" s="244"/>
      <c r="G60" s="325"/>
      <c r="H60" s="326" t="s">
        <v>515</v>
      </c>
      <c r="I60" s="333">
        <v>634439</v>
      </c>
      <c r="J60" s="328">
        <v>45901</v>
      </c>
      <c r="K60" s="329">
        <v>178.2</v>
      </c>
      <c r="L60" s="330">
        <v>67114</v>
      </c>
      <c r="M60" s="331">
        <v>12.5</v>
      </c>
      <c r="N60" s="332">
        <v>165.7</v>
      </c>
    </row>
    <row r="61" spans="1:14" x14ac:dyDescent="0.15">
      <c r="A61" s="248"/>
      <c r="B61" s="244"/>
      <c r="C61" s="244"/>
      <c r="D61" s="244"/>
      <c r="E61" s="244"/>
      <c r="F61" s="244"/>
      <c r="G61" s="310" t="s">
        <v>520</v>
      </c>
      <c r="H61" s="334"/>
      <c r="I61" s="335">
        <v>422918</v>
      </c>
      <c r="J61" s="336">
        <v>30109</v>
      </c>
      <c r="K61" s="337">
        <v>42.4</v>
      </c>
      <c r="L61" s="338">
        <v>121264</v>
      </c>
      <c r="M61" s="339">
        <v>5.6</v>
      </c>
      <c r="N61" s="324">
        <v>36.799999999999997</v>
      </c>
    </row>
    <row r="62" spans="1:14" x14ac:dyDescent="0.15">
      <c r="A62" s="248"/>
      <c r="B62" s="244"/>
      <c r="C62" s="244"/>
      <c r="D62" s="244"/>
      <c r="E62" s="244"/>
      <c r="F62" s="244"/>
      <c r="G62" s="325"/>
      <c r="H62" s="326" t="s">
        <v>515</v>
      </c>
      <c r="I62" s="327">
        <v>313467</v>
      </c>
      <c r="J62" s="328">
        <v>22327</v>
      </c>
      <c r="K62" s="329">
        <v>41.4</v>
      </c>
      <c r="L62" s="330">
        <v>59770</v>
      </c>
      <c r="M62" s="331">
        <v>3.3</v>
      </c>
      <c r="N62" s="332">
        <v>38.1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9" t="s">
        <v>3</v>
      </c>
      <c r="D47" s="1139"/>
      <c r="E47" s="1140"/>
      <c r="F47" s="11">
        <v>11.96</v>
      </c>
      <c r="G47" s="12">
        <v>11.03</v>
      </c>
      <c r="H47" s="12">
        <v>3.46</v>
      </c>
      <c r="I47" s="12">
        <v>7.11</v>
      </c>
      <c r="J47" s="13">
        <v>7.61</v>
      </c>
    </row>
    <row r="48" spans="2:10" ht="57.75" customHeight="1" x14ac:dyDescent="0.15">
      <c r="B48" s="14"/>
      <c r="C48" s="1141" t="s">
        <v>4</v>
      </c>
      <c r="D48" s="1141"/>
      <c r="E48" s="1142"/>
      <c r="F48" s="15">
        <v>5.94</v>
      </c>
      <c r="G48" s="16">
        <v>6.52</v>
      </c>
      <c r="H48" s="16">
        <v>6.68</v>
      </c>
      <c r="I48" s="16">
        <v>6.4</v>
      </c>
      <c r="J48" s="17">
        <v>5.97</v>
      </c>
    </row>
    <row r="49" spans="2:10" ht="57.75" customHeight="1" thickBot="1" x14ac:dyDescent="0.2">
      <c r="B49" s="18"/>
      <c r="C49" s="1143" t="s">
        <v>5</v>
      </c>
      <c r="D49" s="1143"/>
      <c r="E49" s="1144"/>
      <c r="F49" s="19" t="s">
        <v>527</v>
      </c>
      <c r="G49" s="20" t="s">
        <v>528</v>
      </c>
      <c r="H49" s="20" t="s">
        <v>529</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1" t="s">
        <v>532</v>
      </c>
      <c r="D34" s="1151"/>
      <c r="E34" s="1152"/>
      <c r="F34" s="32">
        <v>3.73</v>
      </c>
      <c r="G34" s="33">
        <v>4.6900000000000004</v>
      </c>
      <c r="H34" s="33">
        <v>5.61</v>
      </c>
      <c r="I34" s="33">
        <v>6.49</v>
      </c>
      <c r="J34" s="34">
        <v>7.58</v>
      </c>
      <c r="K34" s="22"/>
      <c r="L34" s="22"/>
      <c r="M34" s="22"/>
      <c r="N34" s="22"/>
      <c r="O34" s="22"/>
      <c r="P34" s="22"/>
    </row>
    <row r="35" spans="1:16" ht="39" customHeight="1" x14ac:dyDescent="0.15">
      <c r="A35" s="22"/>
      <c r="B35" s="35"/>
      <c r="C35" s="1145" t="s">
        <v>533</v>
      </c>
      <c r="D35" s="1146"/>
      <c r="E35" s="1147"/>
      <c r="F35" s="36">
        <v>5.94</v>
      </c>
      <c r="G35" s="37">
        <v>6.51</v>
      </c>
      <c r="H35" s="37">
        <v>6.68</v>
      </c>
      <c r="I35" s="37">
        <v>6.4</v>
      </c>
      <c r="J35" s="38">
        <v>5.96</v>
      </c>
      <c r="K35" s="22"/>
      <c r="L35" s="22"/>
      <c r="M35" s="22"/>
      <c r="N35" s="22"/>
      <c r="O35" s="22"/>
      <c r="P35" s="22"/>
    </row>
    <row r="36" spans="1:16" ht="39" customHeight="1" x14ac:dyDescent="0.15">
      <c r="A36" s="22"/>
      <c r="B36" s="35"/>
      <c r="C36" s="1145" t="s">
        <v>534</v>
      </c>
      <c r="D36" s="1146"/>
      <c r="E36" s="1147"/>
      <c r="F36" s="36">
        <v>6.46</v>
      </c>
      <c r="G36" s="37">
        <v>6.3</v>
      </c>
      <c r="H36" s="37">
        <v>6.89</v>
      </c>
      <c r="I36" s="37">
        <v>4.1399999999999997</v>
      </c>
      <c r="J36" s="38">
        <v>5.12</v>
      </c>
      <c r="K36" s="22"/>
      <c r="L36" s="22"/>
      <c r="M36" s="22"/>
      <c r="N36" s="22"/>
      <c r="O36" s="22"/>
      <c r="P36" s="22"/>
    </row>
    <row r="37" spans="1:16" ht="39" customHeight="1" x14ac:dyDescent="0.15">
      <c r="A37" s="22"/>
      <c r="B37" s="35"/>
      <c r="C37" s="1145" t="s">
        <v>535</v>
      </c>
      <c r="D37" s="1146"/>
      <c r="E37" s="1147"/>
      <c r="F37" s="36">
        <v>1.21</v>
      </c>
      <c r="G37" s="37">
        <v>2.1800000000000002</v>
      </c>
      <c r="H37" s="37">
        <v>1.34</v>
      </c>
      <c r="I37" s="37">
        <v>2.02</v>
      </c>
      <c r="J37" s="38">
        <v>2.4300000000000002</v>
      </c>
      <c r="K37" s="22"/>
      <c r="L37" s="22"/>
      <c r="M37" s="22"/>
      <c r="N37" s="22"/>
      <c r="O37" s="22"/>
      <c r="P37" s="22"/>
    </row>
    <row r="38" spans="1:16" ht="39" customHeight="1" x14ac:dyDescent="0.15">
      <c r="A38" s="22"/>
      <c r="B38" s="35"/>
      <c r="C38" s="1145" t="s">
        <v>536</v>
      </c>
      <c r="D38" s="1146"/>
      <c r="E38" s="1147"/>
      <c r="F38" s="36">
        <v>0.72</v>
      </c>
      <c r="G38" s="37">
        <v>0.65</v>
      </c>
      <c r="H38" s="37">
        <v>0.59</v>
      </c>
      <c r="I38" s="37">
        <v>0.97</v>
      </c>
      <c r="J38" s="38">
        <v>0.82</v>
      </c>
      <c r="K38" s="22"/>
      <c r="L38" s="22"/>
      <c r="M38" s="22"/>
      <c r="N38" s="22"/>
      <c r="O38" s="22"/>
      <c r="P38" s="22"/>
    </row>
    <row r="39" spans="1:16" ht="39" customHeight="1" x14ac:dyDescent="0.15">
      <c r="A39" s="22"/>
      <c r="B39" s="35"/>
      <c r="C39" s="1145" t="s">
        <v>537</v>
      </c>
      <c r="D39" s="1146"/>
      <c r="E39" s="1147"/>
      <c r="F39" s="36">
        <v>0.01</v>
      </c>
      <c r="G39" s="37">
        <v>0</v>
      </c>
      <c r="H39" s="37">
        <v>0.03</v>
      </c>
      <c r="I39" s="37">
        <v>0.01</v>
      </c>
      <c r="J39" s="38">
        <v>0.02</v>
      </c>
      <c r="K39" s="22"/>
      <c r="L39" s="22"/>
      <c r="M39" s="22"/>
      <c r="N39" s="22"/>
      <c r="O39" s="22"/>
      <c r="P39" s="22"/>
    </row>
    <row r="40" spans="1:16" ht="39" customHeight="1" x14ac:dyDescent="0.15">
      <c r="A40" s="22"/>
      <c r="B40" s="35"/>
      <c r="C40" s="1145" t="s">
        <v>538</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540</v>
      </c>
      <c r="D42" s="1146"/>
      <c r="E42" s="1147"/>
      <c r="F42" s="36" t="s">
        <v>541</v>
      </c>
      <c r="G42" s="37" t="s">
        <v>484</v>
      </c>
      <c r="H42" s="37" t="s">
        <v>484</v>
      </c>
      <c r="I42" s="37" t="s">
        <v>484</v>
      </c>
      <c r="J42" s="38" t="s">
        <v>484</v>
      </c>
      <c r="K42" s="22"/>
      <c r="L42" s="22"/>
      <c r="M42" s="22"/>
      <c r="N42" s="22"/>
      <c r="O42" s="22"/>
      <c r="P42" s="22"/>
    </row>
    <row r="43" spans="1:16" ht="39" customHeight="1" thickBot="1" x14ac:dyDescent="0.2">
      <c r="A43" s="22"/>
      <c r="B43" s="40"/>
      <c r="C43" s="1148" t="s">
        <v>542</v>
      </c>
      <c r="D43" s="1149"/>
      <c r="E43" s="1150"/>
      <c r="F43" s="41">
        <v>0</v>
      </c>
      <c r="G43" s="42">
        <v>3.01</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711</v>
      </c>
      <c r="L45" s="60">
        <v>654</v>
      </c>
      <c r="M45" s="60">
        <v>634</v>
      </c>
      <c r="N45" s="60">
        <v>606</v>
      </c>
      <c r="O45" s="61">
        <v>557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x14ac:dyDescent="0.15">
      <c r="A48" s="48"/>
      <c r="B48" s="1163"/>
      <c r="C48" s="1164"/>
      <c r="D48" s="62"/>
      <c r="E48" s="1155" t="s">
        <v>15</v>
      </c>
      <c r="F48" s="1155"/>
      <c r="G48" s="1155"/>
      <c r="H48" s="1155"/>
      <c r="I48" s="1155"/>
      <c r="J48" s="1156"/>
      <c r="K48" s="63">
        <v>282</v>
      </c>
      <c r="L48" s="64">
        <v>278</v>
      </c>
      <c r="M48" s="64">
        <v>326</v>
      </c>
      <c r="N48" s="64">
        <v>357</v>
      </c>
      <c r="O48" s="65">
        <v>397</v>
      </c>
      <c r="P48" s="48"/>
      <c r="Q48" s="48"/>
      <c r="R48" s="48"/>
      <c r="S48" s="48"/>
      <c r="T48" s="48"/>
      <c r="U48" s="48"/>
    </row>
    <row r="49" spans="1:21" ht="30.75" customHeight="1" x14ac:dyDescent="0.15">
      <c r="A49" s="48"/>
      <c r="B49" s="1163"/>
      <c r="C49" s="1164"/>
      <c r="D49" s="62"/>
      <c r="E49" s="1155" t="s">
        <v>16</v>
      </c>
      <c r="F49" s="1155"/>
      <c r="G49" s="1155"/>
      <c r="H49" s="1155"/>
      <c r="I49" s="1155"/>
      <c r="J49" s="1156"/>
      <c r="K49" s="63">
        <v>26</v>
      </c>
      <c r="L49" s="64">
        <v>26</v>
      </c>
      <c r="M49" s="64">
        <v>26</v>
      </c>
      <c r="N49" s="64">
        <v>10</v>
      </c>
      <c r="O49" s="65">
        <v>39</v>
      </c>
      <c r="P49" s="48"/>
      <c r="Q49" s="48"/>
      <c r="R49" s="48"/>
      <c r="S49" s="48"/>
      <c r="T49" s="48"/>
      <c r="U49" s="48"/>
    </row>
    <row r="50" spans="1:21" ht="30.75" customHeight="1" x14ac:dyDescent="0.15">
      <c r="A50" s="48"/>
      <c r="B50" s="1163"/>
      <c r="C50" s="1164"/>
      <c r="D50" s="62"/>
      <c r="E50" s="1155" t="s">
        <v>17</v>
      </c>
      <c r="F50" s="1155"/>
      <c r="G50" s="1155"/>
      <c r="H50" s="1155"/>
      <c r="I50" s="1155"/>
      <c r="J50" s="1156"/>
      <c r="K50" s="63">
        <v>19</v>
      </c>
      <c r="L50" s="64">
        <v>16</v>
      </c>
      <c r="M50" s="64">
        <v>14</v>
      </c>
      <c r="N50" s="64">
        <v>8</v>
      </c>
      <c r="O50" s="65">
        <v>7</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484</v>
      </c>
      <c r="L51" s="64">
        <v>0</v>
      </c>
      <c r="M51" s="64" t="s">
        <v>484</v>
      </c>
      <c r="N51" s="64" t="s">
        <v>484</v>
      </c>
      <c r="O51" s="65" t="s">
        <v>484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473</v>
      </c>
      <c r="L52" s="64">
        <v>477</v>
      </c>
      <c r="M52" s="64">
        <v>520</v>
      </c>
      <c r="N52" s="64">
        <v>536</v>
      </c>
      <c r="O52" s="65">
        <v>566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565</v>
      </c>
      <c r="L53" s="69">
        <v>497</v>
      </c>
      <c r="M53" s="69">
        <v>480</v>
      </c>
      <c r="N53" s="69">
        <v>445</v>
      </c>
      <c r="O53" s="70">
        <v>434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2016-05-01T07:24:44Z</cp:lastPrinted>
  <dcterms:created xsi:type="dcterms:W3CDTF">2016-02-15T00:32:48Z</dcterms:created>
  <dcterms:modified xsi:type="dcterms:W3CDTF">2016-05-09T03:43:25Z</dcterms:modified>
  <cp:category/>
</cp:coreProperties>
</file>