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1 板柳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BW43" i="9" s="1"/>
  <c r="U34" i="9"/>
  <c r="U35" i="9" s="1"/>
  <c r="C34" i="9"/>
  <c r="U36" i="9" l="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<sst xmlns="http://schemas.openxmlformats.org/spreadsheetml/2006/main" count="1022" uniqueCount="549">
  <si>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</si>
  <si>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</si>
  <si>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</si>
  <si>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</si>
  <si>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</si>
  <si>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</si>
  <si>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</si>
  <si>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</si>
  <si>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</si>
  <si>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</si>
  <si>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</si>
  <si>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</si>
  <si>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</si>
  <si>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</si>
  <si>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</si>
  <si>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</si>
  <si>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</si>
  <si>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</si>
  <si>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</si>
  <si>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</si>
  <si>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</si>
  <si>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</si>
  <si>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</si>
  <si>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</si>
  <si>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</si>
  <si>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</si>
  <si>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</si>
  <si>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</si>
  <si>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</si>
  <si>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</si>
  <si>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</si>
  <si>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</si>
  <si>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</si>
  <si>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</si>
  <si>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</si>
  <si>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</si>
  <si>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</si>
  <si>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</si>
  <si>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</si>
  <si>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</si>
  <si>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</si>
  <si>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</si>
  <si>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</si>
  <si>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</si>
  <si>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</si>
  <si>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</si>
  <si>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</si>
  <si>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</si>
  <si>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</si>
  <si>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</si>
  <si>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</si>
  <si>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</si>
  <si>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</si>
  <si>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</si>
  <si>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</si>
  <si>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</si>
  <si>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</si>
  <si>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</si>
  <si>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</si>
  <si>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</si>
  <si>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</si>
  <si>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</si>
  <si>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</si>
  <si>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</si>
  <si>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</si>
  <si>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</si>
  <si>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</si>
  <si>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</si>
  <si>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</si>
  <si>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</si>
  <si>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</si>
  <si>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</si>
  <si>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</si>
  <si>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</si>
  <si>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</si>
  <si>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</si>
  <si>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</si>
  <si>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</si>
  <si>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</si>
  <si>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</si>
  <si>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</si>
  <si>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</si>
  <si>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</si>
  <si>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</si>
  <si>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</si>
  <si>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</si>
  <si>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</si>
  <si>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</si>
  <si>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</si>
  <si>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</si>
  <si>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</si>
  <si>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</si>
  <si>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</si>
  <si>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</si>
  <si>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</si>
  <si>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</si>
  <si>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</si>
  <si>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</si>
  <si>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</si>
  <si>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</si>
  <si>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</si>
  <si>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</si>
  <si>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</si>
  <si>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</si>
  <si>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</si>
  <si>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</si>
  <si>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</si>
  <si>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</si>
  <si>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</si>
  <si>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</si>
  <si>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</si>
  <si>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</si>
  <si>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</si>
  <si>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</si>
  <si>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</si>
  <si>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</si>
  <si>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</si>
  <si>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</si>
  <si>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</si>
  <si>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</si>
  <si>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</si>
  <si>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</si>
  <si>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</si>
  <si>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</si>
  <si>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</si>
  <si>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</si>
  <si>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</si>
  <si>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</si>
  <si>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</si>
  <si>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</si>
  <si>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</si>
  <si>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</si>
  <si>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</si>
  <si>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</si>
  <si>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</si>
  <si>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</si>
  <si>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</si>
  <si>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</si>
  <si>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</si>
  <si>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</si>
  <si>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</si>
  <si>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</si>
  <si>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</si>
  <si>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</si>
  <si>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</si>
  <si>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</si>
  <si>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</si>
  <si>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</si>
  <si>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</si>
  <si>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</si>
  <si>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</si>
  <si>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</si>
  <si>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</si>
  <si>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</si>
  <si>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</si>
  <si>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</si>
  <si>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</si>
  <si>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</si>
  <si>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</si>
  <si>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</si>
  <si>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</si>
  <si>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</si>
  <si>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</si>
  <si>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</si>
  <si>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</si>
  <si>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</si>
  <si>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</si>
  <si>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</si>
  <si>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</si>
  <si>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</si>
  <si>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</si>
  <si>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</si>
  <si>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</si>
  <si>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</si>
  <si>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</si>
  <si>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</si>
  <si>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</si>
  <si>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</si>
  <si>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</si>
  <si>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</si>
  <si>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</si>
  <si>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</si>
  <si>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</si>
  <si>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</si>
  <si>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</si>
  <si>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</si>
  <si>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</si>
  <si>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</si>
  <si>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</si>
  <si>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</si>
  <si>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</si>
  <si>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</si>
  <si>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</si>
  <si>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</si>
  <si>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</si>
  <si>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青森県板柳町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</si>
  <si>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</si>
  <si>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</si>
  <si>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</si>
  <si>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</si>
  <si>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</si>
  <si>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</si>
  <si>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</si>
  <si>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</si>
  <si>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</si>
  <si>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</si>
  <si>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</si>
  <si>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</si>
  <si>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</si>
  <si>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</si>
  <si>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</si>
  <si>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</si>
  <si>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</si>
  <si>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</si>
  <si>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</si>
  <si>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</si>
  <si>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</si>
  <si>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</si>
  <si>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</si>
  <si>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</si>
  <si>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</si>
  <si>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</si>
  <si>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</si>
  <si>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</si>
  <si>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</si>
  <si>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</si>
  <si>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</si>
  <si>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</si>
  <si>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</si>
  <si>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</si>
  <si>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</si>
  <si>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</si>
  <si>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</si>
  <si>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</si>
  <si>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</si>
  <si>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</si>
  <si>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</si>
  <si>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</si>
  <si>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</si>
  <si>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</si>
  <si>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</si>
  <si>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</si>
  <si>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</si>
  <si>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</si>
  <si>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</si>
  <si>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</si>
  <si>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</si>
  <si>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</si>
  <si>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</si>
  <si>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</si>
  <si>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</si>
  <si>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</si>
  <si>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</si>
  <si>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</si>
  <si>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</si>
  <si>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</si>
  <si>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</si>
  <si>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</si>
  <si>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</si>
  <si>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</si>
  <si>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</si>
  <si>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</si>
  <si>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</si>
  <si>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</si>
  <si>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</si>
  <si>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</si>
  <si>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</si>
  <si>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</si>
  <si>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</si>
  <si>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</si>
  <si>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</si>
  <si>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</si>
  <si>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</si>
  <si>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</si>
  <si>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</si>
  <si>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</si>
  <si>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</si>
  <si>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</si>
  <si>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</si>
  <si>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</si>
  <si>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</si>
  <si>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</si>
  <si>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</si>
  <si>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</si>
  <si>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</si>
  <si>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</si>
  <si>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</si>
  <si>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</si>
  <si>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</si>
  <si>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</si>
  <si>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</si>
  <si>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</si>
  <si>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</si>
  <si>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</si>
  <si>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</si>
  <si>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</si>
  <si>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</si>
  <si>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</si>
  <si>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</si>
  <si>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</si>
  <si>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</si>
  <si>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</si>
  <si>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</si>
  <si>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</si>
  <si>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</si>
  <si>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</si>
  <si>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</si>
  <si>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</si>
  <si>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</si>
  <si>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</si>
  <si>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</si>
  <si>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</si>
  <si>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</si>
  <si>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</si>
  <si>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</si>
  <si>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</si>
  <si>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</si>
  <si>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</si>
  <si>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</si>
  <si>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</si>
  <si>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</si>
  <si>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</si>
  <si>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</si>
  <si>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</si>
  <si>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</si>
  <si>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</si>
  <si>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</si>
  <si>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</si>
  <si>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</si>
  <si>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</si>
  <si>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</si>
  <si>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</si>
  <si>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</si>
  <si>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</si>
  <si>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</si>
  <si>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</si>
  <si>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</si>
  <si>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</si>
  <si>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</si>
  <si>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</si>
  <si>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</si>
  <si>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</si>
  <si>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</si>
  <si>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</si>
  <si>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</si>
  <si>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</si>
  <si>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青森県板柳町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</si>
  <si>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</si>
  <si>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</si>
  <si>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</si>
  <si>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</si>
  <si>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</si>
  <si>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</si>
  <si>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</si>
  <si>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</si>
  <si>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</si>
  <si>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</si>
  <si>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</si>
  <si>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</si>
  <si>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</si>
  <si>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</si>
  <si>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</si>
  <si>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</si>
  <si>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</si>
  <si>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</si>
  <si>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</si>
  <si>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</si>
  <si>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</si>
  <si>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</si>
  <si>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</si>
  <si>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</si>
  <si>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</si>
  <si>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</si>
  <si>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</si>
  <si>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</si>
  <si>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</si>
  <si>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</si>
  <si>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</si>
  <si>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</si>
  <si>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</si>
  <si>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</si>
  <si>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</si>
  <si>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</si>
  <si>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</si>
  <si>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</si>
  <si>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</si>
  <si>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</si>
  <si>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</si>
  <si>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</si>
  <si>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</si>
  <si>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</si>
  <si>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</si>
  <si>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</si>
  <si>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</si>
  <si>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</si>
  <si>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</si>
  <si>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</si>
  <si>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</si>
  <si>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</si>
  <si>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</si>
  <si>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</si>
  <si>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</si>
  <si>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</si>
  <si>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</si>
  <si>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</si>
  <si>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</si>
  <si>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</si>
  <si>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</si>
  <si>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</si>
  <si>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</si>
  <si>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</si>
  <si>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</si>
  <si>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</si>
  <si>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</si>
  <si>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</si>
  <si>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</si>
  <si>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</si>
  <si>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</si>
  <si>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</si>
  <si>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</si>
  <si>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</si>
  <si>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</si>
  <si>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</si>
  <si>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</si>
  <si>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</si>
  <si>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</si>
  <si>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</si>
  <si>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</si>
  <si>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</si>
  <si>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</si>
  <si>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</si>
  <si>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</si>
  <si>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</si>
  <si>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</si>
  <si>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</si>
  <si>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</si>
  <si>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</si>
  <si>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</si>
  <si>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</si>
  <si>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</si>
  <si>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</si>
  <si>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</si>
  <si>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</si>
  <si>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</si>
  <si>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</si>
  <si>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</si>
  <si>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</si>
  <si>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</si>
  <si>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</si>
  <si>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</si>
  <si>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</si>
  <si>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</si>
  <si>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</si>
  <si>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</si>
  <si>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</si>
  <si>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</si>
  <si>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</si>
  <si>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</si>
  <si>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</si>
  <si>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</si>
  <si>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</si>
  <si>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</si>
  <si>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</si>
  <si>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</si>
  <si>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</si>
  <si>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</si>
  <si>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</si>
  <si>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</si>
  <si>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</si>
  <si>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</si>
  <si>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</si>
  <si>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</si>
  <si>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</si>
  <si>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</si>
  <si>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</si>
  <si>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</si>
  <si>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</si>
  <si>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</si>
  <si>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</si>
  <si>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</si>
  <si>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</si>
  <si>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</si>
  <si>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</si>
  <si>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</si>
  <si>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</si>
  <si>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</si>
  <si>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</si>
  <si>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</si>
  <si>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</si>
  <si>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</si>
  <si>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</si>
  <si>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</si>
  <si>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</si>
  <si>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</si>
  <si>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</si>
  <si>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</si>
  <si>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</si>
  <si>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</si>
  <si>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</si>
  <si>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</si>
  <si>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</si>
  <si>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</si>
  <si>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</si>
  <si>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</si>
  <si>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</si>
  <si>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</si>
  <si>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</si>
  <si>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</si>
  <si>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</si>
  <si>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</si>
  <si>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</si>
  <si>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</si>
  <si>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</si>
  <si>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</si>
  <si>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</si>
  <si>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</si>
  <si>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</si>
  <si>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</si>
  <si>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</si>
  <si>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</si>
  <si>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</si>
  <si>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6.19</t>
  </si>
  <si>
    <t>▲ 0.03</t>
  </si>
  <si>
    <t>一般会計</t>
  </si>
  <si>
    <t>水道事業会計</t>
  </si>
  <si>
    <t>公共下水道事業会計</t>
  </si>
  <si>
    <t>板柳中央病院事業会計</t>
  </si>
  <si>
    <t>▲ 6.90</t>
  </si>
  <si>
    <t>▲ 4.66</t>
  </si>
  <si>
    <t>▲ 2.43</t>
  </si>
  <si>
    <t>国民健康保険事業特別会計</t>
  </si>
  <si>
    <t>介護保険特別会計</t>
  </si>
  <si>
    <t>後期高齢者医療特別会計</t>
  </si>
  <si>
    <t>農業集落排水事業特別会計</t>
  </si>
  <si>
    <t>その他会計（赤字）</t>
  </si>
  <si>
    <t>その他会計（黒字）</t>
  </si>
  <si>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</si>
  <si>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</si>
  <si>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</si>
  <si>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</si>
  <si>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</si>
  <si>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</si>
  <si>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</si>
  <si>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</si>
  <si>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</si>
  <si>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</si>
  <si>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t>
    <phoneticPr fontId="2"/>
  </si>
  <si>
    <t>板柳町産業振興公社りんごワーク研究所</t>
    <phoneticPr fontId="2"/>
  </si>
  <si>
    <t>法適用企業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</si>
</sst>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59384</c:v>
                </c:pt>
                <c:pt idx="1">
                  <c:v>10405</c:v>
                </c:pt>
                <c:pt idx="2">
                  <c:v>27206</c:v>
                </c:pt>
                <c:pt idx="3">
                  <c:v>17938</c:v>
                </c:pt>
                <c:pt idx="4">
                  <c:v>6213</c:v>
                </c:pt>
              </c:numCache>
            </c:numRef>
          </c:val>
          <c:smooth val="0"/>
        </c:ser>
        <c:dLbls>
          <c:showLegendKey val="0"/>
          <c:showVal val="0"/>
          <c:showCatName val="0"/>
          <c:showSerName val="0"/>
          <c:showPercent val="0"/>
          <c:showBubbleSize val="0"/>
        </c:dLbls>
        <c:marker val="1"/>
        <c:smooth val="0"/>
        <c:axId val="448804968"/>
        <c:axId val="223830696"/>
      </c:lineChart>
      <c:catAx>
        <c:axId val="44880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830696"/>
        <c:crosses val="autoZero"/>
        <c:auto val="1"/>
        <c:lblAlgn val="ctr"/>
        <c:lblOffset val="100"/>
        <c:tickLblSkip val="1"/>
        <c:tickMarkSkip val="1"/>
        <c:noMultiLvlLbl val="0"/>
      </c:catAx>
      <c:valAx>
        <c:axId val="2238306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80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4.07</c:v>
                </c:pt>
                <c:pt idx="1">
                  <c:v>5.22</c:v>
                </c:pt>
                <c:pt idx="2">
                  <c:v>5.8</c:v>
                </c:pt>
                <c:pt idx="3">
                  <c:v>6.5</c:v>
                </c:pt>
                <c:pt idx="4">
                  <c:v>5.44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13.05</c:v>
                </c:pt>
                <c:pt idx="1">
                  <c:v>18.48</c:v>
                </c:pt>
                <c:pt idx="2">
                  <c:v>12.29</c:v>
                </c:pt>
                <c:pt idx="3">
                  <c:v>12.03</c:v>
                </c:pt>
                <c:pt idx="4">
                  <c:v>15.36</c:v>
                </c:pt>
              </c:numCache>
            </c:numRef>
          </c:val>
        </c:ser>
        <c:dLbls>
          <c:showLegendKey val="0"/>
          <c:showVal val="0"/>
          <c:showCatName val="0"/>
          <c:showSerName val="0"/>
          <c:showPercent val="0"/>
          <c:showBubbleSize val="0"/>
        </c:dLbls>
        <c:gapWidth val="250"/>
        <c:overlap val="100"/>
        <c:axId val="452003376"/>
        <c:axId val="13127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8.06</c:v>
                </c:pt>
                <c:pt idx="1">
                  <c:v>6.32</c:v>
                </c:pt>
                <c:pt idx="2">
                  <c:v>-6.19</c:v>
                </c:pt>
                <c:pt idx="3">
                  <c:v>0.75</c:v>
                </c:pt>
                <c:pt idx="4">
                  <c:v>-0.03</c:v>
                </c:pt>
              </c:numCache>
            </c:numRef>
          </c:val>
          <c:smooth val="0"/>
        </c:ser>
        <c:dLbls>
          <c:showLegendKey val="0"/>
          <c:showVal val="0"/>
          <c:showCatName val="0"/>
          <c:showSerName val="0"/>
          <c:showPercent val="0"/>
          <c:showBubbleSize val="0"/>
        </c:dLbls>
        <c:marker val="1"/>
        <c:smooth val="0"/>
        <c:axId val="452003376"/>
        <c:axId val="131272544"/>
      </c:lineChart>
      <c:catAx>
        <c:axId val="45200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72544"/>
        <c:crosses val="autoZero"/>
        <c:auto val="1"/>
        <c:lblAlgn val="ctr"/>
        <c:lblOffset val="100"/>
        <c:tickLblSkip val="1"/>
        <c:tickMarkSkip val="1"/>
        <c:noMultiLvlLbl val="0"/>
      </c:catAx>
      <c:valAx>
        <c:axId val="13127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00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7.0000000000000007E-2</c:v>
                </c:pt>
                <c:pt idx="4">
                  <c:v>#N/A</c:v>
                </c:pt>
                <c:pt idx="5">
                  <c:v>0.1</c:v>
                </c:pt>
                <c:pt idx="6">
                  <c:v>#N/A</c:v>
                </c:pt>
                <c:pt idx="7">
                  <c:v>0.08</c:v>
                </c:pt>
                <c:pt idx="8">
                  <c:v>#N/A</c:v>
                </c:pt>
                <c:pt idx="9">
                  <c:v>0.08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1.64</c:v>
                </c:pt>
                <c:pt idx="2">
                  <c:v>#N/A</c:v>
                </c:pt>
                <c:pt idx="3">
                  <c:v>1.7</c:v>
                </c:pt>
                <c:pt idx="4">
                  <c:v>#N/A</c:v>
                </c:pt>
                <c:pt idx="5">
                  <c:v>1.1299999999999999</c:v>
                </c:pt>
                <c:pt idx="6">
                  <c:v>#N/A</c:v>
                </c:pt>
                <c:pt idx="7">
                  <c:v>2.82</c:v>
                </c:pt>
                <c:pt idx="8">
                  <c:v>#N/A</c:v>
                </c:pt>
                <c:pt idx="9">
                  <c:v>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c:v>
                </c:pt>
                <c:pt idx="2">
                  <c:v>#N/A</c:v>
                </c:pt>
                <c:pt idx="3">
                  <c:v>2.6</c:v>
                </c:pt>
                <c:pt idx="4">
                  <c:v>#N/A</c:v>
                </c:pt>
                <c:pt idx="5">
                  <c:v>4.12</c:v>
                </c:pt>
                <c:pt idx="6">
                  <c:v>#N/A</c:v>
                </c:pt>
                <c:pt idx="7">
                  <c:v>2.65</c:v>
                </c:pt>
                <c:pt idx="8">
                  <c:v>#N/A</c:v>
                </c:pt>
                <c:pt idx="9">
                  <c:v>2.58</c:v>
                </c:pt>
              </c:numCache>
            </c:numRef>
          </c:val>
        </c:ser>
        <c:ser>
          <c:idx val="6"/>
          <c:order val="6"/>
          <c:tx>
            <c:strRef>
              <c:f>データシート!$A$33</c:f>
              <c:strCache>
                <c:ptCount val="1"/>
                <c:pt idx="0">
                  <c:v>板柳中央病院事業会計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6.9</c:v>
                </c:pt>
                <c:pt idx="1">
                  <c:v>#N/A</c:v>
                </c:pt>
                <c:pt idx="2">
                  <c:v>4.66</c:v>
                </c:pt>
                <c:pt idx="3">
                  <c:v>#N/A</c:v>
                </c:pt>
                <c:pt idx="4">
                  <c:v>2.4300000000000002</c:v>
                </c:pt>
                <c:pt idx="5">
                  <c:v>#N/A</c:v>
                </c:pt>
                <c:pt idx="6">
                  <c:v>#N/A</c:v>
                </c:pt>
                <c:pt idx="7">
                  <c:v>0</c:v>
                </c:pt>
                <c:pt idx="8">
                  <c:v>#N/A</c:v>
                </c:pt>
                <c:pt idx="9">
                  <c:v>2.78</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2.81</c:v>
                </c:pt>
                <c:pt idx="4">
                  <c:v>#N/A</c:v>
                </c:pt>
                <c:pt idx="5">
                  <c:v>3.58</c:v>
                </c:pt>
                <c:pt idx="6">
                  <c:v>#N/A</c:v>
                </c:pt>
                <c:pt idx="7">
                  <c:v>4.24</c:v>
                </c:pt>
                <c:pt idx="8">
                  <c:v>#N/A</c:v>
                </c:pt>
                <c:pt idx="9">
                  <c:v>4.07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4.9000000000000004</c:v>
                </c:pt>
                <c:pt idx="2">
                  <c:v>#N/A</c:v>
                </c:pt>
                <c:pt idx="3">
                  <c:v>4.8499999999999996</c:v>
                </c:pt>
                <c:pt idx="4">
                  <c:v>#N/A</c:v>
                </c:pt>
                <c:pt idx="5">
                  <c:v>4.7300000000000004</c:v>
                </c:pt>
                <c:pt idx="6">
                  <c:v>#N/A</c:v>
                </c:pt>
                <c:pt idx="7">
                  <c:v>4.5599999999999996</c:v>
                </c:pt>
                <c:pt idx="8">
                  <c:v>#N/A</c:v>
                </c:pt>
                <c:pt idx="9">
                  <c:v>5.12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4.07</c:v>
                </c:pt>
                <c:pt idx="2">
                  <c:v>#N/A</c:v>
                </c:pt>
                <c:pt idx="3">
                  <c:v>5.21</c:v>
                </c:pt>
                <c:pt idx="4">
                  <c:v>#N/A</c:v>
                </c:pt>
                <c:pt idx="5">
                  <c:v>5.8</c:v>
                </c:pt>
                <c:pt idx="6">
                  <c:v>#N/A</c:v>
                </c:pt>
                <c:pt idx="7">
                  <c:v>6.49</c:v>
                </c:pt>
                <c:pt idx="8">
                  <c:v>#N/A</c:v>
                </c:pt>
                <c:pt idx="9">
                  <c:v>5.44</c:v>
                </c:pt>
              </c:numCache>
            </c:numRef>
          </c:val>
        </c:ser>
        <c:dLbls>
          <c:showLegendKey val="0"/>
          <c:showVal val="0"/>
          <c:showCatName val="0"/>
          <c:showSerName val="0"/>
          <c:showPercent val="0"/>
          <c:showBubbleSize val="0"/>
        </c:dLbls>
        <c:gapWidth val="150"/>
        <c:overlap val="100"/>
        <c:axId val="448701840"/>
        <c:axId val="447773936"/>
      </c:barChart>
      <c:catAx>
        <c:axId val="44870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773936"/>
        <c:crosses val="autoZero"/>
        <c:auto val="1"/>
        <c:lblAlgn val="ctr"/>
        <c:lblOffset val="100"/>
        <c:tickLblSkip val="1"/>
        <c:tickMarkSkip val="1"/>
        <c:noMultiLvlLbl val="0"/>
      </c:catAx>
      <c:valAx>
        <c:axId val="44777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70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522</c:v>
                </c:pt>
                <c:pt idx="5">
                  <c:v>541</c:v>
                </c:pt>
                <c:pt idx="8">
                  <c:v>556</c:v>
                </c:pt>
                <c:pt idx="11">
                  <c:v>573</c:v>
                </c:pt>
                <c:pt idx="14">
                  <c:v>608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29</c:v>
                </c:pt>
                <c:pt idx="6">
                  <c:v>29</c:v>
                </c:pt>
                <c:pt idx="9">
                  <c:v>29</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389</c:v>
                </c:pt>
                <c:pt idx="3">
                  <c:v>409</c:v>
                </c:pt>
                <c:pt idx="6">
                  <c:v>438</c:v>
                </c:pt>
                <c:pt idx="9">
                  <c:v>469</c:v>
                </c:pt>
                <c:pt idx="12">
                  <c:v>432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649</c:v>
                </c:pt>
                <c:pt idx="3">
                  <c:v>591</c:v>
                </c:pt>
                <c:pt idx="6">
                  <c:v>517</c:v>
                </c:pt>
                <c:pt idx="9">
                  <c:v>495</c:v>
                </c:pt>
                <c:pt idx="12">
                  <c:v>488</c:v>
                </c:pt>
              </c:numCache>
            </c:numRef>
          </c:val>
        </c:ser>
        <c:dLbls>
          <c:showLegendKey val="0"/>
          <c:showVal val="0"/>
          <c:showCatName val="0"/>
          <c:showSerName val="0"/>
          <c:showPercent val="0"/>
          <c:showBubbleSize val="0"/>
        </c:dLbls>
        <c:gapWidth val="100"/>
        <c:overlap val="100"/>
        <c:axId val="452426728"/>
        <c:axId val="452427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557</c:v>
                </c:pt>
                <c:pt idx="2">
                  <c:v>#N/A</c:v>
                </c:pt>
                <c:pt idx="3">
                  <c:v>#N/A</c:v>
                </c:pt>
                <c:pt idx="4">
                  <c:v>500</c:v>
                </c:pt>
                <c:pt idx="5">
                  <c:v>#N/A</c:v>
                </c:pt>
                <c:pt idx="6">
                  <c:v>#N/A</c:v>
                </c:pt>
                <c:pt idx="7">
                  <c:v>440</c:v>
                </c:pt>
                <c:pt idx="8">
                  <c:v>#N/A</c:v>
                </c:pt>
                <c:pt idx="9">
                  <c:v>#N/A</c:v>
                </c:pt>
                <c:pt idx="10">
                  <c:v>432</c:v>
                </c:pt>
                <c:pt idx="11">
                  <c:v>#N/A</c:v>
                </c:pt>
                <c:pt idx="12">
                  <c:v>#N/A</c:v>
                </c:pt>
                <c:pt idx="13">
                  <c:v>352</c:v>
                </c:pt>
                <c:pt idx="14">
                  <c:v>#N/A</c:v>
                </c:pt>
              </c:numCache>
            </c:numRef>
          </c:val>
          <c:smooth val="0"/>
        </c:ser>
        <c:dLbls>
          <c:showLegendKey val="0"/>
          <c:showVal val="0"/>
          <c:showCatName val="0"/>
          <c:showSerName val="0"/>
          <c:showPercent val="0"/>
          <c:showBubbleSize val="0"/>
        </c:dLbls>
        <c:marker val="1"/>
        <c:smooth val="0"/>
        <c:axId val="452426728"/>
        <c:axId val="452427112"/>
      </c:lineChart>
      <c:catAx>
        <c:axId val="45242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427112"/>
        <c:crosses val="autoZero"/>
        <c:auto val="1"/>
        <c:lblAlgn val="ctr"/>
        <c:lblOffset val="100"/>
        <c:tickLblSkip val="1"/>
        <c:tickMarkSkip val="1"/>
        <c:noMultiLvlLbl val="0"/>
      </c:catAx>
      <c:valAx>
        <c:axId val="45242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42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7272</c:v>
                </c:pt>
                <c:pt idx="5">
                  <c:v>7328</c:v>
                </c:pt>
                <c:pt idx="8">
                  <c:v>7287</c:v>
                </c:pt>
                <c:pt idx="11">
                  <c:v>7186</c:v>
                </c:pt>
                <c:pt idx="14">
                  <c:v>7058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346</c:v>
                </c:pt>
                <c:pt idx="5">
                  <c:v>290</c:v>
                </c:pt>
                <c:pt idx="8">
                  <c:v>232</c:v>
                </c:pt>
                <c:pt idx="11">
                  <c:v>183</c:v>
                </c:pt>
                <c:pt idx="14">
                  <c:v>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976</c:v>
                </c:pt>
                <c:pt idx="5">
                  <c:v>1379</c:v>
                </c:pt>
                <c:pt idx="8">
                  <c:v>1667</c:v>
                </c:pt>
                <c:pt idx="11">
                  <c:v>1986</c:v>
                </c:pt>
                <c:pt idx="14">
                  <c:v>2331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1571</c:v>
                </c:pt>
                <c:pt idx="3">
                  <c:v>1547</c:v>
                </c:pt>
                <c:pt idx="6">
                  <c:v>1406</c:v>
                </c:pt>
                <c:pt idx="9">
                  <c:v>1129</c:v>
                </c:pt>
                <c:pt idx="12">
                  <c:v>1006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160</c:v>
                </c:pt>
                <c:pt idx="3">
                  <c:v>135</c:v>
                </c:pt>
                <c:pt idx="6">
                  <c:v>107</c:v>
                </c:pt>
                <c:pt idx="9">
                  <c:v>82</c:v>
                </c:pt>
                <c:pt idx="12">
                  <c:v>228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7291</c:v>
                </c:pt>
                <c:pt idx="3">
                  <c:v>7472</c:v>
                </c:pt>
                <c:pt idx="6">
                  <c:v>7383</c:v>
                </c:pt>
                <c:pt idx="9">
                  <c:v>7356</c:v>
                </c:pt>
                <c:pt idx="12">
                  <c:v>6389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70</c:v>
                </c:pt>
                <c:pt idx="3">
                  <c:v>66</c:v>
                </c:pt>
                <c:pt idx="6">
                  <c:v>54</c:v>
                </c:pt>
                <c:pt idx="9">
                  <c:v>43</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5286</c:v>
                </c:pt>
                <c:pt idx="3">
                  <c:v>5061</c:v>
                </c:pt>
                <c:pt idx="6">
                  <c:v>5055</c:v>
                </c:pt>
                <c:pt idx="9">
                  <c:v>4900</c:v>
                </c:pt>
                <c:pt idx="12">
                  <c:v>4747</c:v>
                </c:pt>
              </c:numCache>
            </c:numRef>
          </c:val>
        </c:ser>
        <c:dLbls>
          <c:showLegendKey val="0"/>
          <c:showVal val="0"/>
          <c:showCatName val="0"/>
          <c:showSerName val="0"/>
          <c:showPercent val="0"/>
          <c:showBubbleSize val="0"/>
        </c:dLbls>
        <c:gapWidth val="100"/>
        <c:overlap val="100"/>
        <c:axId val="223773864"/>
        <c:axId val="223048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5785</c:v>
                </c:pt>
                <c:pt idx="2">
                  <c:v>#N/A</c:v>
                </c:pt>
                <c:pt idx="3">
                  <c:v>#N/A</c:v>
                </c:pt>
                <c:pt idx="4">
                  <c:v>5284</c:v>
                </c:pt>
                <c:pt idx="5">
                  <c:v>#N/A</c:v>
                </c:pt>
                <c:pt idx="6">
                  <c:v>#N/A</c:v>
                </c:pt>
                <c:pt idx="7">
                  <c:v>4819</c:v>
                </c:pt>
                <c:pt idx="8">
                  <c:v>#N/A</c:v>
                </c:pt>
                <c:pt idx="9">
                  <c:v>#N/A</c:v>
                </c:pt>
                <c:pt idx="10">
                  <c:v>4155</c:v>
                </c:pt>
                <c:pt idx="11">
                  <c:v>#N/A</c:v>
                </c:pt>
                <c:pt idx="12">
                  <c:v>#N/A</c:v>
                </c:pt>
                <c:pt idx="13">
                  <c:v>2857</c:v>
                </c:pt>
                <c:pt idx="14">
                  <c:v>#N/A</c:v>
                </c:pt>
              </c:numCache>
            </c:numRef>
          </c:val>
          <c:smooth val="0"/>
        </c:ser>
        <c:dLbls>
          <c:showLegendKey val="0"/>
          <c:showVal val="0"/>
          <c:showCatName val="0"/>
          <c:showSerName val="0"/>
          <c:showPercent val="0"/>
          <c:showBubbleSize val="0"/>
        </c:dLbls>
        <c:marker val="1"/>
        <c:smooth val="0"/>
        <c:axId val="223773864"/>
        <c:axId val="223048232"/>
      </c:lineChart>
      <c:catAx>
        <c:axId val="22377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048232"/>
        <c:crosses val="autoZero"/>
        <c:auto val="1"/>
        <c:lblAlgn val="ctr"/>
        <c:lblOffset val="100"/>
        <c:tickLblSkip val="1"/>
        <c:tickMarkSkip val="1"/>
        <c:noMultiLvlLbl val="0"/>
      </c:catAx>
      <c:valAx>
        <c:axId val="22304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7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14,633
14,608
41.88
6,074,209
5,838,147
215,186
3,952,670
4,747,016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類似団体平均を０．０６ポイント下回っている。税収の伸び悩みから類似団体平均を下回っており、戸別徴収により徴収強化等、税の徴収率向上対策による歳入確保に努める。歳出については、経常経費の節減等、歳出の徹底的な見直しを実施するとともに、行財政改革計画に基づきながら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84667</xdr:rowOff>
    </xdr:to>
    <xdr:cxnSp macro="">
      <xdr:nvCxnSpPr>
        <xdr:cNvPr id="67" name="直線コネクタ 66"/>
        <xdr:cNvCxnSpPr/>
      </xdr:nvCxnSpPr>
      <xdr:spPr>
        <a:xfrm flipV="1">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84667</xdr:rowOff>
    </xdr:to>
    <xdr:cxnSp macro="">
      <xdr:nvCxnSpPr>
        <xdr:cNvPr id="73" name="直線コネクタ 72"/>
        <xdr:cNvCxnSpPr/>
      </xdr:nvCxnSpPr>
      <xdr:spPr>
        <a:xfrm>
          <a:off x="2336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6" name="直線コネクタ 75"/>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ポイント下回っている。</a:t>
          </a:r>
          <a:r>
            <a:rPr lang="ja-JP" altLang="en-US" sz="1100" b="0" i="0">
              <a:solidFill>
                <a:schemeClr val="dk1"/>
              </a:solidFill>
              <a:effectLst/>
              <a:latin typeface="+mn-lt"/>
              <a:ea typeface="+mn-ea"/>
              <a:cs typeface="+mn-cs"/>
            </a:rPr>
            <a:t>公債</a:t>
          </a:r>
          <a:r>
            <a:rPr lang="ja-JP" altLang="ja-JP" sz="1100" b="0" i="0">
              <a:solidFill>
                <a:schemeClr val="dk1"/>
              </a:solidFill>
              <a:effectLst/>
              <a:latin typeface="+mn-lt"/>
              <a:ea typeface="+mn-ea"/>
              <a:cs typeface="+mn-cs"/>
            </a:rPr>
            <a:t>費等の経常経費の節減を行っているところであるが、今後も引き続き、経常経費の節減を行う等自主財源の確保にも努める。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63</xdr:row>
      <xdr:rowOff>33867</xdr:rowOff>
    </xdr:to>
    <xdr:cxnSp macro="">
      <xdr:nvCxnSpPr>
        <xdr:cNvPr id="130" name="直線コネクタ 129"/>
        <xdr:cNvCxnSpPr/>
      </xdr:nvCxnSpPr>
      <xdr:spPr>
        <a:xfrm>
          <a:off x="4114800" y="10545656"/>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92710</xdr:rowOff>
    </xdr:to>
    <xdr:cxnSp macro="">
      <xdr:nvCxnSpPr>
        <xdr:cNvPr id="133" name="直線コネクタ 132"/>
        <xdr:cNvCxnSpPr/>
      </xdr:nvCxnSpPr>
      <xdr:spPr>
        <a:xfrm flipV="1">
          <a:off x="3225800" y="105456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92710</xdr:rowOff>
    </xdr:to>
    <xdr:cxnSp macro="">
      <xdr:nvCxnSpPr>
        <xdr:cNvPr id="136" name="直線コネクタ 135"/>
        <xdr:cNvCxnSpPr/>
      </xdr:nvCxnSpPr>
      <xdr:spPr>
        <a:xfrm>
          <a:off x="2336800" y="1071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12277</xdr:rowOff>
    </xdr:from>
    <xdr:to>
      <xdr:col>3</xdr:col>
      <xdr:colOff>279400</xdr:colOff>
      <xdr:row>62</xdr:row>
      <xdr:rowOff>84667</xdr:rowOff>
    </xdr:to>
    <xdr:cxnSp macro="">
      <xdr:nvCxnSpPr>
        <xdr:cNvPr id="139" name="直線コネクタ 138"/>
        <xdr:cNvCxnSpPr/>
      </xdr:nvCxnSpPr>
      <xdr:spPr>
        <a:xfrm>
          <a:off x="1447800" y="1064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43" name="テキスト ボックス 14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49" name="円/楕円 148"/>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0"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1" name="円/楕円 150"/>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2" name="テキスト ボックス 151"/>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3"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5" name="円/楕円 154"/>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6" name="テキスト ボックス 155"/>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7" name="円/楕円 156"/>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8" name="テキスト ボックス 157"/>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人件</a:t>
          </a:r>
          <a:r>
            <a:rPr lang="ja-JP" altLang="ja-JP" sz="1100" b="0" i="0">
              <a:solidFill>
                <a:schemeClr val="dk1"/>
              </a:solidFill>
              <a:effectLst/>
              <a:latin typeface="+mn-lt"/>
              <a:ea typeface="+mn-ea"/>
              <a:cs typeface="+mn-cs"/>
            </a:rPr>
            <a:t>費等の節減により、類似団体平均を下回っている。今後も、引き続きコストの低減を図っていく。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159989</xdr:rowOff>
    </xdr:from>
    <xdr:to>
      <xdr:col>7</xdr:col>
      <xdr:colOff>152400</xdr:colOff>
      <xdr:row>80</xdr:row>
      <xdr:rowOff>164285</xdr:rowOff>
    </xdr:to>
    <xdr:cxnSp macro="">
      <xdr:nvCxnSpPr>
        <xdr:cNvPr id="191" name="直線コネクタ 190"/>
        <xdr:cNvCxnSpPr/>
      </xdr:nvCxnSpPr>
      <xdr:spPr>
        <a:xfrm>
          <a:off x="4114800" y="13875989"/>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159989</xdr:rowOff>
    </xdr:from>
    <xdr:to>
      <xdr:col>6</xdr:col>
      <xdr:colOff>0</xdr:colOff>
      <xdr:row>81</xdr:row>
      <xdr:rowOff>50360</xdr:rowOff>
    </xdr:to>
    <xdr:cxnSp macro="">
      <xdr:nvCxnSpPr>
        <xdr:cNvPr id="194" name="直線コネクタ 193"/>
        <xdr:cNvCxnSpPr/>
      </xdr:nvCxnSpPr>
      <xdr:spPr>
        <a:xfrm flipV="1">
          <a:off x="3225800" y="13875989"/>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50360</xdr:rowOff>
    </xdr:from>
    <xdr:to>
      <xdr:col>4</xdr:col>
      <xdr:colOff>482600</xdr:colOff>
      <xdr:row>81</xdr:row>
      <xdr:rowOff>63689</xdr:rowOff>
    </xdr:to>
    <xdr:cxnSp macro="">
      <xdr:nvCxnSpPr>
        <xdr:cNvPr id="197" name="直線コネクタ 196"/>
        <xdr:cNvCxnSpPr/>
      </xdr:nvCxnSpPr>
      <xdr:spPr>
        <a:xfrm flipV="1">
          <a:off x="2336800" y="13937810"/>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40853</xdr:rowOff>
    </xdr:from>
    <xdr:to>
      <xdr:col>3</xdr:col>
      <xdr:colOff>279400</xdr:colOff>
      <xdr:row>81</xdr:row>
      <xdr:rowOff>63689</xdr:rowOff>
    </xdr:to>
    <xdr:cxnSp macro="">
      <xdr:nvCxnSpPr>
        <xdr:cNvPr id="200" name="直線コネクタ 199"/>
        <xdr:cNvCxnSpPr/>
      </xdr:nvCxnSpPr>
      <xdr:spPr>
        <a:xfrm>
          <a:off x="1447800" y="13928303"/>
          <a:ext cx="889000" cy="2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4" name="テキスト ボックス 203"/>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113485</xdr:rowOff>
    </xdr:from>
    <xdr:to>
      <xdr:col>7</xdr:col>
      <xdr:colOff>203200</xdr:colOff>
      <xdr:row>81</xdr:row>
      <xdr:rowOff>43635</xdr:rowOff>
    </xdr:to>
    <xdr:sp macro="" textlink="">
      <xdr:nvSpPr>
        <xdr:cNvPr id="210" name="円/楕円 209"/>
        <xdr:cNvSpPr/>
      </xdr:nvSpPr>
      <xdr:spPr>
        <a:xfrm>
          <a:off x="4902200" y="138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34762</xdr:rowOff>
    </xdr:from>
    <xdr:ext cx="762000" cy="259045"/>
    <xdr:sp macro="" textlink="">
      <xdr:nvSpPr>
        <xdr:cNvPr id="211" name="人件費・物件費等の状況該当値テキスト"/>
        <xdr:cNvSpPr txBox="1"/>
      </xdr:nvSpPr>
      <xdr:spPr>
        <a:xfrm>
          <a:off x="5041900" y="1375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109189</xdr:rowOff>
    </xdr:from>
    <xdr:to>
      <xdr:col>6</xdr:col>
      <xdr:colOff>50800</xdr:colOff>
      <xdr:row>81</xdr:row>
      <xdr:rowOff>39339</xdr:rowOff>
    </xdr:to>
    <xdr:sp macro="" textlink="">
      <xdr:nvSpPr>
        <xdr:cNvPr id="212" name="円/楕円 211"/>
        <xdr:cNvSpPr/>
      </xdr:nvSpPr>
      <xdr:spPr>
        <a:xfrm>
          <a:off x="4064000" y="138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49516</xdr:rowOff>
    </xdr:from>
    <xdr:ext cx="736600" cy="259045"/>
    <xdr:sp macro="" textlink="">
      <xdr:nvSpPr>
        <xdr:cNvPr id="213" name="テキスト ボックス 212"/>
        <xdr:cNvSpPr txBox="1"/>
      </xdr:nvSpPr>
      <xdr:spPr>
        <a:xfrm>
          <a:off x="3733800" y="13594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171010</xdr:rowOff>
    </xdr:from>
    <xdr:to>
      <xdr:col>4</xdr:col>
      <xdr:colOff>533400</xdr:colOff>
      <xdr:row>81</xdr:row>
      <xdr:rowOff>101160</xdr:rowOff>
    </xdr:to>
    <xdr:sp macro="" textlink="">
      <xdr:nvSpPr>
        <xdr:cNvPr id="214" name="円/楕円 213"/>
        <xdr:cNvSpPr/>
      </xdr:nvSpPr>
      <xdr:spPr>
        <a:xfrm>
          <a:off x="3175000" y="138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111337</xdr:rowOff>
    </xdr:from>
    <xdr:ext cx="762000" cy="259045"/>
    <xdr:sp macro="" textlink="">
      <xdr:nvSpPr>
        <xdr:cNvPr id="215" name="テキスト ボックス 214"/>
        <xdr:cNvSpPr txBox="1"/>
      </xdr:nvSpPr>
      <xdr:spPr>
        <a:xfrm>
          <a:off x="2844800" y="136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12889</xdr:rowOff>
    </xdr:from>
    <xdr:to>
      <xdr:col>3</xdr:col>
      <xdr:colOff>330200</xdr:colOff>
      <xdr:row>81</xdr:row>
      <xdr:rowOff>114489</xdr:rowOff>
    </xdr:to>
    <xdr:sp macro="" textlink="">
      <xdr:nvSpPr>
        <xdr:cNvPr id="216" name="円/楕円 215"/>
        <xdr:cNvSpPr/>
      </xdr:nvSpPr>
      <xdr:spPr>
        <a:xfrm>
          <a:off x="2286000" y="139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124666</xdr:rowOff>
    </xdr:from>
    <xdr:ext cx="762000" cy="259045"/>
    <xdr:sp macro="" textlink="">
      <xdr:nvSpPr>
        <xdr:cNvPr id="217" name="テキスト ボックス 216"/>
        <xdr:cNvSpPr txBox="1"/>
      </xdr:nvSpPr>
      <xdr:spPr>
        <a:xfrm>
          <a:off x="1955800" y="136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161503</xdr:rowOff>
    </xdr:from>
    <xdr:to>
      <xdr:col>2</xdr:col>
      <xdr:colOff>127000</xdr:colOff>
      <xdr:row>81</xdr:row>
      <xdr:rowOff>91653</xdr:rowOff>
    </xdr:to>
    <xdr:sp macro="" textlink="">
      <xdr:nvSpPr>
        <xdr:cNvPr id="218" name="円/楕円 217"/>
        <xdr:cNvSpPr/>
      </xdr:nvSpPr>
      <xdr:spPr>
        <a:xfrm>
          <a:off x="1397000" y="138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101830</xdr:rowOff>
    </xdr:from>
    <xdr:ext cx="762000" cy="259045"/>
    <xdr:sp macro="" textlink="">
      <xdr:nvSpPr>
        <xdr:cNvPr id="219" name="テキスト ボックス 218"/>
        <xdr:cNvSpPr txBox="1"/>
      </xdr:nvSpPr>
      <xdr:spPr>
        <a:xfrm>
          <a:off x="1066800" y="1364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イント</a:t>
          </a:r>
          <a:r>
            <a:rPr lang="ja-JP" altLang="en-US" sz="1100" b="0" i="0">
              <a:solidFill>
                <a:schemeClr val="dk1"/>
              </a:solidFill>
              <a:effectLst/>
              <a:latin typeface="+mn-lt"/>
              <a:ea typeface="+mn-ea"/>
              <a:cs typeface="+mn-cs"/>
            </a:rPr>
            <a:t>上</a:t>
          </a:r>
          <a:r>
            <a:rPr lang="ja-JP" altLang="ja-JP" sz="1100" b="0" i="0">
              <a:solidFill>
                <a:schemeClr val="dk1"/>
              </a:solidFill>
              <a:effectLst/>
              <a:latin typeface="+mn-lt"/>
              <a:ea typeface="+mn-ea"/>
              <a:cs typeface="+mn-cs"/>
            </a:rPr>
            <a:t>回っている。これまでも、給与適正化に努めてきたが、今後も継続していく。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109361</xdr:rowOff>
    </xdr:to>
    <xdr:cxnSp macro="">
      <xdr:nvCxnSpPr>
        <xdr:cNvPr id="253" name="直線コネクタ 252"/>
        <xdr:cNvCxnSpPr/>
      </xdr:nvCxnSpPr>
      <xdr:spPr>
        <a:xfrm>
          <a:off x="16179800" y="14283266"/>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21466</xdr:rowOff>
    </xdr:from>
    <xdr:ext cx="762000" cy="259045"/>
    <xdr:sp macro="" textlink="">
      <xdr:nvSpPr>
        <xdr:cNvPr id="254" name="給与水準   （国との比較）平均値テキスト"/>
        <xdr:cNvSpPr txBox="1"/>
      </xdr:nvSpPr>
      <xdr:spPr>
        <a:xfrm>
          <a:off x="17106900" y="1425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89</xdr:row>
      <xdr:rowOff>43039</xdr:rowOff>
    </xdr:to>
    <xdr:cxnSp macro="">
      <xdr:nvCxnSpPr>
        <xdr:cNvPr id="256" name="直線コネクタ 255"/>
        <xdr:cNvCxnSpPr/>
      </xdr:nvCxnSpPr>
      <xdr:spPr>
        <a:xfrm flipV="1">
          <a:off x="15290800" y="14283266"/>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43039</xdr:rowOff>
    </xdr:to>
    <xdr:cxnSp macro="">
      <xdr:nvCxnSpPr>
        <xdr:cNvPr id="259" name="直線コネクタ 258"/>
        <xdr:cNvCxnSpPr/>
      </xdr:nvCxnSpPr>
      <xdr:spPr>
        <a:xfrm>
          <a:off x="14401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88</xdr:row>
      <xdr:rowOff>160866</xdr:rowOff>
    </xdr:to>
    <xdr:cxnSp macro="">
      <xdr:nvCxnSpPr>
        <xdr:cNvPr id="262" name="直線コネクタ 261"/>
        <xdr:cNvCxnSpPr/>
      </xdr:nvCxnSpPr>
      <xdr:spPr>
        <a:xfrm>
          <a:off x="13512800" y="14176022"/>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2" name="円/楕円 271"/>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30638</xdr:rowOff>
    </xdr:from>
    <xdr:ext cx="762000" cy="259045"/>
    <xdr:sp macro="" textlink="">
      <xdr:nvSpPr>
        <xdr:cNvPr id="273"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4" name="円/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5" name="テキスト ボックス 27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163689</xdr:rowOff>
    </xdr:from>
    <xdr:to>
      <xdr:col>22</xdr:col>
      <xdr:colOff>254000</xdr:colOff>
      <xdr:row>89</xdr:row>
      <xdr:rowOff>93839</xdr:rowOff>
    </xdr:to>
    <xdr:sp macro="" textlink="">
      <xdr:nvSpPr>
        <xdr:cNvPr id="276" name="円/楕円 275"/>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104016</xdr:rowOff>
    </xdr:from>
    <xdr:ext cx="762000" cy="259045"/>
    <xdr:sp macro="" textlink="">
      <xdr:nvSpPr>
        <xdr:cNvPr id="277" name="テキスト ボックス 276"/>
        <xdr:cNvSpPr txBox="1"/>
      </xdr:nvSpPr>
      <xdr:spPr>
        <a:xfrm>
          <a:off x="14909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8" name="円/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79" name="テキスト ボックス 278"/>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80" name="円/楕円 279"/>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81" name="テキスト ボックス 280"/>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類似団体平均値を３．</a:t>
          </a:r>
          <a:r>
            <a:rPr lang="ja-JP" altLang="en-US" sz="1100" b="0" i="0">
              <a:solidFill>
                <a:schemeClr val="dk1"/>
              </a:solidFill>
              <a:effectLst/>
              <a:latin typeface="+mn-lt"/>
              <a:ea typeface="+mn-ea"/>
              <a:cs typeface="+mn-cs"/>
            </a:rPr>
            <a:t>８９</a:t>
          </a:r>
          <a:r>
            <a:rPr lang="ja-JP" altLang="ja-JP" sz="1100" b="0" i="0">
              <a:solidFill>
                <a:schemeClr val="dk1"/>
              </a:solidFill>
              <a:effectLst/>
              <a:latin typeface="+mn-lt"/>
              <a:ea typeface="+mn-ea"/>
              <a:cs typeface="+mn-cs"/>
            </a:rPr>
            <a:t>人下回っている。これまでも、</a:t>
          </a:r>
          <a:r>
            <a:rPr lang="ja-JP" altLang="en-US" sz="1100" b="0" i="0">
              <a:solidFill>
                <a:schemeClr val="dk1"/>
              </a:solidFill>
              <a:effectLst/>
              <a:latin typeface="+mn-lt"/>
              <a:ea typeface="+mn-ea"/>
              <a:cs typeface="+mn-cs"/>
            </a:rPr>
            <a:t>定員管理</a:t>
          </a:r>
          <a:r>
            <a:rPr lang="ja-JP" altLang="ja-JP" sz="1100" b="0" i="0">
              <a:solidFill>
                <a:schemeClr val="dk1"/>
              </a:solidFill>
              <a:effectLst/>
              <a:latin typeface="+mn-lt"/>
              <a:ea typeface="+mn-ea"/>
              <a:cs typeface="+mn-cs"/>
            </a:rPr>
            <a:t>適正化に努めてきたが、今後も継続していく。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62150</xdr:rowOff>
    </xdr:from>
    <xdr:to>
      <xdr:col>24</xdr:col>
      <xdr:colOff>558800</xdr:colOff>
      <xdr:row>58</xdr:row>
      <xdr:rowOff>66675</xdr:rowOff>
    </xdr:to>
    <xdr:cxnSp macro="">
      <xdr:nvCxnSpPr>
        <xdr:cNvPr id="320" name="直線コネクタ 319"/>
        <xdr:cNvCxnSpPr/>
      </xdr:nvCxnSpPr>
      <xdr:spPr>
        <a:xfrm flipV="1">
          <a:off x="16179800" y="10006250"/>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66675</xdr:rowOff>
    </xdr:from>
    <xdr:to>
      <xdr:col>23</xdr:col>
      <xdr:colOff>406400</xdr:colOff>
      <xdr:row>60</xdr:row>
      <xdr:rowOff>29925</xdr:rowOff>
    </xdr:to>
    <xdr:cxnSp macro="">
      <xdr:nvCxnSpPr>
        <xdr:cNvPr id="323" name="直線コネクタ 322"/>
        <xdr:cNvCxnSpPr/>
      </xdr:nvCxnSpPr>
      <xdr:spPr>
        <a:xfrm flipV="1">
          <a:off x="15290800" y="10010775"/>
          <a:ext cx="889000" cy="3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29925</xdr:rowOff>
    </xdr:from>
    <xdr:to>
      <xdr:col>22</xdr:col>
      <xdr:colOff>203200</xdr:colOff>
      <xdr:row>60</xdr:row>
      <xdr:rowOff>57071</xdr:rowOff>
    </xdr:to>
    <xdr:cxnSp macro="">
      <xdr:nvCxnSpPr>
        <xdr:cNvPr id="326" name="直線コネクタ 325"/>
        <xdr:cNvCxnSpPr/>
      </xdr:nvCxnSpPr>
      <xdr:spPr>
        <a:xfrm flipV="1">
          <a:off x="14401800" y="1031692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57071</xdr:rowOff>
    </xdr:from>
    <xdr:to>
      <xdr:col>21</xdr:col>
      <xdr:colOff>0</xdr:colOff>
      <xdr:row>60</xdr:row>
      <xdr:rowOff>60087</xdr:rowOff>
    </xdr:to>
    <xdr:cxnSp macro="">
      <xdr:nvCxnSpPr>
        <xdr:cNvPr id="329" name="直線コネクタ 328"/>
        <xdr:cNvCxnSpPr/>
      </xdr:nvCxnSpPr>
      <xdr:spPr>
        <a:xfrm flipV="1">
          <a:off x="13512800" y="1034407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129319</xdr:rowOff>
    </xdr:from>
    <xdr:ext cx="762000" cy="259045"/>
    <xdr:sp macro="" textlink="">
      <xdr:nvSpPr>
        <xdr:cNvPr id="333" name="テキスト ボックス 332"/>
        <xdr:cNvSpPr txBox="1"/>
      </xdr:nvSpPr>
      <xdr:spPr>
        <a:xfrm>
          <a:off x="13131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11350</xdr:rowOff>
    </xdr:from>
    <xdr:to>
      <xdr:col>24</xdr:col>
      <xdr:colOff>609600</xdr:colOff>
      <xdr:row>58</xdr:row>
      <xdr:rowOff>112950</xdr:rowOff>
    </xdr:to>
    <xdr:sp macro="" textlink="">
      <xdr:nvSpPr>
        <xdr:cNvPr id="339" name="円/楕円 338"/>
        <xdr:cNvSpPr/>
      </xdr:nvSpPr>
      <xdr:spPr>
        <a:xfrm>
          <a:off x="16967200" y="99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104077</xdr:rowOff>
    </xdr:from>
    <xdr:ext cx="762000" cy="259045"/>
    <xdr:sp macro="" textlink="">
      <xdr:nvSpPr>
        <xdr:cNvPr id="340" name="定員管理の状況該当値テキスト"/>
        <xdr:cNvSpPr txBox="1"/>
      </xdr:nvSpPr>
      <xdr:spPr>
        <a:xfrm>
          <a:off x="17106900" y="987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15875</xdr:rowOff>
    </xdr:from>
    <xdr:to>
      <xdr:col>23</xdr:col>
      <xdr:colOff>457200</xdr:colOff>
      <xdr:row>58</xdr:row>
      <xdr:rowOff>117475</xdr:rowOff>
    </xdr:to>
    <xdr:sp macro="" textlink="">
      <xdr:nvSpPr>
        <xdr:cNvPr id="341" name="円/楕円 340"/>
        <xdr:cNvSpPr/>
      </xdr:nvSpPr>
      <xdr:spPr>
        <a:xfrm>
          <a:off x="16129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127652</xdr:rowOff>
    </xdr:from>
    <xdr:ext cx="736600" cy="259045"/>
    <xdr:sp macro="" textlink="">
      <xdr:nvSpPr>
        <xdr:cNvPr id="342" name="テキスト ボックス 341"/>
        <xdr:cNvSpPr txBox="1"/>
      </xdr:nvSpPr>
      <xdr:spPr>
        <a:xfrm>
          <a:off x="15798800" y="972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150575</xdr:rowOff>
    </xdr:from>
    <xdr:to>
      <xdr:col>22</xdr:col>
      <xdr:colOff>254000</xdr:colOff>
      <xdr:row>60</xdr:row>
      <xdr:rowOff>80725</xdr:rowOff>
    </xdr:to>
    <xdr:sp macro="" textlink="">
      <xdr:nvSpPr>
        <xdr:cNvPr id="343" name="円/楕円 342"/>
        <xdr:cNvSpPr/>
      </xdr:nvSpPr>
      <xdr:spPr>
        <a:xfrm>
          <a:off x="15240000" y="102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90902</xdr:rowOff>
    </xdr:from>
    <xdr:ext cx="762000" cy="259045"/>
    <xdr:sp macro="" textlink="">
      <xdr:nvSpPr>
        <xdr:cNvPr id="344" name="テキスト ボックス 343"/>
        <xdr:cNvSpPr txBox="1"/>
      </xdr:nvSpPr>
      <xdr:spPr>
        <a:xfrm>
          <a:off x="14909800" y="1003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6271</xdr:rowOff>
    </xdr:from>
    <xdr:to>
      <xdr:col>21</xdr:col>
      <xdr:colOff>50800</xdr:colOff>
      <xdr:row>60</xdr:row>
      <xdr:rowOff>107871</xdr:rowOff>
    </xdr:to>
    <xdr:sp macro="" textlink="">
      <xdr:nvSpPr>
        <xdr:cNvPr id="345" name="円/楕円 344"/>
        <xdr:cNvSpPr/>
      </xdr:nvSpPr>
      <xdr:spPr>
        <a:xfrm>
          <a:off x="14351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118048</xdr:rowOff>
    </xdr:from>
    <xdr:ext cx="762000" cy="259045"/>
    <xdr:sp macro="" textlink="">
      <xdr:nvSpPr>
        <xdr:cNvPr id="346" name="テキスト ボックス 345"/>
        <xdr:cNvSpPr txBox="1"/>
      </xdr:nvSpPr>
      <xdr:spPr>
        <a:xfrm>
          <a:off x="14020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9287</xdr:rowOff>
    </xdr:from>
    <xdr:to>
      <xdr:col>19</xdr:col>
      <xdr:colOff>533400</xdr:colOff>
      <xdr:row>60</xdr:row>
      <xdr:rowOff>110887</xdr:rowOff>
    </xdr:to>
    <xdr:sp macro="" textlink="">
      <xdr:nvSpPr>
        <xdr:cNvPr id="347" name="円/楕円 346"/>
        <xdr:cNvSpPr/>
      </xdr:nvSpPr>
      <xdr:spPr>
        <a:xfrm>
          <a:off x="13462000" y="102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121064</xdr:rowOff>
    </xdr:from>
    <xdr:ext cx="762000" cy="259045"/>
    <xdr:sp macro="" textlink="">
      <xdr:nvSpPr>
        <xdr:cNvPr id="348" name="テキスト ボックス 347"/>
        <xdr:cNvSpPr txBox="1"/>
      </xdr:nvSpPr>
      <xdr:spPr>
        <a:xfrm>
          <a:off x="13131800" y="100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類似団体の平均を０．７ポイント上回っている。。地方債を財源とする事業を必要最小限とし、将来負担の増加を抑える。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113595</xdr:rowOff>
    </xdr:from>
    <xdr:to>
      <xdr:col>24</xdr:col>
      <xdr:colOff>558800</xdr:colOff>
      <xdr:row>41</xdr:row>
      <xdr:rowOff>103011</xdr:rowOff>
    </xdr:to>
    <xdr:cxnSp macro="">
      <xdr:nvCxnSpPr>
        <xdr:cNvPr id="383" name="直線コネクタ 382"/>
        <xdr:cNvCxnSpPr/>
      </xdr:nvCxnSpPr>
      <xdr:spPr>
        <a:xfrm flipV="1">
          <a:off x="16179800" y="697159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4"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103011</xdr:rowOff>
    </xdr:from>
    <xdr:to>
      <xdr:col>23</xdr:col>
      <xdr:colOff>406400</xdr:colOff>
      <xdr:row>42</xdr:row>
      <xdr:rowOff>65617</xdr:rowOff>
    </xdr:to>
    <xdr:cxnSp macro="">
      <xdr:nvCxnSpPr>
        <xdr:cNvPr id="386" name="直線コネクタ 385"/>
        <xdr:cNvCxnSpPr/>
      </xdr:nvCxnSpPr>
      <xdr:spPr>
        <a:xfrm flipV="1">
          <a:off x="15290800" y="71324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88" name="テキスト ボックス 387"/>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43</xdr:row>
      <xdr:rowOff>95250</xdr:rowOff>
    </xdr:to>
    <xdr:cxnSp macro="">
      <xdr:nvCxnSpPr>
        <xdr:cNvPr id="389" name="直線コネクタ 388"/>
        <xdr:cNvCxnSpPr/>
      </xdr:nvCxnSpPr>
      <xdr:spPr>
        <a:xfrm flipV="1">
          <a:off x="14401800" y="72665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1" name="テキスト ボックス 390"/>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71261</xdr:rowOff>
    </xdr:to>
    <xdr:cxnSp macro="">
      <xdr:nvCxnSpPr>
        <xdr:cNvPr id="392" name="直線コネクタ 391"/>
        <xdr:cNvCxnSpPr/>
      </xdr:nvCxnSpPr>
      <xdr:spPr>
        <a:xfrm flipV="1">
          <a:off x="13512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4" name="テキスト ボックス 39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62388</xdr:rowOff>
    </xdr:from>
    <xdr:ext cx="762000" cy="259045"/>
    <xdr:sp macro="" textlink="">
      <xdr:nvSpPr>
        <xdr:cNvPr id="396" name="テキスト ボックス 395"/>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62795</xdr:rowOff>
    </xdr:from>
    <xdr:to>
      <xdr:col>24</xdr:col>
      <xdr:colOff>609600</xdr:colOff>
      <xdr:row>40</xdr:row>
      <xdr:rowOff>164395</xdr:rowOff>
    </xdr:to>
    <xdr:sp macro="" textlink="">
      <xdr:nvSpPr>
        <xdr:cNvPr id="402" name="円/楕円 401"/>
        <xdr:cNvSpPr/>
      </xdr:nvSpPr>
      <xdr:spPr>
        <a:xfrm>
          <a:off x="16967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34872</xdr:rowOff>
    </xdr:from>
    <xdr:ext cx="762000" cy="259045"/>
    <xdr:sp macro="" textlink="">
      <xdr:nvSpPr>
        <xdr:cNvPr id="403" name="公債費負担の状況該当値テキスト"/>
        <xdr:cNvSpPr txBox="1"/>
      </xdr:nvSpPr>
      <xdr:spPr>
        <a:xfrm>
          <a:off x="17106900" y="689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52211</xdr:rowOff>
    </xdr:from>
    <xdr:to>
      <xdr:col>23</xdr:col>
      <xdr:colOff>457200</xdr:colOff>
      <xdr:row>41</xdr:row>
      <xdr:rowOff>153811</xdr:rowOff>
    </xdr:to>
    <xdr:sp macro="" textlink="">
      <xdr:nvSpPr>
        <xdr:cNvPr id="404" name="円/楕円 403"/>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405" name="テキスト ボックス 404"/>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6" name="円/楕円 405"/>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7" name="テキスト ボックス 406"/>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20461</xdr:rowOff>
    </xdr:from>
    <xdr:to>
      <xdr:col>19</xdr:col>
      <xdr:colOff>533400</xdr:colOff>
      <xdr:row>44</xdr:row>
      <xdr:rowOff>122061</xdr:rowOff>
    </xdr:to>
    <xdr:sp macro="" textlink="">
      <xdr:nvSpPr>
        <xdr:cNvPr id="410" name="円/楕円 409"/>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106838</xdr:rowOff>
    </xdr:from>
    <xdr:ext cx="762000" cy="259045"/>
    <xdr:sp macro="" textlink="">
      <xdr:nvSpPr>
        <xdr:cNvPr id="411" name="テキスト ボックス 410"/>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類似団体の平均を３５．０ポイント上回っている。地方債を財源とする事業を必要最小限とし、将来負担の増加を抑える。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128575</xdr:rowOff>
    </xdr:to>
    <xdr:cxnSp macro="">
      <xdr:nvCxnSpPr>
        <xdr:cNvPr id="438" name="直線コネクタ 437"/>
        <xdr:cNvCxnSpPr/>
      </xdr:nvCxnSpPr>
      <xdr:spPr>
        <a:xfrm flipV="1">
          <a:off x="17018000" y="2451100"/>
          <a:ext cx="0" cy="127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100652</xdr:rowOff>
    </xdr:from>
    <xdr:ext cx="762000" cy="259045"/>
    <xdr:sp macro="" textlink="">
      <xdr:nvSpPr>
        <xdr:cNvPr id="439" name="将来負担の状況最小値テキスト"/>
        <xdr:cNvSpPr txBox="1"/>
      </xdr:nvSpPr>
      <xdr:spPr>
        <a:xfrm>
          <a:off x="17106900" y="37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21</xdr:row>
      <xdr:rowOff>128575</xdr:rowOff>
    </xdr:from>
    <xdr:to>
      <xdr:col>24</xdr:col>
      <xdr:colOff>647700</xdr:colOff>
      <xdr:row>21</xdr:row>
      <xdr:rowOff>128575</xdr:rowOff>
    </xdr:to>
    <xdr:cxnSp macro="">
      <xdr:nvCxnSpPr>
        <xdr:cNvPr id="440" name="直線コネクタ 439"/>
        <xdr:cNvCxnSpPr/>
      </xdr:nvCxnSpPr>
      <xdr:spPr>
        <a:xfrm>
          <a:off x="16929100" y="372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11075</xdr:rowOff>
    </xdr:from>
    <xdr:to>
      <xdr:col>24</xdr:col>
      <xdr:colOff>558800</xdr:colOff>
      <xdr:row>21</xdr:row>
      <xdr:rowOff>7925</xdr:rowOff>
    </xdr:to>
    <xdr:cxnSp macro="">
      <xdr:nvCxnSpPr>
        <xdr:cNvPr id="443" name="直線コネクタ 442"/>
        <xdr:cNvCxnSpPr/>
      </xdr:nvCxnSpPr>
      <xdr:spPr>
        <a:xfrm flipV="1">
          <a:off x="16179800" y="3268625"/>
          <a:ext cx="838200" cy="3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153331</xdr:rowOff>
    </xdr:from>
    <xdr:ext cx="762000" cy="259045"/>
    <xdr:sp macro="" textlink="">
      <xdr:nvSpPr>
        <xdr:cNvPr id="444" name="将来負担の状況平均値テキスト"/>
        <xdr:cNvSpPr txBox="1"/>
      </xdr:nvSpPr>
      <xdr:spPr>
        <a:xfrm>
          <a:off x="17106900" y="272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136804</xdr:rowOff>
    </xdr:from>
    <xdr:to>
      <xdr:col>24</xdr:col>
      <xdr:colOff>609600</xdr:colOff>
      <xdr:row>17</xdr:row>
      <xdr:rowOff>66954</xdr:rowOff>
    </xdr:to>
    <xdr:sp macro="" textlink="">
      <xdr:nvSpPr>
        <xdr:cNvPr id="445" name="フローチャート : 判断 444"/>
        <xdr:cNvSpPr/>
      </xdr:nvSpPr>
      <xdr:spPr>
        <a:xfrm>
          <a:off x="169672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7925</xdr:rowOff>
    </xdr:from>
    <xdr:to>
      <xdr:col>23</xdr:col>
      <xdr:colOff>406400</xdr:colOff>
      <xdr:row>22</xdr:row>
      <xdr:rowOff>41097</xdr:rowOff>
    </xdr:to>
    <xdr:cxnSp macro="">
      <xdr:nvCxnSpPr>
        <xdr:cNvPr id="446" name="直線コネクタ 445"/>
        <xdr:cNvCxnSpPr/>
      </xdr:nvCxnSpPr>
      <xdr:spPr>
        <a:xfrm flipV="1">
          <a:off x="15290800" y="3608375"/>
          <a:ext cx="889000" cy="2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53188</xdr:rowOff>
    </xdr:from>
    <xdr:to>
      <xdr:col>23</xdr:col>
      <xdr:colOff>457200</xdr:colOff>
      <xdr:row>17</xdr:row>
      <xdr:rowOff>154788</xdr:rowOff>
    </xdr:to>
    <xdr:sp macro="" textlink="">
      <xdr:nvSpPr>
        <xdr:cNvPr id="447" name="フローチャート : 判断 446"/>
        <xdr:cNvSpPr/>
      </xdr:nvSpPr>
      <xdr:spPr>
        <a:xfrm>
          <a:off x="16129000" y="29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164965</xdr:rowOff>
    </xdr:from>
    <xdr:ext cx="736600" cy="259045"/>
    <xdr:sp macro="" textlink="">
      <xdr:nvSpPr>
        <xdr:cNvPr id="448" name="テキスト ボックス 447"/>
        <xdr:cNvSpPr txBox="1"/>
      </xdr:nvSpPr>
      <xdr:spPr>
        <a:xfrm>
          <a:off x="15798800" y="273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41097</xdr:rowOff>
    </xdr:from>
    <xdr:to>
      <xdr:col>22</xdr:col>
      <xdr:colOff>203200</xdr:colOff>
      <xdr:row>22</xdr:row>
      <xdr:rowOff>124104</xdr:rowOff>
    </xdr:to>
    <xdr:cxnSp macro="">
      <xdr:nvCxnSpPr>
        <xdr:cNvPr id="449" name="直線コネクタ 448"/>
        <xdr:cNvCxnSpPr/>
      </xdr:nvCxnSpPr>
      <xdr:spPr>
        <a:xfrm flipV="1">
          <a:off x="14401800" y="3812997"/>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9144</xdr:rowOff>
    </xdr:from>
    <xdr:to>
      <xdr:col>22</xdr:col>
      <xdr:colOff>254000</xdr:colOff>
      <xdr:row>18</xdr:row>
      <xdr:rowOff>110744</xdr:rowOff>
    </xdr:to>
    <xdr:sp macro="" textlink="">
      <xdr:nvSpPr>
        <xdr:cNvPr id="450" name="フローチャート : 判断 449"/>
        <xdr:cNvSpPr/>
      </xdr:nvSpPr>
      <xdr:spPr>
        <a:xfrm>
          <a:off x="15240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120921</xdr:rowOff>
    </xdr:from>
    <xdr:ext cx="762000" cy="259045"/>
    <xdr:sp macro="" textlink="">
      <xdr:nvSpPr>
        <xdr:cNvPr id="451" name="テキスト ボックス 450"/>
        <xdr:cNvSpPr txBox="1"/>
      </xdr:nvSpPr>
      <xdr:spPr>
        <a:xfrm>
          <a:off x="14909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124104</xdr:rowOff>
    </xdr:from>
    <xdr:to>
      <xdr:col>21</xdr:col>
      <xdr:colOff>0</xdr:colOff>
      <xdr:row>23</xdr:row>
      <xdr:rowOff>54001</xdr:rowOff>
    </xdr:to>
    <xdr:cxnSp macro="">
      <xdr:nvCxnSpPr>
        <xdr:cNvPr id="452" name="直線コネクタ 451"/>
        <xdr:cNvCxnSpPr/>
      </xdr:nvCxnSpPr>
      <xdr:spPr>
        <a:xfrm flipV="1">
          <a:off x="13512800" y="3896004"/>
          <a:ext cx="8890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144272</xdr:rowOff>
    </xdr:from>
    <xdr:to>
      <xdr:col>21</xdr:col>
      <xdr:colOff>50800</xdr:colOff>
      <xdr:row>19</xdr:row>
      <xdr:rowOff>74422</xdr:rowOff>
    </xdr:to>
    <xdr:sp macro="" textlink="">
      <xdr:nvSpPr>
        <xdr:cNvPr id="453" name="フローチャート : 判断 452"/>
        <xdr:cNvSpPr/>
      </xdr:nvSpPr>
      <xdr:spPr>
        <a:xfrm>
          <a:off x="14351000" y="323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84599</xdr:rowOff>
    </xdr:from>
    <xdr:ext cx="762000" cy="259045"/>
    <xdr:sp macro="" textlink="">
      <xdr:nvSpPr>
        <xdr:cNvPr id="454" name="テキスト ボックス 453"/>
        <xdr:cNvSpPr txBox="1"/>
      </xdr:nvSpPr>
      <xdr:spPr>
        <a:xfrm>
          <a:off x="14020800" y="299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80925</xdr:rowOff>
    </xdr:from>
    <xdr:to>
      <xdr:col>19</xdr:col>
      <xdr:colOff>533400</xdr:colOff>
      <xdr:row>20</xdr:row>
      <xdr:rowOff>11075</xdr:rowOff>
    </xdr:to>
    <xdr:sp macro="" textlink="">
      <xdr:nvSpPr>
        <xdr:cNvPr id="455" name="フローチャート : 判断 454"/>
        <xdr:cNvSpPr/>
      </xdr:nvSpPr>
      <xdr:spPr>
        <a:xfrm>
          <a:off x="13462000" y="333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21251</xdr:rowOff>
    </xdr:from>
    <xdr:ext cx="762000" cy="259045"/>
    <xdr:sp macro="" textlink="">
      <xdr:nvSpPr>
        <xdr:cNvPr id="456" name="テキスト ボックス 455"/>
        <xdr:cNvSpPr txBox="1"/>
      </xdr:nvSpPr>
      <xdr:spPr>
        <a:xfrm>
          <a:off x="13131800" y="310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131724</xdr:rowOff>
    </xdr:from>
    <xdr:to>
      <xdr:col>24</xdr:col>
      <xdr:colOff>609600</xdr:colOff>
      <xdr:row>19</xdr:row>
      <xdr:rowOff>61875</xdr:rowOff>
    </xdr:to>
    <xdr:sp macro="" textlink="">
      <xdr:nvSpPr>
        <xdr:cNvPr id="462" name="円/楕円 461"/>
        <xdr:cNvSpPr/>
      </xdr:nvSpPr>
      <xdr:spPr>
        <a:xfrm>
          <a:off x="16967200" y="3217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103802</xdr:rowOff>
    </xdr:from>
    <xdr:ext cx="762000" cy="259045"/>
    <xdr:sp macro="" textlink="">
      <xdr:nvSpPr>
        <xdr:cNvPr id="463" name="将来負担の状況該当値テキスト"/>
        <xdr:cNvSpPr txBox="1"/>
      </xdr:nvSpPr>
      <xdr:spPr>
        <a:xfrm>
          <a:off x="17106900" y="318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128575</xdr:rowOff>
    </xdr:from>
    <xdr:to>
      <xdr:col>23</xdr:col>
      <xdr:colOff>457200</xdr:colOff>
      <xdr:row>21</xdr:row>
      <xdr:rowOff>58725</xdr:rowOff>
    </xdr:to>
    <xdr:sp macro="" textlink="">
      <xdr:nvSpPr>
        <xdr:cNvPr id="464" name="円/楕円 463"/>
        <xdr:cNvSpPr/>
      </xdr:nvSpPr>
      <xdr:spPr>
        <a:xfrm>
          <a:off x="16129000" y="35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43502</xdr:rowOff>
    </xdr:from>
    <xdr:ext cx="736600" cy="259045"/>
    <xdr:sp macro="" textlink="">
      <xdr:nvSpPr>
        <xdr:cNvPr id="465" name="テキスト ボックス 464"/>
        <xdr:cNvSpPr txBox="1"/>
      </xdr:nvSpPr>
      <xdr:spPr>
        <a:xfrm>
          <a:off x="15798800" y="364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161747</xdr:rowOff>
    </xdr:from>
    <xdr:to>
      <xdr:col>22</xdr:col>
      <xdr:colOff>254000</xdr:colOff>
      <xdr:row>22</xdr:row>
      <xdr:rowOff>91897</xdr:rowOff>
    </xdr:to>
    <xdr:sp macro="" textlink="">
      <xdr:nvSpPr>
        <xdr:cNvPr id="466" name="円/楕円 465"/>
        <xdr:cNvSpPr/>
      </xdr:nvSpPr>
      <xdr:spPr>
        <a:xfrm>
          <a:off x="15240000" y="37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76674</xdr:rowOff>
    </xdr:from>
    <xdr:ext cx="762000" cy="259045"/>
    <xdr:sp macro="" textlink="">
      <xdr:nvSpPr>
        <xdr:cNvPr id="467" name="テキスト ボックス 466"/>
        <xdr:cNvSpPr txBox="1"/>
      </xdr:nvSpPr>
      <xdr:spPr>
        <a:xfrm>
          <a:off x="14909800" y="38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73304</xdr:rowOff>
    </xdr:from>
    <xdr:to>
      <xdr:col>21</xdr:col>
      <xdr:colOff>50800</xdr:colOff>
      <xdr:row>23</xdr:row>
      <xdr:rowOff>3454</xdr:rowOff>
    </xdr:to>
    <xdr:sp macro="" textlink="">
      <xdr:nvSpPr>
        <xdr:cNvPr id="468" name="円/楕円 467"/>
        <xdr:cNvSpPr/>
      </xdr:nvSpPr>
      <xdr:spPr>
        <a:xfrm>
          <a:off x="14351000" y="3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159681</xdr:rowOff>
    </xdr:from>
    <xdr:ext cx="762000" cy="259045"/>
    <xdr:sp macro="" textlink="">
      <xdr:nvSpPr>
        <xdr:cNvPr id="469" name="テキスト ボックス 468"/>
        <xdr:cNvSpPr txBox="1"/>
      </xdr:nvSpPr>
      <xdr:spPr>
        <a:xfrm>
          <a:off x="14020800" y="393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3201</xdr:rowOff>
    </xdr:from>
    <xdr:to>
      <xdr:col>19</xdr:col>
      <xdr:colOff>533400</xdr:colOff>
      <xdr:row>23</xdr:row>
      <xdr:rowOff>104801</xdr:rowOff>
    </xdr:to>
    <xdr:sp macro="" textlink="">
      <xdr:nvSpPr>
        <xdr:cNvPr id="470" name="円/楕円 469"/>
        <xdr:cNvSpPr/>
      </xdr:nvSpPr>
      <xdr:spPr>
        <a:xfrm>
          <a:off x="13462000" y="3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89578</xdr:rowOff>
    </xdr:from>
    <xdr:ext cx="762000" cy="259045"/>
    <xdr:sp macro="" textlink="">
      <xdr:nvSpPr>
        <xdr:cNvPr id="471" name="テキスト ボックス 470"/>
        <xdr:cNvSpPr txBox="1"/>
      </xdr:nvSpPr>
      <xdr:spPr>
        <a:xfrm>
          <a:off x="13131800" y="403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14,633
14,608
41.88
6,074,209
5,838,147
215,186
3,952,670
4,747,016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下</a:t>
          </a:r>
          <a:r>
            <a:rPr lang="ja-JP" altLang="ja-JP" sz="1100" b="0" i="0">
              <a:solidFill>
                <a:schemeClr val="dk1"/>
              </a:solidFill>
              <a:effectLst/>
              <a:latin typeface="+mn-lt"/>
              <a:ea typeface="+mn-ea"/>
              <a:cs typeface="+mn-cs"/>
            </a:rPr>
            <a:t>回っている。これまでも管理職手当の減額や、特殊勤務手当の廃止を行っているが、今後も給与の適正化につとめる。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124278</xdr:rowOff>
    </xdr:to>
    <xdr:cxnSp macro="">
      <xdr:nvCxnSpPr>
        <xdr:cNvPr id="66" name="直線コネクタ 65"/>
        <xdr:cNvCxnSpPr/>
      </xdr:nvCxnSpPr>
      <xdr:spPr>
        <a:xfrm flipV="1">
          <a:off x="3987800" y="62611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40</xdr:row>
      <xdr:rowOff>132443</xdr:rowOff>
    </xdr:to>
    <xdr:cxnSp macro="">
      <xdr:nvCxnSpPr>
        <xdr:cNvPr id="69" name="直線コネクタ 68"/>
        <xdr:cNvCxnSpPr/>
      </xdr:nvCxnSpPr>
      <xdr:spPr>
        <a:xfrm flipV="1">
          <a:off x="3098800" y="64679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132443</xdr:rowOff>
    </xdr:from>
    <xdr:to>
      <xdr:col>4</xdr:col>
      <xdr:colOff>346075</xdr:colOff>
      <xdr:row>41</xdr:row>
      <xdr:rowOff>4535</xdr:rowOff>
    </xdr:to>
    <xdr:cxnSp macro="">
      <xdr:nvCxnSpPr>
        <xdr:cNvPr id="72" name="直線コネクタ 71"/>
        <xdr:cNvCxnSpPr/>
      </xdr:nvCxnSpPr>
      <xdr:spPr>
        <a:xfrm flipV="1">
          <a:off x="2209800" y="6990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143328</xdr:rowOff>
    </xdr:from>
    <xdr:to>
      <xdr:col>3</xdr:col>
      <xdr:colOff>142875</xdr:colOff>
      <xdr:row>41</xdr:row>
      <xdr:rowOff>4535</xdr:rowOff>
    </xdr:to>
    <xdr:cxnSp macro="">
      <xdr:nvCxnSpPr>
        <xdr:cNvPr id="75" name="直線コネクタ 74"/>
        <xdr:cNvCxnSpPr/>
      </xdr:nvCxnSpPr>
      <xdr:spPr>
        <a:xfrm>
          <a:off x="1320800" y="7001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7" name="円/楕円 86"/>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88" name="テキスト ボックス 87"/>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81643</xdr:rowOff>
    </xdr:from>
    <xdr:to>
      <xdr:col>4</xdr:col>
      <xdr:colOff>396875</xdr:colOff>
      <xdr:row>41</xdr:row>
      <xdr:rowOff>11793</xdr:rowOff>
    </xdr:to>
    <xdr:sp macro="" textlink="">
      <xdr:nvSpPr>
        <xdr:cNvPr id="89" name="円/楕円 88"/>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168020</xdr:rowOff>
    </xdr:from>
    <xdr:ext cx="762000" cy="259045"/>
    <xdr:sp macro="" textlink="">
      <xdr:nvSpPr>
        <xdr:cNvPr id="90" name="テキスト ボックス 89"/>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1" name="円/楕円 90"/>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2" name="テキスト ボックス 91"/>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3" name="円/楕円 92"/>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4" name="テキスト ボックス 93"/>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類似団体平均を３．</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ポイント下回っている。</a:t>
          </a:r>
          <a:r>
            <a:rPr lang="ja-JP" altLang="en-US" sz="1100" b="0" i="0">
              <a:solidFill>
                <a:schemeClr val="dk1"/>
              </a:solidFill>
              <a:effectLst/>
              <a:latin typeface="+mn-lt"/>
              <a:ea typeface="+mn-ea"/>
              <a:cs typeface="+mn-cs"/>
            </a:rPr>
            <a:t>今後も</a:t>
          </a:r>
          <a:r>
            <a:rPr lang="ja-JP" altLang="ja-JP" sz="1100" b="0" i="0">
              <a:solidFill>
                <a:schemeClr val="dk1"/>
              </a:solidFill>
              <a:effectLst/>
              <a:latin typeface="+mn-lt"/>
              <a:ea typeface="+mn-ea"/>
              <a:cs typeface="+mn-cs"/>
            </a:rPr>
            <a:t>物件費等の経常経費の</a:t>
          </a:r>
          <a:r>
            <a:rPr lang="ja-JP" altLang="en-US" sz="1100" b="0" i="0">
              <a:solidFill>
                <a:schemeClr val="dk1"/>
              </a:solidFill>
              <a:effectLst/>
              <a:latin typeface="+mn-lt"/>
              <a:ea typeface="+mn-ea"/>
              <a:cs typeface="+mn-cs"/>
            </a:rPr>
            <a:t>抑制を図っていく。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61686</xdr:rowOff>
    </xdr:from>
    <xdr:to>
      <xdr:col>24</xdr:col>
      <xdr:colOff>31750</xdr:colOff>
      <xdr:row>21</xdr:row>
      <xdr:rowOff>69850</xdr:rowOff>
    </xdr:to>
    <xdr:cxnSp macro="">
      <xdr:nvCxnSpPr>
        <xdr:cNvPr id="124" name="直線コネクタ 123"/>
        <xdr:cNvCxnSpPr/>
      </xdr:nvCxnSpPr>
      <xdr:spPr>
        <a:xfrm flipV="1">
          <a:off x="16510000" y="246198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14</xdr:row>
      <xdr:rowOff>61686</xdr:rowOff>
    </xdr:from>
    <xdr:to>
      <xdr:col>24</xdr:col>
      <xdr:colOff>120650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15</xdr:row>
      <xdr:rowOff>31750</xdr:rowOff>
    </xdr:to>
    <xdr:cxnSp macro="">
      <xdr:nvCxnSpPr>
        <xdr:cNvPr id="129" name="直線コネクタ 128"/>
        <xdr:cNvCxnSpPr/>
      </xdr:nvCxnSpPr>
      <xdr:spPr>
        <a:xfrm>
          <a:off x="15671800" y="2494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94343</xdr:rowOff>
    </xdr:to>
    <xdr:cxnSp macro="">
      <xdr:nvCxnSpPr>
        <xdr:cNvPr id="132" name="直線コネクタ 131"/>
        <xdr:cNvCxnSpPr/>
      </xdr:nvCxnSpPr>
      <xdr:spPr>
        <a:xfrm>
          <a:off x="14782800" y="249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94343</xdr:rowOff>
    </xdr:to>
    <xdr:cxnSp macro="">
      <xdr:nvCxnSpPr>
        <xdr:cNvPr id="135" name="直線コネクタ 134"/>
        <xdr:cNvCxnSpPr/>
      </xdr:nvCxnSpPr>
      <xdr:spPr>
        <a:xfrm>
          <a:off x="13893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29029</xdr:rowOff>
    </xdr:to>
    <xdr:cxnSp macro="">
      <xdr:nvCxnSpPr>
        <xdr:cNvPr id="138" name="直線コネクタ 137"/>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9" name="フローチャート : 判断 138"/>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0" name="テキスト ボックス 139"/>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50" name="円/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2" name="円/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4" name="円/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ポイント上回っている。多くは福祉関係経費の増加によるもの。</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5" name="直線コネクタ 184"/>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8"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9" name="直線コネクタ 188"/>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31750</xdr:rowOff>
    </xdr:to>
    <xdr:cxnSp macro="">
      <xdr:nvCxnSpPr>
        <xdr:cNvPr id="190" name="直線コネクタ 189"/>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12700</xdr:rowOff>
    </xdr:to>
    <xdr:cxnSp macro="">
      <xdr:nvCxnSpPr>
        <xdr:cNvPr id="193" name="直線コネクタ 192"/>
        <xdr:cNvCxnSpPr/>
      </xdr:nvCxnSpPr>
      <xdr:spPr>
        <a:xfrm flipV="1">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4" name="フローチャート : 判断 193"/>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5" name="テキスト ボックス 194"/>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12700</xdr:rowOff>
    </xdr:to>
    <xdr:cxnSp macro="">
      <xdr:nvCxnSpPr>
        <xdr:cNvPr id="196" name="直線コネクタ 195"/>
        <xdr:cNvCxnSpPr/>
      </xdr:nvCxnSpPr>
      <xdr:spPr>
        <a:xfrm>
          <a:off x="2209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7" name="フローチャート :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88900</xdr:rowOff>
    </xdr:to>
    <xdr:cxnSp macro="">
      <xdr:nvCxnSpPr>
        <xdr:cNvPr id="199" name="直線コネクタ 198"/>
        <xdr:cNvCxnSpPr/>
      </xdr:nvCxnSpPr>
      <xdr:spPr>
        <a:xfrm>
          <a:off x="1320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0" name="フローチャート : 判断 199"/>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01" name="テキスト ボックス 200"/>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9" name="円/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13" name="円/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5" name="円/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6" name="テキスト ボックス 215"/>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7" name="円/楕円 216"/>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8" name="テキスト ボックス 217"/>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類似団体平均を１．</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下</a:t>
          </a:r>
          <a:r>
            <a:rPr lang="ja-JP" altLang="ja-JP" sz="1100" b="0" i="0">
              <a:solidFill>
                <a:schemeClr val="dk1"/>
              </a:solidFill>
              <a:effectLst/>
              <a:latin typeface="+mn-lt"/>
              <a:ea typeface="+mn-ea"/>
              <a:cs typeface="+mn-cs"/>
            </a:rPr>
            <a:t>回っている。公営企業の適正な事業実施による計画的対応による繰出金の単年度負担を抑制する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4" name="直線コネクタ 243"/>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7"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8" name="直線コネクタ 247"/>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58</xdr:row>
      <xdr:rowOff>66040</xdr:rowOff>
    </xdr:to>
    <xdr:cxnSp macro="">
      <xdr:nvCxnSpPr>
        <xdr:cNvPr id="249" name="直線コネクタ 248"/>
        <xdr:cNvCxnSpPr/>
      </xdr:nvCxnSpPr>
      <xdr:spPr>
        <a:xfrm flipV="1">
          <a:off x="15671800" y="96901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50"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51" name="フローチャート : 判断 250"/>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66040</xdr:rowOff>
    </xdr:to>
    <xdr:cxnSp macro="">
      <xdr:nvCxnSpPr>
        <xdr:cNvPr id="252" name="直線コネクタ 251"/>
        <xdr:cNvCxnSpPr/>
      </xdr:nvCxnSpPr>
      <xdr:spPr>
        <a:xfrm>
          <a:off x="14782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3" name="フローチャート : 判断 252"/>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4" name="テキスト ボックス 253"/>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66040</xdr:rowOff>
    </xdr:to>
    <xdr:cxnSp macro="">
      <xdr:nvCxnSpPr>
        <xdr:cNvPr id="255" name="直線コネクタ 254"/>
        <xdr:cNvCxnSpPr/>
      </xdr:nvCxnSpPr>
      <xdr:spPr>
        <a:xfrm>
          <a:off x="13893800" y="987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6" name="フローチャート : 判断 255"/>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7" name="テキスト ボックス 256"/>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146050</xdr:rowOff>
    </xdr:to>
    <xdr:cxnSp macro="">
      <xdr:nvCxnSpPr>
        <xdr:cNvPr id="258" name="直線コネクタ 257"/>
        <xdr:cNvCxnSpPr/>
      </xdr:nvCxnSpPr>
      <xdr:spPr>
        <a:xfrm flipV="1">
          <a:off x="13004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0" name="テキスト ボックス 25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1" name="フローチャート : 判断 260"/>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2" name="テキスト ボックス 26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8" name="円/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0" name="円/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1" name="テキスト ボックス 270"/>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2" name="円/楕円 271"/>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3" name="テキスト ボックス 272"/>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4" name="円/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5" name="テキスト ボックス 274"/>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6" name="円/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上</a:t>
          </a:r>
          <a:r>
            <a:rPr lang="ja-JP" altLang="ja-JP" sz="1100" b="0" i="0">
              <a:solidFill>
                <a:schemeClr val="dk1"/>
              </a:solidFill>
              <a:effectLst/>
              <a:latin typeface="+mn-lt"/>
              <a:ea typeface="+mn-ea"/>
              <a:cs typeface="+mn-cs"/>
            </a:rPr>
            <a:t>回っている。多くは</a:t>
          </a:r>
          <a:r>
            <a:rPr lang="ja-JP" altLang="en-US" sz="1100" b="0" i="0">
              <a:solidFill>
                <a:schemeClr val="dk1"/>
              </a:solidFill>
              <a:effectLst/>
              <a:latin typeface="+mn-lt"/>
              <a:ea typeface="+mn-ea"/>
              <a:cs typeface="+mn-cs"/>
            </a:rPr>
            <a:t>弘前地区消防事務組合負担金</a:t>
          </a:r>
          <a:r>
            <a:rPr lang="ja-JP" altLang="ja-JP" sz="1100" b="0" i="0">
              <a:solidFill>
                <a:schemeClr val="dk1"/>
              </a:solidFill>
              <a:effectLst/>
              <a:latin typeface="+mn-lt"/>
              <a:ea typeface="+mn-ea"/>
              <a:cs typeface="+mn-cs"/>
            </a:rPr>
            <a:t>の増加によるもの。</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5" name="直線コネクタ 304"/>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6"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7" name="直線コネクタ 306"/>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8"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9" name="直線コネクタ 308"/>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xdr:rowOff>
    </xdr:from>
    <xdr:to>
      <xdr:col>24</xdr:col>
      <xdr:colOff>31750</xdr:colOff>
      <xdr:row>40</xdr:row>
      <xdr:rowOff>134620</xdr:rowOff>
    </xdr:to>
    <xdr:cxnSp macro="">
      <xdr:nvCxnSpPr>
        <xdr:cNvPr id="310" name="直線コネクタ 309"/>
        <xdr:cNvCxnSpPr/>
      </xdr:nvCxnSpPr>
      <xdr:spPr>
        <a:xfrm>
          <a:off x="15671800" y="652018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38</xdr:row>
      <xdr:rowOff>5080</xdr:rowOff>
    </xdr:to>
    <xdr:cxnSp macro="">
      <xdr:nvCxnSpPr>
        <xdr:cNvPr id="313" name="直線コネクタ 312"/>
        <xdr:cNvCxnSpPr/>
      </xdr:nvCxnSpPr>
      <xdr:spPr>
        <a:xfrm>
          <a:off x="14782800" y="62458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4" name="フローチャート : 判断 31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5" name="テキスト ボックス 31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73660</xdr:rowOff>
    </xdr:to>
    <xdr:cxnSp macro="">
      <xdr:nvCxnSpPr>
        <xdr:cNvPr id="316" name="直線コネクタ 315"/>
        <xdr:cNvCxnSpPr/>
      </xdr:nvCxnSpPr>
      <xdr:spPr>
        <a:xfrm>
          <a:off x="13893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8" name="テキスト ボックス 317"/>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20320</xdr:rowOff>
    </xdr:from>
    <xdr:to>
      <xdr:col>20</xdr:col>
      <xdr:colOff>158750</xdr:colOff>
      <xdr:row>36</xdr:row>
      <xdr:rowOff>73660</xdr:rowOff>
    </xdr:to>
    <xdr:cxnSp macro="">
      <xdr:nvCxnSpPr>
        <xdr:cNvPr id="319" name="直線コネクタ 318"/>
        <xdr:cNvCxnSpPr/>
      </xdr:nvCxnSpPr>
      <xdr:spPr>
        <a:xfrm>
          <a:off x="13004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20" name="フローチャート : 判断 319"/>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21" name="テキスト ボックス 320"/>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2" name="フローチャート : 判断 321"/>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3" name="テキスト ボックス 322"/>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83820</xdr:rowOff>
    </xdr:from>
    <xdr:to>
      <xdr:col>24</xdr:col>
      <xdr:colOff>82550</xdr:colOff>
      <xdr:row>41</xdr:row>
      <xdr:rowOff>13970</xdr:rowOff>
    </xdr:to>
    <xdr:sp macro="" textlink="">
      <xdr:nvSpPr>
        <xdr:cNvPr id="329" name="円/楕円 328"/>
        <xdr:cNvSpPr/>
      </xdr:nvSpPr>
      <xdr:spPr>
        <a:xfrm>
          <a:off x="16459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55897</xdr:rowOff>
    </xdr:from>
    <xdr:ext cx="762000" cy="259045"/>
    <xdr:sp macro="" textlink="">
      <xdr:nvSpPr>
        <xdr:cNvPr id="330" name="補助費等該当値テキスト"/>
        <xdr:cNvSpPr txBox="1"/>
      </xdr:nvSpPr>
      <xdr:spPr>
        <a:xfrm>
          <a:off x="165989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125730</xdr:rowOff>
    </xdr:from>
    <xdr:to>
      <xdr:col>22</xdr:col>
      <xdr:colOff>615950</xdr:colOff>
      <xdr:row>38</xdr:row>
      <xdr:rowOff>55880</xdr:rowOff>
    </xdr:to>
    <xdr:sp macro="" textlink="">
      <xdr:nvSpPr>
        <xdr:cNvPr id="331" name="円/楕円 330"/>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40657</xdr:rowOff>
    </xdr:from>
    <xdr:ext cx="736600" cy="259045"/>
    <xdr:sp macro="" textlink="">
      <xdr:nvSpPr>
        <xdr:cNvPr id="332" name="テキスト ボックス 331"/>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3" name="円/楕円 332"/>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34" name="テキスト ボックス 333"/>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22860</xdr:rowOff>
    </xdr:from>
    <xdr:to>
      <xdr:col>20</xdr:col>
      <xdr:colOff>209550</xdr:colOff>
      <xdr:row>36</xdr:row>
      <xdr:rowOff>124460</xdr:rowOff>
    </xdr:to>
    <xdr:sp macro="" textlink="">
      <xdr:nvSpPr>
        <xdr:cNvPr id="335" name="円/楕円 334"/>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36" name="テキスト ボックス 335"/>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140970</xdr:rowOff>
    </xdr:from>
    <xdr:to>
      <xdr:col>19</xdr:col>
      <xdr:colOff>6350</xdr:colOff>
      <xdr:row>36</xdr:row>
      <xdr:rowOff>71120</xdr:rowOff>
    </xdr:to>
    <xdr:sp macro="" textlink="">
      <xdr:nvSpPr>
        <xdr:cNvPr id="337" name="円/楕円 336"/>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81297</xdr:rowOff>
    </xdr:from>
    <xdr:ext cx="762000" cy="259045"/>
    <xdr:sp macro="" textlink="">
      <xdr:nvSpPr>
        <xdr:cNvPr id="338" name="テキスト ボックス 337"/>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類似団体平均を７．</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ポイント下回っている。財政健全化のため、起債発行を必要最小限としている。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6" name="直線コネクタ 365"/>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7"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8" name="直線コネクタ 367"/>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0" name="直線コネクタ 36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75</xdr:row>
      <xdr:rowOff>161289</xdr:rowOff>
    </xdr:to>
    <xdr:cxnSp macro="">
      <xdr:nvCxnSpPr>
        <xdr:cNvPr id="371" name="直線コネクタ 370"/>
        <xdr:cNvCxnSpPr/>
      </xdr:nvCxnSpPr>
      <xdr:spPr>
        <a:xfrm>
          <a:off x="3987800" y="13020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2"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3" name="フローチャート : 判断 372"/>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43180</xdr:rowOff>
    </xdr:to>
    <xdr:cxnSp macro="">
      <xdr:nvCxnSpPr>
        <xdr:cNvPr id="374" name="直線コネクタ 373"/>
        <xdr:cNvCxnSpPr/>
      </xdr:nvCxnSpPr>
      <xdr:spPr>
        <a:xfrm flipV="1">
          <a:off x="3098800" y="13020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5" name="フローチャート : 判断 374"/>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6" name="テキスト ボックス 375"/>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157480</xdr:rowOff>
    </xdr:to>
    <xdr:cxnSp macro="">
      <xdr:nvCxnSpPr>
        <xdr:cNvPr id="377" name="直線コネクタ 376"/>
        <xdr:cNvCxnSpPr/>
      </xdr:nvCxnSpPr>
      <xdr:spPr>
        <a:xfrm flipV="1">
          <a:off x="2209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8" name="フローチャート : 判断 377"/>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9" name="テキスト ボックス 378"/>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77470</xdr:rowOff>
    </xdr:to>
    <xdr:cxnSp macro="">
      <xdr:nvCxnSpPr>
        <xdr:cNvPr id="380" name="直線コネクタ 379"/>
        <xdr:cNvCxnSpPr/>
      </xdr:nvCxnSpPr>
      <xdr:spPr>
        <a:xfrm flipV="1">
          <a:off x="1320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81" name="フローチャート : 判断 380"/>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2" name="テキスト ボックス 381"/>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3" name="フローチャート : 判断 382"/>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4" name="テキスト ボックス 383"/>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90" name="円/楕円 389"/>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91"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2" name="円/楕円 391"/>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3" name="テキスト ボックス 392"/>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94" name="円/楕円 393"/>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95" name="テキスト ボックス 394"/>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6" name="円/楕円 395"/>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97" name="テキスト ボックス 396"/>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8" name="円/楕円 397"/>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9" name="テキスト ボックス 398"/>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イント上回っている。公営企業の適正な事業実施による計画的対応による繰出金の単年度負担の抑制や、給与の適正化につとめる。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7" name="直線コネクタ 426"/>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8"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9" name="直線コネクタ 428"/>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0"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1" name="直線コネクタ 430"/>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78</xdr:row>
      <xdr:rowOff>43180</xdr:rowOff>
    </xdr:to>
    <xdr:cxnSp macro="">
      <xdr:nvCxnSpPr>
        <xdr:cNvPr id="432" name="直線コネクタ 431"/>
        <xdr:cNvCxnSpPr/>
      </xdr:nvCxnSpPr>
      <xdr:spPr>
        <a:xfrm>
          <a:off x="15671800" y="132791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3"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4" name="フローチャート : 判断 433"/>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134620</xdr:rowOff>
    </xdr:to>
    <xdr:cxnSp macro="">
      <xdr:nvCxnSpPr>
        <xdr:cNvPr id="435" name="直線コネクタ 434"/>
        <xdr:cNvCxnSpPr/>
      </xdr:nvCxnSpPr>
      <xdr:spPr>
        <a:xfrm flipV="1">
          <a:off x="14782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6" name="フローチャート :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7" name="テキスト ボックス 436"/>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73661</xdr:rowOff>
    </xdr:from>
    <xdr:to>
      <xdr:col>21</xdr:col>
      <xdr:colOff>361950</xdr:colOff>
      <xdr:row>77</xdr:row>
      <xdr:rowOff>134620</xdr:rowOff>
    </xdr:to>
    <xdr:cxnSp macro="">
      <xdr:nvCxnSpPr>
        <xdr:cNvPr id="438" name="直線コネクタ 437"/>
        <xdr:cNvCxnSpPr/>
      </xdr:nvCxnSpPr>
      <xdr:spPr>
        <a:xfrm>
          <a:off x="13893800" y="13275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9" name="フローチャート : 判断 43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0" name="テキスト ボックス 43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73661</xdr:rowOff>
    </xdr:to>
    <xdr:cxnSp macro="">
      <xdr:nvCxnSpPr>
        <xdr:cNvPr id="441" name="直線コネクタ 440"/>
        <xdr:cNvCxnSpPr/>
      </xdr:nvCxnSpPr>
      <xdr:spPr>
        <a:xfrm>
          <a:off x="13004800" y="131953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4" name="フローチャート : 判断 443"/>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5" name="テキスト ボックス 44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1" name="円/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53" name="円/楕円 452"/>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4" name="テキスト ボックス 453"/>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5" name="円/楕円 454"/>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6" name="テキスト ボックス 455"/>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22861</xdr:rowOff>
    </xdr:from>
    <xdr:to>
      <xdr:col>20</xdr:col>
      <xdr:colOff>209550</xdr:colOff>
      <xdr:row>77</xdr:row>
      <xdr:rowOff>124461</xdr:rowOff>
    </xdr:to>
    <xdr:sp macro="" textlink="">
      <xdr:nvSpPr>
        <xdr:cNvPr id="457" name="円/楕円 456"/>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109238</xdr:rowOff>
    </xdr:from>
    <xdr:ext cx="762000" cy="259045"/>
    <xdr:sp macro="" textlink="">
      <xdr:nvSpPr>
        <xdr:cNvPr id="458" name="テキスト ボックス 457"/>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9" name="円/楕円 45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0" name="テキスト ボックス 45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青森県板柳町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xdr:rowOff>
    </xdr:from>
    <xdr:ext cx="762000" cy="259045"/>
    <xdr:sp macro="" textlink="">
      <xdr:nvSpPr>
        <xdr:cNvPr id="50" name="人口1人当たり決算額の推移最小値テキスト130"/>
        <xdr:cNvSpPr txBox="1"/>
      </xdr:nvSpPr>
      <xdr:spPr>
        <a:xfrm>
          <a:off x="5740400" y="34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161423</xdr:rowOff>
    </xdr:from>
    <xdr:to>
      <xdr:col>4</xdr:col>
      <xdr:colOff>1117600</xdr:colOff>
      <xdr:row>20</xdr:row>
      <xdr:rowOff>3146</xdr:rowOff>
    </xdr:to>
    <xdr:cxnSp macro="">
      <xdr:nvCxnSpPr>
        <xdr:cNvPr id="54" name="直線コネクタ 53"/>
        <xdr:cNvCxnSpPr/>
      </xdr:nvCxnSpPr>
      <xdr:spPr bwMode="auto">
        <a:xfrm flipV="1">
          <a:off x="5003800" y="3466598"/>
          <a:ext cx="647700" cy="1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148584</xdr:rowOff>
    </xdr:from>
    <xdr:to>
      <xdr:col>4</xdr:col>
      <xdr:colOff>469900</xdr:colOff>
      <xdr:row>20</xdr:row>
      <xdr:rowOff>3146</xdr:rowOff>
    </xdr:to>
    <xdr:cxnSp macro="">
      <xdr:nvCxnSpPr>
        <xdr:cNvPr id="57" name="直線コネクタ 56"/>
        <xdr:cNvCxnSpPr/>
      </xdr:nvCxnSpPr>
      <xdr:spPr bwMode="auto">
        <a:xfrm>
          <a:off x="4305300" y="3453759"/>
          <a:ext cx="698500" cy="26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130020</xdr:rowOff>
    </xdr:from>
    <xdr:to>
      <xdr:col>3</xdr:col>
      <xdr:colOff>904875</xdr:colOff>
      <xdr:row>19</xdr:row>
      <xdr:rowOff>148584</xdr:rowOff>
    </xdr:to>
    <xdr:cxnSp macro="">
      <xdr:nvCxnSpPr>
        <xdr:cNvPr id="60" name="直線コネクタ 59"/>
        <xdr:cNvCxnSpPr/>
      </xdr:nvCxnSpPr>
      <xdr:spPr bwMode="auto">
        <a:xfrm>
          <a:off x="3606800" y="3435195"/>
          <a:ext cx="698500" cy="18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130020</xdr:rowOff>
    </xdr:from>
    <xdr:to>
      <xdr:col>3</xdr:col>
      <xdr:colOff>206375</xdr:colOff>
      <xdr:row>19</xdr:row>
      <xdr:rowOff>143059</xdr:rowOff>
    </xdr:to>
    <xdr:cxnSp macro="">
      <xdr:nvCxnSpPr>
        <xdr:cNvPr id="63" name="直線コネクタ 62"/>
        <xdr:cNvCxnSpPr/>
      </xdr:nvCxnSpPr>
      <xdr:spPr bwMode="auto">
        <a:xfrm flipV="1">
          <a:off x="2908300" y="3435195"/>
          <a:ext cx="698500" cy="1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76030</xdr:rowOff>
    </xdr:from>
    <xdr:ext cx="762000" cy="259045"/>
    <xdr:sp macro="" textlink="">
      <xdr:nvSpPr>
        <xdr:cNvPr id="67" name="テキスト ボックス 66"/>
        <xdr:cNvSpPr txBox="1"/>
      </xdr:nvSpPr>
      <xdr:spPr>
        <a:xfrm>
          <a:off x="2527300" y="28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110623</xdr:rowOff>
    </xdr:from>
    <xdr:to>
      <xdr:col>5</xdr:col>
      <xdr:colOff>34925</xdr:colOff>
      <xdr:row>20</xdr:row>
      <xdr:rowOff>40773</xdr:rowOff>
    </xdr:to>
    <xdr:sp macro="" textlink="">
      <xdr:nvSpPr>
        <xdr:cNvPr id="73" name="円/楕円 72"/>
        <xdr:cNvSpPr/>
      </xdr:nvSpPr>
      <xdr:spPr bwMode="auto">
        <a:xfrm>
          <a:off x="5600700" y="341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19200</xdr:rowOff>
    </xdr:from>
    <xdr:ext cx="762000" cy="259045"/>
    <xdr:sp macro="" textlink="">
      <xdr:nvSpPr>
        <xdr:cNvPr id="74" name="人口1人当たり決算額の推移該当値テキスト130"/>
        <xdr:cNvSpPr txBox="1"/>
      </xdr:nvSpPr>
      <xdr:spPr>
        <a:xfrm>
          <a:off x="5740400" y="332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123796</xdr:rowOff>
    </xdr:from>
    <xdr:to>
      <xdr:col>4</xdr:col>
      <xdr:colOff>520700</xdr:colOff>
      <xdr:row>20</xdr:row>
      <xdr:rowOff>53946</xdr:rowOff>
    </xdr:to>
    <xdr:sp macro="" textlink="">
      <xdr:nvSpPr>
        <xdr:cNvPr id="75" name="円/楕円 74"/>
        <xdr:cNvSpPr/>
      </xdr:nvSpPr>
      <xdr:spPr bwMode="auto">
        <a:xfrm>
          <a:off x="4953000" y="342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38723</xdr:rowOff>
    </xdr:from>
    <xdr:ext cx="736600" cy="259045"/>
    <xdr:sp macro="" textlink="">
      <xdr:nvSpPr>
        <xdr:cNvPr id="76" name="テキスト ボックス 75"/>
        <xdr:cNvSpPr txBox="1"/>
      </xdr:nvSpPr>
      <xdr:spPr>
        <a:xfrm>
          <a:off x="4622800" y="3515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97784</xdr:rowOff>
    </xdr:from>
    <xdr:to>
      <xdr:col>3</xdr:col>
      <xdr:colOff>955675</xdr:colOff>
      <xdr:row>20</xdr:row>
      <xdr:rowOff>27934</xdr:rowOff>
    </xdr:to>
    <xdr:sp macro="" textlink="">
      <xdr:nvSpPr>
        <xdr:cNvPr id="77" name="円/楕円 76"/>
        <xdr:cNvSpPr/>
      </xdr:nvSpPr>
      <xdr:spPr bwMode="auto">
        <a:xfrm>
          <a:off x="4254500" y="340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12711</xdr:rowOff>
    </xdr:from>
    <xdr:ext cx="762000" cy="259045"/>
    <xdr:sp macro="" textlink="">
      <xdr:nvSpPr>
        <xdr:cNvPr id="78" name="テキスト ボックス 77"/>
        <xdr:cNvSpPr txBox="1"/>
      </xdr:nvSpPr>
      <xdr:spPr>
        <a:xfrm>
          <a:off x="3924300" y="34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80,734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79220</xdr:rowOff>
    </xdr:from>
    <xdr:to>
      <xdr:col>3</xdr:col>
      <xdr:colOff>257175</xdr:colOff>
      <xdr:row>20</xdr:row>
      <xdr:rowOff>9370</xdr:rowOff>
    </xdr:to>
    <xdr:sp macro="" textlink="">
      <xdr:nvSpPr>
        <xdr:cNvPr id="79" name="円/楕円 78"/>
        <xdr:cNvSpPr/>
      </xdr:nvSpPr>
      <xdr:spPr bwMode="auto">
        <a:xfrm>
          <a:off x="3556000" y="338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165597</xdr:rowOff>
    </xdr:from>
    <xdr:ext cx="762000" cy="259045"/>
    <xdr:sp macro="" textlink="">
      <xdr:nvSpPr>
        <xdr:cNvPr id="80" name="テキスト ボックス 79"/>
        <xdr:cNvSpPr txBox="1"/>
      </xdr:nvSpPr>
      <xdr:spPr>
        <a:xfrm>
          <a:off x="3225800" y="34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92259</xdr:rowOff>
    </xdr:from>
    <xdr:to>
      <xdr:col>2</xdr:col>
      <xdr:colOff>692150</xdr:colOff>
      <xdr:row>20</xdr:row>
      <xdr:rowOff>22409</xdr:rowOff>
    </xdr:to>
    <xdr:sp macro="" textlink="">
      <xdr:nvSpPr>
        <xdr:cNvPr id="81" name="円/楕円 80"/>
        <xdr:cNvSpPr/>
      </xdr:nvSpPr>
      <xdr:spPr bwMode="auto">
        <a:xfrm>
          <a:off x="2857500" y="339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7186</xdr:rowOff>
    </xdr:from>
    <xdr:ext cx="762000" cy="259045"/>
    <xdr:sp macro="" textlink="">
      <xdr:nvSpPr>
        <xdr:cNvPr id="82" name="テキスト ボックス 81"/>
        <xdr:cNvSpPr txBox="1"/>
      </xdr:nvSpPr>
      <xdr:spPr>
        <a:xfrm>
          <a:off x="2527300" y="34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51143</xdr:rowOff>
    </xdr:from>
    <xdr:to>
      <xdr:col>4</xdr:col>
      <xdr:colOff>1117600</xdr:colOff>
      <xdr:row>36</xdr:row>
      <xdr:rowOff>146317</xdr:rowOff>
    </xdr:to>
    <xdr:cxnSp macro="">
      <xdr:nvCxnSpPr>
        <xdr:cNvPr id="116" name="直線コネクタ 115"/>
        <xdr:cNvCxnSpPr/>
      </xdr:nvCxnSpPr>
      <xdr:spPr bwMode="auto">
        <a:xfrm>
          <a:off x="5003800" y="7004393"/>
          <a:ext cx="6477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43104</xdr:rowOff>
    </xdr:from>
    <xdr:to>
      <xdr:col>4</xdr:col>
      <xdr:colOff>469900</xdr:colOff>
      <xdr:row>36</xdr:row>
      <xdr:rowOff>51143</xdr:rowOff>
    </xdr:to>
    <xdr:cxnSp macro="">
      <xdr:nvCxnSpPr>
        <xdr:cNvPr id="119" name="直線コネクタ 118"/>
        <xdr:cNvCxnSpPr/>
      </xdr:nvCxnSpPr>
      <xdr:spPr bwMode="auto">
        <a:xfrm>
          <a:off x="4305300" y="6996354"/>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317938</xdr:rowOff>
    </xdr:from>
    <xdr:to>
      <xdr:col>3</xdr:col>
      <xdr:colOff>904875</xdr:colOff>
      <xdr:row>36</xdr:row>
      <xdr:rowOff>43104</xdr:rowOff>
    </xdr:to>
    <xdr:cxnSp macro="">
      <xdr:nvCxnSpPr>
        <xdr:cNvPr id="122" name="直線コネクタ 121"/>
        <xdr:cNvCxnSpPr/>
      </xdr:nvCxnSpPr>
      <xdr:spPr bwMode="auto">
        <a:xfrm>
          <a:off x="3606800" y="6928288"/>
          <a:ext cx="698500" cy="6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257454</xdr:rowOff>
    </xdr:from>
    <xdr:to>
      <xdr:col>3</xdr:col>
      <xdr:colOff>206375</xdr:colOff>
      <xdr:row>35</xdr:row>
      <xdr:rowOff>317938</xdr:rowOff>
    </xdr:to>
    <xdr:cxnSp macro="">
      <xdr:nvCxnSpPr>
        <xdr:cNvPr id="125" name="直線コネクタ 124"/>
        <xdr:cNvCxnSpPr/>
      </xdr:nvCxnSpPr>
      <xdr:spPr bwMode="auto">
        <a:xfrm>
          <a:off x="2908300" y="6867804"/>
          <a:ext cx="698500" cy="60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95517</xdr:rowOff>
    </xdr:from>
    <xdr:to>
      <xdr:col>5</xdr:col>
      <xdr:colOff>34925</xdr:colOff>
      <xdr:row>37</xdr:row>
      <xdr:rowOff>25667</xdr:rowOff>
    </xdr:to>
    <xdr:sp macro="" textlink="">
      <xdr:nvSpPr>
        <xdr:cNvPr id="135" name="円/楕円 134"/>
        <xdr:cNvSpPr/>
      </xdr:nvSpPr>
      <xdr:spPr bwMode="auto">
        <a:xfrm>
          <a:off x="56007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67594</xdr:rowOff>
    </xdr:from>
    <xdr:ext cx="762000" cy="259045"/>
    <xdr:sp macro="" textlink="">
      <xdr:nvSpPr>
        <xdr:cNvPr id="136" name="人口1人当たり決算額の推移該当値テキスト445"/>
        <xdr:cNvSpPr txBox="1"/>
      </xdr:nvSpPr>
      <xdr:spPr>
        <a:xfrm>
          <a:off x="5740400" y="702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343</xdr:rowOff>
    </xdr:from>
    <xdr:to>
      <xdr:col>4</xdr:col>
      <xdr:colOff>520700</xdr:colOff>
      <xdr:row>36</xdr:row>
      <xdr:rowOff>101943</xdr:rowOff>
    </xdr:to>
    <xdr:sp macro="" textlink="">
      <xdr:nvSpPr>
        <xdr:cNvPr id="137" name="円/楕円 136"/>
        <xdr:cNvSpPr/>
      </xdr:nvSpPr>
      <xdr:spPr bwMode="auto">
        <a:xfrm>
          <a:off x="4953000" y="69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86720</xdr:rowOff>
    </xdr:from>
    <xdr:ext cx="736600" cy="259045"/>
    <xdr:sp macro="" textlink="">
      <xdr:nvSpPr>
        <xdr:cNvPr id="138" name="テキスト ボックス 137"/>
        <xdr:cNvSpPr txBox="1"/>
      </xdr:nvSpPr>
      <xdr:spPr>
        <a:xfrm>
          <a:off x="4622800" y="703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335204</xdr:rowOff>
    </xdr:from>
    <xdr:to>
      <xdr:col>3</xdr:col>
      <xdr:colOff>955675</xdr:colOff>
      <xdr:row>36</xdr:row>
      <xdr:rowOff>93904</xdr:rowOff>
    </xdr:to>
    <xdr:sp macro="" textlink="">
      <xdr:nvSpPr>
        <xdr:cNvPr id="139" name="円/楕円 138"/>
        <xdr:cNvSpPr/>
      </xdr:nvSpPr>
      <xdr:spPr bwMode="auto">
        <a:xfrm>
          <a:off x="4254500" y="694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78681</xdr:rowOff>
    </xdr:from>
    <xdr:ext cx="762000" cy="259045"/>
    <xdr:sp macro="" textlink="">
      <xdr:nvSpPr>
        <xdr:cNvPr id="140" name="テキスト ボックス 139"/>
        <xdr:cNvSpPr txBox="1"/>
      </xdr:nvSpPr>
      <xdr:spPr>
        <a:xfrm>
          <a:off x="3924300" y="70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267138</xdr:rowOff>
    </xdr:from>
    <xdr:to>
      <xdr:col>3</xdr:col>
      <xdr:colOff>257175</xdr:colOff>
      <xdr:row>36</xdr:row>
      <xdr:rowOff>25838</xdr:rowOff>
    </xdr:to>
    <xdr:sp macro="" textlink="">
      <xdr:nvSpPr>
        <xdr:cNvPr id="141" name="円/楕円 140"/>
        <xdr:cNvSpPr/>
      </xdr:nvSpPr>
      <xdr:spPr bwMode="auto">
        <a:xfrm>
          <a:off x="3556000" y="687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10615</xdr:rowOff>
    </xdr:from>
    <xdr:ext cx="762000" cy="259045"/>
    <xdr:sp macro="" textlink="">
      <xdr:nvSpPr>
        <xdr:cNvPr id="142" name="テキスト ボックス 141"/>
        <xdr:cNvSpPr txBox="1"/>
      </xdr:nvSpPr>
      <xdr:spPr>
        <a:xfrm>
          <a:off x="3225800" y="69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206654</xdr:rowOff>
    </xdr:from>
    <xdr:to>
      <xdr:col>2</xdr:col>
      <xdr:colOff>692150</xdr:colOff>
      <xdr:row>35</xdr:row>
      <xdr:rowOff>308254</xdr:rowOff>
    </xdr:to>
    <xdr:sp macro="" textlink="">
      <xdr:nvSpPr>
        <xdr:cNvPr id="143" name="円/楕円 142"/>
        <xdr:cNvSpPr/>
      </xdr:nvSpPr>
      <xdr:spPr bwMode="auto">
        <a:xfrm>
          <a:off x="2857500" y="68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293031</xdr:rowOff>
    </xdr:from>
    <xdr:ext cx="762000" cy="259045"/>
    <xdr:sp macro="" textlink="">
      <xdr:nvSpPr>
        <xdr:cNvPr id="144" name="テキスト ボックス 143"/>
        <xdr:cNvSpPr txBox="1"/>
      </xdr:nvSpPr>
      <xdr:spPr>
        <a:xfrm>
          <a:off x="2527300" y="69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こ実質収支は、５ポイント前後で推移している。</a:t>
          </a:r>
        </a:p>
        <a:p>
          <a:r>
            <a:rPr kumimoji="1" lang="ja-JP" altLang="en-US" sz="1400">
              <a:latin typeface="ＭＳ ゴシック" pitchFamily="49" charset="-128"/>
              <a:ea typeface="ＭＳ ゴシック" pitchFamily="49" charset="-128"/>
            </a:rPr>
            <a:t>財政調整基金残高は、平成２６年度においては、標準財政規模の減少等により、財政規模比１５．３６ポイントと増加した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板柳中央病院事業会計については、平成２２年３月に経営健全化計画を策定し、平成２５年度に赤字を解消した。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元利償還金</a:t>
          </a:r>
          <a:r>
            <a:rPr lang="ja-JP" altLang="en-US" sz="1100" b="0" i="0">
              <a:solidFill>
                <a:schemeClr val="dk1"/>
              </a:solidFill>
              <a:effectLst/>
              <a:latin typeface="+mn-lt"/>
              <a:ea typeface="+mn-ea"/>
              <a:cs typeface="+mn-cs"/>
            </a:rPr>
            <a:t>と</a:t>
          </a:r>
          <a:r>
            <a:rPr lang="ja-JP" altLang="ja-JP" sz="1100" b="0" i="0">
              <a:solidFill>
                <a:schemeClr val="dk1"/>
              </a:solidFill>
              <a:effectLst/>
              <a:latin typeface="+mn-lt"/>
              <a:ea typeface="+mn-ea"/>
              <a:cs typeface="+mn-cs"/>
            </a:rPr>
            <a:t>公営企業債の元利償還金に対する繰入金は、</a:t>
          </a:r>
          <a:r>
            <a:rPr lang="ja-JP" altLang="en-US" sz="1100" b="0" i="0">
              <a:solidFill>
                <a:schemeClr val="dk1"/>
              </a:solidFill>
              <a:effectLst/>
              <a:latin typeface="+mn-lt"/>
              <a:ea typeface="+mn-ea"/>
              <a:cs typeface="+mn-cs"/>
            </a:rPr>
            <a:t>年々減少している。今後も</a:t>
          </a:r>
          <a:r>
            <a:rPr lang="ja-JP" altLang="ja-JP" sz="1100" b="0" i="0">
              <a:solidFill>
                <a:schemeClr val="dk1"/>
              </a:solidFill>
              <a:effectLst/>
              <a:latin typeface="+mn-lt"/>
              <a:ea typeface="+mn-ea"/>
              <a:cs typeface="+mn-cs"/>
            </a:rPr>
            <a:t>公営企業の適正な事業実施による実質公債費率抑制に努める。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ため、将来負担額が減少している。それに対し充当可能基金が</a:t>
          </a:r>
          <a:r>
            <a:rPr lang="ja-JP" altLang="ja-JP" sz="1100" b="0" i="0" baseline="0">
              <a:solidFill>
                <a:schemeClr val="dk1"/>
              </a:solidFill>
              <a:effectLst/>
              <a:latin typeface="+mn-lt"/>
              <a:ea typeface="+mn-ea"/>
              <a:cs typeface="+mn-cs"/>
            </a:rPr>
            <a:t>年々</a:t>
          </a:r>
          <a:r>
            <a:rPr lang="ja-JP" altLang="en-US" sz="1100" b="0" i="0" baseline="0">
              <a:solidFill>
                <a:schemeClr val="dk1"/>
              </a:solidFill>
              <a:effectLst/>
              <a:latin typeface="+mn-lt"/>
              <a:ea typeface="+mn-ea"/>
              <a:cs typeface="+mn-cs"/>
            </a:rPr>
            <a:t>増加している。今後も</a:t>
          </a:r>
          <a:r>
            <a:rPr lang="ja-JP" altLang="ja-JP" sz="1100" b="0" i="0" baseline="0">
              <a:solidFill>
                <a:schemeClr val="dk1"/>
              </a:solidFill>
              <a:effectLst/>
              <a:latin typeface="+mn-lt"/>
              <a:ea typeface="+mn-ea"/>
              <a:cs typeface="+mn-cs"/>
            </a:rPr>
            <a:t>適正な事業実施に努め、将来負担比率の抑制に努める。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6074209</v>
      </c>
      <c r="BO4" s="379"/>
      <c r="BP4" s="379"/>
      <c r="BQ4" s="379"/>
      <c r="BR4" s="379"/>
      <c r="BS4" s="379"/>
      <c r="BT4" s="379"/>
      <c r="BU4" s="380"/>
      <c r="BV4" s="378">
        <v>6221202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5838147</v>
      </c>
      <c r="BO5" s="384"/>
      <c r="BP5" s="384"/>
      <c r="BQ5" s="384"/>
      <c r="BR5" s="384"/>
      <c r="BS5" s="384"/>
      <c r="BT5" s="384"/>
      <c r="BU5" s="385"/>
      <c r="BV5" s="383">
        <v>5960381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236062</v>
      </c>
      <c r="BO6" s="384"/>
      <c r="BP6" s="384"/>
      <c r="BQ6" s="384"/>
      <c r="BR6" s="384"/>
      <c r="BS6" s="384"/>
      <c r="BT6" s="384"/>
      <c r="BU6" s="385"/>
      <c r="BV6" s="383">
        <v>260821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90.5</v>
      </c>
      <c r="CU6" s="530"/>
      <c r="CV6" s="530"/>
      <c r="CW6" s="530"/>
      <c r="CX6" s="530"/>
      <c r="CY6" s="530"/>
      <c r="CZ6" s="530"/>
      <c r="DA6" s="531"/>
      <c r="DB6" s="529">
        <v>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20876</v>
      </c>
      <c r="BO7" s="384"/>
      <c r="BP7" s="384"/>
      <c r="BQ7" s="384"/>
      <c r="BR7" s="384"/>
      <c r="BS7" s="384"/>
      <c r="BT7" s="384"/>
      <c r="BU7" s="385"/>
      <c r="BV7" s="383">
        <v>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3952670</v>
      </c>
      <c r="CU7" s="384"/>
      <c r="CV7" s="384"/>
      <c r="CW7" s="384"/>
      <c r="CX7" s="384"/>
      <c r="CY7" s="384"/>
      <c r="CZ7" s="384"/>
      <c r="DA7" s="385"/>
      <c r="DB7" s="383">
        <v>4014207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215186</v>
      </c>
      <c r="BO8" s="384"/>
      <c r="BP8" s="384"/>
      <c r="BQ8" s="384"/>
      <c r="BR8" s="384"/>
      <c r="BS8" s="384"/>
      <c r="BT8" s="384"/>
      <c r="BU8" s="385"/>
      <c r="BV8" s="383">
        <v>260792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15227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-45606</v>
      </c>
      <c r="BO9" s="384"/>
      <c r="BP9" s="384"/>
      <c r="BQ9" s="384"/>
      <c r="BR9" s="384"/>
      <c r="BS9" s="384"/>
      <c r="BT9" s="384"/>
      <c r="BU9" s="385"/>
      <c r="BV9" s="383">
        <v>31826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16222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140833</v>
      </c>
      <c r="BO10" s="384"/>
      <c r="BP10" s="384"/>
      <c r="BQ10" s="384"/>
      <c r="BR10" s="384"/>
      <c r="BS10" s="384"/>
      <c r="BT10" s="384"/>
      <c r="BU10" s="385"/>
      <c r="BV10" s="383">
        <v>232851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200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14633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96549</v>
      </c>
      <c r="BO12" s="384"/>
      <c r="BP12" s="384"/>
      <c r="BQ12" s="384"/>
      <c r="BR12" s="384"/>
      <c r="BS12" s="384"/>
      <c r="BT12" s="384"/>
      <c r="BU12" s="385"/>
      <c r="BV12" s="383">
        <v>234655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14608</v>
      </c>
      <c r="S13" s="485"/>
      <c r="T13" s="485"/>
      <c r="U13" s="485"/>
      <c r="V13" s="486"/>
      <c r="W13" s="472" t="s">
        <v>123</v>
      </c>
      <c r="X13" s="396"/>
      <c r="Y13" s="396"/>
      <c r="Z13" s="396"/>
      <c r="AA13" s="396"/>
      <c r="AB13" s="397"/>
      <c r="AC13" s="359">
        <v>3119</v>
      </c>
      <c r="AD13" s="360"/>
      <c r="AE13" s="360"/>
      <c r="AF13" s="360"/>
      <c r="AG13" s="361"/>
      <c r="AH13" s="359">
        <v>3353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-1122</v>
      </c>
      <c r="BO13" s="384"/>
      <c r="BP13" s="384"/>
      <c r="BQ13" s="384"/>
      <c r="BR13" s="384"/>
      <c r="BS13" s="384"/>
      <c r="BT13" s="384"/>
      <c r="BU13" s="385"/>
      <c r="BV13" s="383">
        <v>30022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14861</v>
      </c>
      <c r="S14" s="485"/>
      <c r="T14" s="485"/>
      <c r="U14" s="485"/>
      <c r="V14" s="486"/>
      <c r="W14" s="487"/>
      <c r="X14" s="399"/>
      <c r="Y14" s="399"/>
      <c r="Z14" s="399"/>
      <c r="AA14" s="399"/>
      <c r="AB14" s="400"/>
      <c r="AC14" s="477">
        <v>38.5</v>
      </c>
      <c r="AD14" s="478"/>
      <c r="AE14" s="478"/>
      <c r="AF14" s="478"/>
      <c r="AG14" s="479"/>
      <c r="AH14" s="477">
        <v>38.1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84.7</v>
      </c>
      <c r="CU14" s="456"/>
      <c r="CV14" s="456"/>
      <c r="CW14" s="456"/>
      <c r="CX14" s="456"/>
      <c r="CY14" s="456"/>
      <c r="CZ14" s="456"/>
      <c r="DA14" s="457"/>
      <c r="DB14" s="488">
        <v>119.9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14836</v>
      </c>
      <c r="S15" s="485"/>
      <c r="T15" s="485"/>
      <c r="U15" s="485"/>
      <c r="V15" s="486"/>
      <c r="W15" s="472" t="s">
        <v>130</v>
      </c>
      <c r="X15" s="396"/>
      <c r="Y15" s="396"/>
      <c r="Z15" s="396"/>
      <c r="AA15" s="396"/>
      <c r="AB15" s="397"/>
      <c r="AC15" s="359">
        <v>1320</v>
      </c>
      <c r="AD15" s="360"/>
      <c r="AE15" s="360"/>
      <c r="AF15" s="360"/>
      <c r="AG15" s="361"/>
      <c r="AH15" s="359">
        <v>1546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892290</v>
      </c>
      <c r="BO15" s="379"/>
      <c r="BP15" s="379"/>
      <c r="BQ15" s="379"/>
      <c r="BR15" s="379"/>
      <c r="BS15" s="379"/>
      <c r="BT15" s="379"/>
      <c r="BU15" s="380"/>
      <c r="BV15" s="378">
        <v>866887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16.3</v>
      </c>
      <c r="AD16" s="478"/>
      <c r="AE16" s="478"/>
      <c r="AF16" s="478"/>
      <c r="AG16" s="479"/>
      <c r="AH16" s="477">
        <v>17.600000000000001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3495286</v>
      </c>
      <c r="BO16" s="384"/>
      <c r="BP16" s="384"/>
      <c r="BQ16" s="384"/>
      <c r="BR16" s="384"/>
      <c r="BS16" s="384"/>
      <c r="BT16" s="384"/>
      <c r="BU16" s="385"/>
      <c r="BV16" s="383">
        <v>3545264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3652</v>
      </c>
      <c r="AD17" s="360"/>
      <c r="AE17" s="360"/>
      <c r="AF17" s="360"/>
      <c r="AG17" s="361"/>
      <c r="AH17" s="359">
        <v>3887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1132485</v>
      </c>
      <c r="BO17" s="384"/>
      <c r="BP17" s="384"/>
      <c r="BQ17" s="384"/>
      <c r="BR17" s="384"/>
      <c r="BS17" s="384"/>
      <c r="BT17" s="384"/>
      <c r="BU17" s="385"/>
      <c r="BV17" s="383">
        <v>1103658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41.88</v>
      </c>
      <c r="M18" s="448"/>
      <c r="N18" s="448"/>
      <c r="O18" s="448"/>
      <c r="P18" s="448"/>
      <c r="Q18" s="448"/>
      <c r="R18" s="449"/>
      <c r="S18" s="449"/>
      <c r="T18" s="449"/>
      <c r="U18" s="449"/>
      <c r="V18" s="450"/>
      <c r="W18" s="464"/>
      <c r="X18" s="465"/>
      <c r="Y18" s="465"/>
      <c r="Z18" s="465"/>
      <c r="AA18" s="465"/>
      <c r="AB18" s="473"/>
      <c r="AC18" s="347">
        <v>45.1</v>
      </c>
      <c r="AD18" s="348"/>
      <c r="AE18" s="348"/>
      <c r="AF18" s="348"/>
      <c r="AG18" s="451"/>
      <c r="AH18" s="347">
        <v>44.2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3353167</v>
      </c>
      <c r="BO18" s="384"/>
      <c r="BP18" s="384"/>
      <c r="BQ18" s="384"/>
      <c r="BR18" s="384"/>
      <c r="BS18" s="384"/>
      <c r="BT18" s="384"/>
      <c r="BU18" s="385"/>
      <c r="BV18" s="383">
        <v>3289054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364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4672909</v>
      </c>
      <c r="BO19" s="384"/>
      <c r="BP19" s="384"/>
      <c r="BQ19" s="384"/>
      <c r="BR19" s="384"/>
      <c r="BS19" s="384"/>
      <c r="BT19" s="384"/>
      <c r="BU19" s="385"/>
      <c r="BV19" s="383">
        <v>4974364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4770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4747016</v>
      </c>
      <c r="BO23" s="384"/>
      <c r="BP23" s="384"/>
      <c r="BQ23" s="384"/>
      <c r="BR23" s="384"/>
      <c r="BS23" s="384"/>
      <c r="BT23" s="384"/>
      <c r="BU23" s="385"/>
      <c r="BV23" s="383">
        <v>4899510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6390</v>
      </c>
      <c r="R24" s="360"/>
      <c r="S24" s="360"/>
      <c r="T24" s="360"/>
      <c r="U24" s="360"/>
      <c r="V24" s="361"/>
      <c r="W24" s="425"/>
      <c r="X24" s="416"/>
      <c r="Y24" s="417"/>
      <c r="Z24" s="356" t="s">
        <v>153</v>
      </c>
      <c r="AA24" s="357"/>
      <c r="AB24" s="357"/>
      <c r="AC24" s="357"/>
      <c r="AD24" s="357"/>
      <c r="AE24" s="357"/>
      <c r="AF24" s="357"/>
      <c r="AG24" s="358"/>
      <c r="AH24" s="359">
        <v>98</v>
      </c>
      <c r="AI24" s="360"/>
      <c r="AJ24" s="360"/>
      <c r="AK24" s="360"/>
      <c r="AL24" s="361"/>
      <c r="AM24" s="359">
        <v>287140</v>
      </c>
      <c r="AN24" s="360"/>
      <c r="AO24" s="360"/>
      <c r="AP24" s="360"/>
      <c r="AQ24" s="360"/>
      <c r="AR24" s="361"/>
      <c r="AS24" s="359">
        <v>2930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4586519</v>
      </c>
      <c r="BO24" s="384"/>
      <c r="BP24" s="384"/>
      <c r="BQ24" s="384"/>
      <c r="BR24" s="384"/>
      <c r="BS24" s="384"/>
      <c r="BT24" s="384"/>
      <c r="BU24" s="385"/>
      <c r="BV24" s="383">
        <v>4674691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5520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371194</v>
      </c>
      <c r="BO25" s="379"/>
      <c r="BP25" s="379"/>
      <c r="BQ25" s="379"/>
      <c r="BR25" s="379"/>
      <c r="BS25" s="379"/>
      <c r="BT25" s="379"/>
      <c r="BU25" s="380"/>
      <c r="BV25" s="378">
        <v>314195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5230</v>
      </c>
      <c r="R26" s="360"/>
      <c r="S26" s="360"/>
      <c r="T26" s="360"/>
      <c r="U26" s="360"/>
      <c r="V26" s="361"/>
      <c r="W26" s="425"/>
      <c r="X26" s="416"/>
      <c r="Y26" s="417"/>
      <c r="Z26" s="356" t="s">
        <v>159</v>
      </c>
      <c r="AA26" s="438"/>
      <c r="AB26" s="438"/>
      <c r="AC26" s="438"/>
      <c r="AD26" s="438"/>
      <c r="AE26" s="438"/>
      <c r="AF26" s="438"/>
      <c r="AG26" s="439"/>
      <c r="AH26" s="359">
        <v>16</v>
      </c>
      <c r="AI26" s="360"/>
      <c r="AJ26" s="360"/>
      <c r="AK26" s="360"/>
      <c r="AL26" s="361"/>
      <c r="AM26" s="359">
        <v>46160</v>
      </c>
      <c r="AN26" s="360"/>
      <c r="AO26" s="360"/>
      <c r="AP26" s="360"/>
      <c r="AQ26" s="360"/>
      <c r="AR26" s="361"/>
      <c r="AS26" s="359">
        <v>2885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2860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2470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607194</v>
      </c>
      <c r="BO28" s="379"/>
      <c r="BP28" s="379"/>
      <c r="BQ28" s="379"/>
      <c r="BR28" s="379"/>
      <c r="BS28" s="379"/>
      <c r="BT28" s="379"/>
      <c r="BU28" s="380"/>
      <c r="BV28" s="378">
        <v>482910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2350</v>
      </c>
      <c r="R29" s="360"/>
      <c r="S29" s="360"/>
      <c r="T29" s="360"/>
      <c r="U29" s="360"/>
      <c r="V29" s="361"/>
      <c r="W29" s="426"/>
      <c r="X29" s="427"/>
      <c r="Y29" s="428"/>
      <c r="Z29" s="356" t="s">
        <v>170</v>
      </c>
      <c r="AA29" s="357"/>
      <c r="AB29" s="357"/>
      <c r="AC29" s="357"/>
      <c r="AD29" s="357"/>
      <c r="AE29" s="357"/>
      <c r="AF29" s="357"/>
      <c r="AG29" s="358"/>
      <c r="AH29" s="359">
        <v>99</v>
      </c>
      <c r="AI29" s="360"/>
      <c r="AJ29" s="360"/>
      <c r="AK29" s="360"/>
      <c r="AL29" s="361"/>
      <c r="AM29" s="359">
        <v>290323</v>
      </c>
      <c r="AN29" s="360"/>
      <c r="AO29" s="360"/>
      <c r="AP29" s="360"/>
      <c r="AQ29" s="360"/>
      <c r="AR29" s="361"/>
      <c r="AS29" s="359">
        <v>2933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1027860</v>
      </c>
      <c r="BO29" s="384"/>
      <c r="BP29" s="384"/>
      <c r="BQ29" s="384"/>
      <c r="BR29" s="384"/>
      <c r="BS29" s="384"/>
      <c r="BT29" s="384"/>
      <c r="BU29" s="385"/>
      <c r="BV29" s="383">
        <v>896091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482258</v>
      </c>
      <c r="BO30" s="387"/>
      <c r="BP30" s="387"/>
      <c r="BQ30" s="387"/>
      <c r="BR30" s="387"/>
      <c r="BS30" s="387"/>
      <c r="BT30" s="387"/>
      <c r="BU30" s="388"/>
      <c r="BV30" s="386">
        <v>446988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津軽広域水道企業団（津軽事業部）</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板柳町産業振興公社りんごワーク研究所</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板柳中央病院事業会計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青森県市町村総合事務組合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公共下水道事業会計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津軽広域連合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西北五広域福祉事務組合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弘前地区環境整備事務組合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弘前地区消防事務組合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5286</v>
      </c>
      <c r="J41" s="83">
        <v>5061</v>
      </c>
      <c r="K41" s="83">
        <v>5055</v>
      </c>
      <c r="L41" s="83">
        <v>4900</v>
      </c>
      <c r="M41" s="84">
        <v>4747</v>
      </c>
    </row>
    <row r="42" spans="2:13" ht="27.75" customHeight="1" x14ac:dyDescent="0.15">
      <c r="B42" s="1171"/>
      <c r="C42" s="1172"/>
      <c r="D42" s="85"/>
      <c r="E42" s="1175" t="s">
        <v>26</v>
      </c>
      <c r="F42" s="1175"/>
      <c r="G42" s="1175"/>
      <c r="H42" s="1176"/>
      <c r="I42" s="86">
        <v>70</v>
      </c>
      <c r="J42" s="87">
        <v>66</v>
      </c>
      <c r="K42" s="87">
        <v>54</v>
      </c>
      <c r="L42" s="87">
        <v>43</v>
      </c>
      <c r="M42" s="88">
        <v>34</v>
      </c>
    </row>
    <row r="43" spans="2:13" ht="27.75" customHeight="1" x14ac:dyDescent="0.15">
      <c r="B43" s="1171"/>
      <c r="C43" s="1172"/>
      <c r="D43" s="85"/>
      <c r="E43" s="1175" t="s">
        <v>27</v>
      </c>
      <c r="F43" s="1175"/>
      <c r="G43" s="1175"/>
      <c r="H43" s="1176"/>
      <c r="I43" s="86">
        <v>7291</v>
      </c>
      <c r="J43" s="87">
        <v>7472</v>
      </c>
      <c r="K43" s="87">
        <v>7383</v>
      </c>
      <c r="L43" s="87">
        <v>7356</v>
      </c>
      <c r="M43" s="88">
        <v>6389</v>
      </c>
    </row>
    <row r="44" spans="2:13" ht="27.75" customHeight="1" x14ac:dyDescent="0.15">
      <c r="B44" s="1171"/>
      <c r="C44" s="1172"/>
      <c r="D44" s="85"/>
      <c r="E44" s="1175" t="s">
        <v>28</v>
      </c>
      <c r="F44" s="1175"/>
      <c r="G44" s="1175"/>
      <c r="H44" s="1176"/>
      <c r="I44" s="86">
        <v>160</v>
      </c>
      <c r="J44" s="87">
        <v>135</v>
      </c>
      <c r="K44" s="87">
        <v>107</v>
      </c>
      <c r="L44" s="87">
        <v>82</v>
      </c>
      <c r="M44" s="88">
        <v>228</v>
      </c>
    </row>
    <row r="45" spans="2:13" ht="27.75" customHeight="1" x14ac:dyDescent="0.15">
      <c r="B45" s="1171"/>
      <c r="C45" s="1172"/>
      <c r="D45" s="85"/>
      <c r="E45" s="1175" t="s">
        <v>29</v>
      </c>
      <c r="F45" s="1175"/>
      <c r="G45" s="1175"/>
      <c r="H45" s="1176"/>
      <c r="I45" s="86">
        <v>1571</v>
      </c>
      <c r="J45" s="87">
        <v>1547</v>
      </c>
      <c r="K45" s="87">
        <v>1406</v>
      </c>
      <c r="L45" s="87">
        <v>1129</v>
      </c>
      <c r="M45" s="88">
        <v>1006</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976</v>
      </c>
      <c r="J49" s="87">
        <v>1379</v>
      </c>
      <c r="K49" s="87">
        <v>1667</v>
      </c>
      <c r="L49" s="87">
        <v>1986</v>
      </c>
      <c r="M49" s="88">
        <v>2331</v>
      </c>
    </row>
    <row r="50" spans="2:13" ht="27.75" customHeight="1" x14ac:dyDescent="0.15">
      <c r="B50" s="1171"/>
      <c r="C50" s="1172"/>
      <c r="D50" s="85"/>
      <c r="E50" s="1175" t="s">
        <v>35</v>
      </c>
      <c r="F50" s="1175"/>
      <c r="G50" s="1175"/>
      <c r="H50" s="1176"/>
      <c r="I50" s="86">
        <v>346</v>
      </c>
      <c r="J50" s="87">
        <v>290</v>
      </c>
      <c r="K50" s="87">
        <v>232</v>
      </c>
      <c r="L50" s="87">
        <v>183</v>
      </c>
      <c r="M50" s="88">
        <v>157</v>
      </c>
    </row>
    <row r="51" spans="2:13" ht="27.75" customHeight="1" x14ac:dyDescent="0.15">
      <c r="B51" s="1173"/>
      <c r="C51" s="1174"/>
      <c r="D51" s="85"/>
      <c r="E51" s="1175" t="s">
        <v>36</v>
      </c>
      <c r="F51" s="1175"/>
      <c r="G51" s="1175"/>
      <c r="H51" s="1176"/>
      <c r="I51" s="86">
        <v>7272</v>
      </c>
      <c r="J51" s="87">
        <v>7328</v>
      </c>
      <c r="K51" s="87">
        <v>7287</v>
      </c>
      <c r="L51" s="87">
        <v>7186</v>
      </c>
      <c r="M51" s="88">
        <v>7058</v>
      </c>
    </row>
    <row r="52" spans="2:13" ht="27.75" customHeight="1" thickBot="1" x14ac:dyDescent="0.2">
      <c r="B52" s="1177" t="s">
        <v>37</v>
      </c>
      <c r="C52" s="1178"/>
      <c r="D52" s="90"/>
      <c r="E52" s="1179" t="s">
        <v>38</v>
      </c>
      <c r="F52" s="1179"/>
      <c r="G52" s="1179"/>
      <c r="H52" s="1180"/>
      <c r="I52" s="91">
        <v>5785</v>
      </c>
      <c r="J52" s="92">
        <v>5284</v>
      </c>
      <c r="K52" s="92">
        <v>4819</v>
      </c>
      <c r="L52" s="92">
        <v>4155</v>
      </c>
      <c r="M52" s="93">
        <v>2857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59384</v>
      </c>
      <c r="E3" s="116"/>
      <c r="F3" s="117">
        <v>106194</v>
      </c>
      <c r="G3" s="118"/>
      <c r="H3" s="119"/>
    </row>
    <row r="4" spans="1:8" x14ac:dyDescent="0.15">
      <c r="A4" s="120"/>
      <c r="B4" s="121"/>
      <c r="C4" s="122"/>
      <c r="D4" s="123">
        <v>25030</v>
      </c>
      <c r="E4" s="124"/>
      <c r="F4" s="125">
        <v>51075</v>
      </c>
      <c r="G4" s="126"/>
      <c r="H4" s="127"/>
    </row>
    <row r="5" spans="1:8" x14ac:dyDescent="0.15">
      <c r="A5" s="108" t="s">
        <v>510</v>
      </c>
      <c r="B5" s="113"/>
      <c r="C5" s="114"/>
      <c r="D5" s="115">
        <v>10405</v>
      </c>
      <c r="E5" s="116"/>
      <c r="F5" s="117">
        <v>90833</v>
      </c>
      <c r="G5" s="118"/>
      <c r="H5" s="119"/>
    </row>
    <row r="6" spans="1:8" x14ac:dyDescent="0.15">
      <c r="A6" s="120"/>
      <c r="B6" s="121"/>
      <c r="C6" s="122"/>
      <c r="D6" s="123">
        <v>8399</v>
      </c>
      <c r="E6" s="124"/>
      <c r="F6" s="125">
        <v>47037</v>
      </c>
      <c r="G6" s="126"/>
      <c r="H6" s="127"/>
    </row>
    <row r="7" spans="1:8" x14ac:dyDescent="0.15">
      <c r="A7" s="108" t="s">
        <v>511</v>
      </c>
      <c r="B7" s="113"/>
      <c r="C7" s="114"/>
      <c r="D7" s="115">
        <v>27206</v>
      </c>
      <c r="E7" s="116"/>
      <c r="F7" s="117">
        <v>79181</v>
      </c>
      <c r="G7" s="118"/>
      <c r="H7" s="119"/>
    </row>
    <row r="8" spans="1:8" x14ac:dyDescent="0.15">
      <c r="A8" s="120"/>
      <c r="B8" s="121"/>
      <c r="C8" s="122"/>
      <c r="D8" s="123">
        <v>10965</v>
      </c>
      <c r="E8" s="124"/>
      <c r="F8" s="125">
        <v>40448</v>
      </c>
      <c r="G8" s="126"/>
      <c r="H8" s="127"/>
    </row>
    <row r="9" spans="1:8" x14ac:dyDescent="0.15">
      <c r="A9" s="108" t="s">
        <v>512</v>
      </c>
      <c r="B9" s="113"/>
      <c r="C9" s="114"/>
      <c r="D9" s="115">
        <v>17938</v>
      </c>
      <c r="E9" s="116"/>
      <c r="F9" s="117">
        <v>118124</v>
      </c>
      <c r="G9" s="118"/>
      <c r="H9" s="119"/>
    </row>
    <row r="10" spans="1:8" x14ac:dyDescent="0.15">
      <c r="A10" s="120"/>
      <c r="B10" s="121"/>
      <c r="C10" s="122"/>
      <c r="D10" s="123">
        <v>12266</v>
      </c>
      <c r="E10" s="124"/>
      <c r="F10" s="125">
        <v>54614</v>
      </c>
      <c r="G10" s="126"/>
      <c r="H10" s="127"/>
    </row>
    <row r="11" spans="1:8" x14ac:dyDescent="0.15">
      <c r="A11" s="108" t="s">
        <v>513</v>
      </c>
      <c r="B11" s="113"/>
      <c r="C11" s="114"/>
      <c r="D11" s="115">
        <v>6213</v>
      </c>
      <c r="E11" s="116"/>
      <c r="F11" s="117">
        <v>101693</v>
      </c>
      <c r="G11" s="118"/>
      <c r="H11" s="119"/>
    </row>
    <row r="12" spans="1:8" x14ac:dyDescent="0.15">
      <c r="A12" s="120"/>
      <c r="B12" s="121"/>
      <c r="C12" s="128"/>
      <c r="D12" s="123">
        <v>5945</v>
      </c>
      <c r="E12" s="124"/>
      <c r="F12" s="125">
        <v>51066</v>
      </c>
      <c r="G12" s="126"/>
      <c r="H12" s="127"/>
    </row>
    <row r="13" spans="1:8" x14ac:dyDescent="0.15">
      <c r="A13" s="108"/>
      <c r="B13" s="113"/>
      <c r="C13" s="129"/>
      <c r="D13" s="130">
        <v>24229</v>
      </c>
      <c r="E13" s="131"/>
      <c r="F13" s="132">
        <v>99205</v>
      </c>
      <c r="G13" s="133"/>
      <c r="H13" s="119"/>
    </row>
    <row r="14" spans="1:8" x14ac:dyDescent="0.15">
      <c r="A14" s="120"/>
      <c r="B14" s="121"/>
      <c r="C14" s="122"/>
      <c r="D14" s="123">
        <v>12521</v>
      </c>
      <c r="E14" s="124"/>
      <c r="F14" s="125">
        <v>48848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4.07</v>
      </c>
      <c r="C19" s="134">
        <f>ROUND(VALUE(SUBSTITUTE(実質収支比率等に係る経年分析!G$48,"▲","-")),2)</f>
        <v>5.22</v>
      </c>
      <c r="D19" s="134">
        <f>ROUND(VALUE(SUBSTITUTE(実質収支比率等に係る経年分析!H$48,"▲","-")),2)</f>
        <v>5.8</v>
      </c>
      <c r="E19" s="134">
        <f>ROUND(VALUE(SUBSTITUTE(実質収支比率等に係る経年分析!I$48,"▲","-")),2)</f>
        <v>6.5</v>
      </c>
      <c r="F19" s="134">
        <f>ROUND(VALUE(SUBSTITUTE(実質収支比率等に係る経年分析!J$48,"▲","-")),2)</f>
        <v>5.44</v>
      </c>
    </row>
    <row r="20" spans="1:11" x14ac:dyDescent="0.15">
      <c r="A20" s="134" t="s">
        <v>43</v>
      </c>
      <c r="B20" s="134">
        <f>ROUND(VALUE(SUBSTITUTE(実質収支比率等に係る経年分析!F$47,"▲","-")),2)</f>
        <v>13.05</v>
      </c>
      <c r="C20" s="134">
        <f>ROUND(VALUE(SUBSTITUTE(実質収支比率等に係る経年分析!G$47,"▲","-")),2)</f>
        <v>18.48</v>
      </c>
      <c r="D20" s="134">
        <f>ROUND(VALUE(SUBSTITUTE(実質収支比率等に係る経年分析!H$47,"▲","-")),2)</f>
        <v>12.29</v>
      </c>
      <c r="E20" s="134">
        <f>ROUND(VALUE(SUBSTITUTE(実質収支比率等に係る経年分析!I$47,"▲","-")),2)</f>
        <v>12.03</v>
      </c>
      <c r="F20" s="134">
        <f>ROUND(VALUE(SUBSTITUTE(実質収支比率等に係る経年分析!J$47,"▲","-")),2)</f>
        <v>15.36</v>
      </c>
    </row>
    <row r="21" spans="1:11" x14ac:dyDescent="0.15">
      <c r="A21" s="134" t="s">
        <v>44</v>
      </c>
      <c r="B21" s="134">
        <f>IF(ISNUMBER(VALUE(SUBSTITUTE(実質収支比率等に係る経年分析!F$49,"▲","-"))),ROUND(VALUE(SUBSTITUTE(実質収支比率等に係る経年分析!F$49,"▲","-")),2),NA())</f>
        <v>8.06</v>
      </c>
      <c r="C21" s="134">
        <f>IF(ISNUMBER(VALUE(SUBSTITUTE(実質収支比率等に係る経年分析!G$49,"▲","-"))),ROUND(VALUE(SUBSTITUTE(実質収支比率等に係る経年分析!G$49,"▲","-")),2),NA())</f>
        <v>6.32</v>
      </c>
      <c r="D21" s="134">
        <f>IF(ISNUMBER(VALUE(SUBSTITUTE(実質収支比率等に係る経年分析!H$49,"▲","-"))),ROUND(VALUE(SUBSTITUTE(実質収支比率等に係る経年分析!H$49,"▲","-")),2),NA())</f>
        <v>-6.19</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-0.03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1.1299999999999999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2.58</v>
      </c>
    </row>
    <row r="33" spans="1:16" x14ac:dyDescent="0.15">
      <c r="A33" s="135" t="str">
        <f>IF(連結実質赤字比率に係る赤字・黒字の構成分析!C$37="",NA(),連結実質赤字比率に係る赤字・黒字の構成分析!C$37)</f>
        <v>板柳中央病院事業会計</v>
      </c>
      <c r="B33" s="135">
        <f>IF(ROUND(VALUE(SUBSTITUTE(連結実質赤字比率に係る赤字・黒字の構成分析!F$37,"▲", "-")), 2) &lt; 0, ABS(ROUND(VALUE(SUBSTITUTE(連結実質赤字比率に係る赤字・黒字の構成分析!F$37,"▲", "-")), 2)), NA())</f>
        <v>6.9</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4.66</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2.4300000000000002</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2.78</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522</v>
      </c>
      <c r="E42" s="136"/>
      <c r="F42" s="136"/>
      <c r="G42" s="136">
        <f>'実質公債費比率（分子）の構造'!L$52</f>
        <v>541</v>
      </c>
      <c r="H42" s="136"/>
      <c r="I42" s="136"/>
      <c r="J42" s="136">
        <f>'実質公債費比率（分子）の構造'!M$52</f>
        <v>556</v>
      </c>
      <c r="K42" s="136"/>
      <c r="L42" s="136"/>
      <c r="M42" s="136">
        <f>'実質公債費比率（分子）の構造'!N$52</f>
        <v>573</v>
      </c>
      <c r="N42" s="136"/>
      <c r="O42" s="136"/>
      <c r="P42" s="136">
        <f>'実質公債費比率（分子）の構造'!O$52</f>
        <v>608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29</v>
      </c>
      <c r="I45" s="136"/>
      <c r="J45" s="136"/>
      <c r="K45" s="136">
        <f>'実質公債費比率（分子）の構造'!N$49</f>
        <v>29</v>
      </c>
      <c r="L45" s="136"/>
      <c r="M45" s="136"/>
      <c r="N45" s="136">
        <f>'実質公債費比率（分子）の構造'!O$49</f>
        <v>28</v>
      </c>
      <c r="O45" s="136"/>
      <c r="P45" s="136"/>
    </row>
    <row r="46" spans="1:16" x14ac:dyDescent="0.15">
      <c r="A46" s="136" t="s">
        <v>55</v>
      </c>
      <c r="B46" s="136">
        <f>'実質公債費比率（分子）の構造'!K$48</f>
        <v>389</v>
      </c>
      <c r="C46" s="136"/>
      <c r="D46" s="136"/>
      <c r="E46" s="136">
        <f>'実質公債費比率（分子）の構造'!L$48</f>
        <v>409</v>
      </c>
      <c r="F46" s="136"/>
      <c r="G46" s="136"/>
      <c r="H46" s="136">
        <f>'実質公債費比率（分子）の構造'!M$48</f>
        <v>438</v>
      </c>
      <c r="I46" s="136"/>
      <c r="J46" s="136"/>
      <c r="K46" s="136">
        <f>'実質公債費比率（分子）の構造'!N$48</f>
        <v>469</v>
      </c>
      <c r="L46" s="136"/>
      <c r="M46" s="136"/>
      <c r="N46" s="136">
        <f>'実質公債費比率（分子）の構造'!O$48</f>
        <v>432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649</v>
      </c>
      <c r="C49" s="136"/>
      <c r="D49" s="136"/>
      <c r="E49" s="136">
        <f>'実質公債費比率（分子）の構造'!L$45</f>
        <v>591</v>
      </c>
      <c r="F49" s="136"/>
      <c r="G49" s="136"/>
      <c r="H49" s="136">
        <f>'実質公債費比率（分子）の構造'!M$45</f>
        <v>517</v>
      </c>
      <c r="I49" s="136"/>
      <c r="J49" s="136"/>
      <c r="K49" s="136">
        <f>'実質公債費比率（分子）の構造'!N$45</f>
        <v>495</v>
      </c>
      <c r="L49" s="136"/>
      <c r="M49" s="136"/>
      <c r="N49" s="136">
        <f>'実質公債費比率（分子）の構造'!O$45</f>
        <v>488</v>
      </c>
      <c r="O49" s="136"/>
      <c r="P49" s="136"/>
    </row>
    <row r="50" spans="1:16" x14ac:dyDescent="0.15">
      <c r="A50" s="136" t="s">
        <v>59</v>
      </c>
      <c r="B50" s="136" t="e">
        <f>NA()</f>
        <v>#N/A</v>
      </c>
      <c r="C50" s="136">
        <f>IF(ISNUMBER('実質公債費比率（分子）の構造'!K$53),'実質公債費比率（分子）の構造'!K$53,NA())</f>
        <v>557</v>
      </c>
      <c r="D50" s="136" t="e">
        <f>NA()</f>
        <v>#N/A</v>
      </c>
      <c r="E50" s="136" t="e">
        <f>NA()</f>
        <v>#N/A</v>
      </c>
      <c r="F50" s="136">
        <f>IF(ISNUMBER('実質公債費比率（分子）の構造'!L$53),'実質公債費比率（分子）の構造'!L$53,NA())</f>
        <v>500</v>
      </c>
      <c r="G50" s="136" t="e">
        <f>NA()</f>
        <v>#N/A</v>
      </c>
      <c r="H50" s="136" t="e">
        <f>NA()</f>
        <v>#N/A</v>
      </c>
      <c r="I50" s="136">
        <f>IF(ISNUMBER('実質公債費比率（分子）の構造'!M$53),'実質公債費比率（分子）の構造'!M$53,NA())</f>
        <v>440</v>
      </c>
      <c r="J50" s="136" t="e">
        <f>NA()</f>
        <v>#N/A</v>
      </c>
      <c r="K50" s="136" t="e">
        <f>NA()</f>
        <v>#N/A</v>
      </c>
      <c r="L50" s="136">
        <f>IF(ISNUMBER('実質公債費比率（分子）の構造'!N$53),'実質公債費比率（分子）の構造'!N$53,NA())</f>
        <v>432</v>
      </c>
      <c r="M50" s="136" t="e">
        <f>NA()</f>
        <v>#N/A</v>
      </c>
      <c r="N50" s="136" t="e">
        <f>NA()</f>
        <v>#N/A</v>
      </c>
      <c r="O50" s="136">
        <f>IF(ISNUMBER('実質公債費比率（分子）の構造'!O$53),'実質公債費比率（分子）の構造'!O$53,NA())</f>
        <v>352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7272</v>
      </c>
      <c r="E56" s="135"/>
      <c r="F56" s="135"/>
      <c r="G56" s="135">
        <f>'将来負担比率（分子）の構造'!J$51</f>
        <v>7328</v>
      </c>
      <c r="H56" s="135"/>
      <c r="I56" s="135"/>
      <c r="J56" s="135">
        <f>'将来負担比率（分子）の構造'!K$51</f>
        <v>7287</v>
      </c>
      <c r="K56" s="135"/>
      <c r="L56" s="135"/>
      <c r="M56" s="135">
        <f>'将来負担比率（分子）の構造'!L$51</f>
        <v>7186</v>
      </c>
      <c r="N56" s="135"/>
      <c r="O56" s="135"/>
      <c r="P56" s="135">
        <f>'将来負担比率（分子）の構造'!M$51</f>
        <v>7058</v>
      </c>
    </row>
    <row r="57" spans="1:16" x14ac:dyDescent="0.15">
      <c r="A57" s="135" t="s">
        <v>35</v>
      </c>
      <c r="B57" s="135"/>
      <c r="C57" s="135"/>
      <c r="D57" s="135">
        <f>'将来負担比率（分子）の構造'!I$50</f>
        <v>346</v>
      </c>
      <c r="E57" s="135"/>
      <c r="F57" s="135"/>
      <c r="G57" s="135">
        <f>'将来負担比率（分子）の構造'!J$50</f>
        <v>290</v>
      </c>
      <c r="H57" s="135"/>
      <c r="I57" s="135"/>
      <c r="J57" s="135">
        <f>'将来負担比率（分子）の構造'!K$50</f>
        <v>232</v>
      </c>
      <c r="K57" s="135"/>
      <c r="L57" s="135"/>
      <c r="M57" s="135">
        <f>'将来負担比率（分子）の構造'!L$50</f>
        <v>183</v>
      </c>
      <c r="N57" s="135"/>
      <c r="O57" s="135"/>
      <c r="P57" s="135">
        <f>'将来負担比率（分子）の構造'!M$50</f>
        <v>157</v>
      </c>
    </row>
    <row r="58" spans="1:16" x14ac:dyDescent="0.15">
      <c r="A58" s="135" t="s">
        <v>34</v>
      </c>
      <c r="B58" s="135"/>
      <c r="C58" s="135"/>
      <c r="D58" s="135">
        <f>'将来負担比率（分子）の構造'!I$49</f>
        <v>976</v>
      </c>
      <c r="E58" s="135"/>
      <c r="F58" s="135"/>
      <c r="G58" s="135">
        <f>'将来負担比率（分子）の構造'!J$49</f>
        <v>1379</v>
      </c>
      <c r="H58" s="135"/>
      <c r="I58" s="135"/>
      <c r="J58" s="135">
        <f>'将来負担比率（分子）の構造'!K$49</f>
        <v>1667</v>
      </c>
      <c r="K58" s="135"/>
      <c r="L58" s="135"/>
      <c r="M58" s="135">
        <f>'将来負担比率（分子）の構造'!L$49</f>
        <v>1986</v>
      </c>
      <c r="N58" s="135"/>
      <c r="O58" s="135"/>
      <c r="P58" s="135">
        <f>'将来負担比率（分子）の構造'!M$49</f>
        <v>2331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1571</v>
      </c>
      <c r="C62" s="135"/>
      <c r="D62" s="135"/>
      <c r="E62" s="135">
        <f>'将来負担比率（分子）の構造'!J$45</f>
        <v>1547</v>
      </c>
      <c r="F62" s="135"/>
      <c r="G62" s="135"/>
      <c r="H62" s="135">
        <f>'将来負担比率（分子）の構造'!K$45</f>
        <v>1406</v>
      </c>
      <c r="I62" s="135"/>
      <c r="J62" s="135"/>
      <c r="K62" s="135">
        <f>'将来負担比率（分子）の構造'!L$45</f>
        <v>1129</v>
      </c>
      <c r="L62" s="135"/>
      <c r="M62" s="135"/>
      <c r="N62" s="135">
        <f>'将来負担比率（分子）の構造'!M$45</f>
        <v>1006</v>
      </c>
      <c r="O62" s="135"/>
      <c r="P62" s="135"/>
    </row>
    <row r="63" spans="1:16" x14ac:dyDescent="0.15">
      <c r="A63" s="135" t="s">
        <v>28</v>
      </c>
      <c r="B63" s="135">
        <f>'将来負担比率（分子）の構造'!I$44</f>
        <v>160</v>
      </c>
      <c r="C63" s="135"/>
      <c r="D63" s="135"/>
      <c r="E63" s="135">
        <f>'将来負担比率（分子）の構造'!J$44</f>
        <v>135</v>
      </c>
      <c r="F63" s="135"/>
      <c r="G63" s="135"/>
      <c r="H63" s="135">
        <f>'将来負担比率（分子）の構造'!K$44</f>
        <v>107</v>
      </c>
      <c r="I63" s="135"/>
      <c r="J63" s="135"/>
      <c r="K63" s="135">
        <f>'将来負担比率（分子）の構造'!L$44</f>
        <v>82</v>
      </c>
      <c r="L63" s="135"/>
      <c r="M63" s="135"/>
      <c r="N63" s="135">
        <f>'将来負担比率（分子）の構造'!M$44</f>
        <v>228</v>
      </c>
      <c r="O63" s="135"/>
      <c r="P63" s="135"/>
    </row>
    <row r="64" spans="1:16" x14ac:dyDescent="0.15">
      <c r="A64" s="135" t="s">
        <v>27</v>
      </c>
      <c r="B64" s="135">
        <f>'将来負担比率（分子）の構造'!I$43</f>
        <v>7291</v>
      </c>
      <c r="C64" s="135"/>
      <c r="D64" s="135"/>
      <c r="E64" s="135">
        <f>'将来負担比率（分子）の構造'!J$43</f>
        <v>7472</v>
      </c>
      <c r="F64" s="135"/>
      <c r="G64" s="135"/>
      <c r="H64" s="135">
        <f>'将来負担比率（分子）の構造'!K$43</f>
        <v>7383</v>
      </c>
      <c r="I64" s="135"/>
      <c r="J64" s="135"/>
      <c r="K64" s="135">
        <f>'将来負担比率（分子）の構造'!L$43</f>
        <v>7356</v>
      </c>
      <c r="L64" s="135"/>
      <c r="M64" s="135"/>
      <c r="N64" s="135">
        <f>'将来負担比率（分子）の構造'!M$43</f>
        <v>6389</v>
      </c>
      <c r="O64" s="135"/>
      <c r="P64" s="135"/>
    </row>
    <row r="65" spans="1:16" x14ac:dyDescent="0.15">
      <c r="A65" s="135" t="s">
        <v>26</v>
      </c>
      <c r="B65" s="135">
        <f>'将来負担比率（分子）の構造'!I$42</f>
        <v>70</v>
      </c>
      <c r="C65" s="135"/>
      <c r="D65" s="135"/>
      <c r="E65" s="135">
        <f>'将来負担比率（分子）の構造'!J$42</f>
        <v>66</v>
      </c>
      <c r="F65" s="135"/>
      <c r="G65" s="135"/>
      <c r="H65" s="135">
        <f>'将来負担比率（分子）の構造'!K$42</f>
        <v>54</v>
      </c>
      <c r="I65" s="135"/>
      <c r="J65" s="135"/>
      <c r="K65" s="135">
        <f>'将来負担比率（分子）の構造'!L$42</f>
        <v>43</v>
      </c>
      <c r="L65" s="135"/>
      <c r="M65" s="135"/>
      <c r="N65" s="135">
        <f>'将来負担比率（分子）の構造'!M$42</f>
        <v>34</v>
      </c>
      <c r="O65" s="135"/>
      <c r="P65" s="135"/>
    </row>
    <row r="66" spans="1:16" x14ac:dyDescent="0.15">
      <c r="A66" s="135" t="s">
        <v>25</v>
      </c>
      <c r="B66" s="135">
        <f>'将来負担比率（分子）の構造'!I$41</f>
        <v>5286</v>
      </c>
      <c r="C66" s="135"/>
      <c r="D66" s="135"/>
      <c r="E66" s="135">
        <f>'将来負担比率（分子）の構造'!J$41</f>
        <v>5061</v>
      </c>
      <c r="F66" s="135"/>
      <c r="G66" s="135"/>
      <c r="H66" s="135">
        <f>'将来負担比率（分子）の構造'!K$41</f>
        <v>5055</v>
      </c>
      <c r="I66" s="135"/>
      <c r="J66" s="135"/>
      <c r="K66" s="135">
        <f>'将来負担比率（分子）の構造'!L$41</f>
        <v>4900</v>
      </c>
      <c r="L66" s="135"/>
      <c r="M66" s="135"/>
      <c r="N66" s="135">
        <f>'将来負担比率（分子）の構造'!M$41</f>
        <v>4747</v>
      </c>
      <c r="O66" s="135"/>
      <c r="P66" s="135"/>
    </row>
    <row r="67" spans="1:16" x14ac:dyDescent="0.15">
      <c r="A67" s="135" t="s">
        <v>63</v>
      </c>
      <c r="B67" s="135" t="e">
        <f>NA()</f>
        <v>#N/A</v>
      </c>
      <c r="C67" s="135">
        <f>IF(ISNUMBER('将来負担比率（分子）の構造'!I$52), IF('将来負担比率（分子）の構造'!I$52 &lt; 0, 0, '将来負担比率（分子）の構造'!I$52), NA())</f>
        <v>5785</v>
      </c>
      <c r="D67" s="135" t="e">
        <f>NA()</f>
        <v>#N/A</v>
      </c>
      <c r="E67" s="135" t="e">
        <f>NA()</f>
        <v>#N/A</v>
      </c>
      <c r="F67" s="135">
        <f>IF(ISNUMBER('将来負担比率（分子）の構造'!J$52), IF('将来負担比率（分子）の構造'!J$52 &lt; 0, 0, '将来負担比率（分子）の構造'!J$52), NA())</f>
        <v>5284</v>
      </c>
      <c r="G67" s="135" t="e">
        <f>NA()</f>
        <v>#N/A</v>
      </c>
      <c r="H67" s="135" t="e">
        <f>NA()</f>
        <v>#N/A</v>
      </c>
      <c r="I67" s="135">
        <f>IF(ISNUMBER('将来負担比率（分子）の構造'!K$52), IF('将来負担比率（分子）の構造'!K$52 &lt; 0, 0, '将来負担比率（分子）の構造'!K$52), NA())</f>
        <v>4819</v>
      </c>
      <c r="J67" s="135" t="e">
        <f>NA()</f>
        <v>#N/A</v>
      </c>
      <c r="K67" s="135" t="e">
        <f>NA()</f>
        <v>#N/A</v>
      </c>
      <c r="L67" s="135">
        <f>IF(ISNUMBER('将来負担比率（分子）の構造'!L$52), IF('将来負担比率（分子）の構造'!L$52 &lt; 0, 0, '将来負担比率（分子）の構造'!L$52), NA())</f>
        <v>4155</v>
      </c>
      <c r="M67" s="135" t="e">
        <f>NA()</f>
        <v>#N/A</v>
      </c>
      <c r="N67" s="135" t="e">
        <f>NA()</f>
        <v>#N/A</v>
      </c>
      <c r="O67" s="135">
        <f>IF(ISNUMBER('将来負担比率（分子）の構造'!M$52), IF('将来負担比率（分子）の構造'!M$52 &lt; 0, 0, '将来負担比率（分子）の構造'!M$52), NA())</f>
        <v>2857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207</v>
      </c>
      <c r="C5" s="674"/>
      <c r="D5" s="674"/>
      <c r="E5" s="674"/>
      <c r="F5" s="674"/>
      <c r="G5" s="674"/>
      <c r="H5" s="674"/>
      <c r="I5" s="674"/>
      <c r="J5" s="674"/>
      <c r="K5" s="674"/>
      <c r="L5" s="674"/>
      <c r="M5" s="674"/>
      <c r="N5" s="674"/>
      <c r="O5" s="674"/>
      <c r="P5" s="674"/>
      <c r="Q5" s="675"/>
      <c r="R5" s="638">
        <v>880057</v>
      </c>
      <c r="S5" s="639"/>
      <c r="T5" s="639"/>
      <c r="U5" s="639"/>
      <c r="V5" s="639"/>
      <c r="W5" s="639"/>
      <c r="X5" s="639"/>
      <c r="Y5" s="686"/>
      <c r="Z5" s="699">
        <v>14.5</v>
      </c>
      <c r="AA5" s="699"/>
      <c r="AB5" s="699"/>
      <c r="AC5" s="699"/>
      <c r="AD5" s="700">
        <v>880057</v>
      </c>
      <c r="AE5" s="700"/>
      <c r="AF5" s="700"/>
      <c r="AG5" s="700"/>
      <c r="AH5" s="700"/>
      <c r="AI5" s="700"/>
      <c r="AJ5" s="700"/>
      <c r="AK5" s="700"/>
      <c r="AL5" s="687">
        <v>23.8</v>
      </c>
      <c r="AM5" s="656"/>
      <c r="AN5" s="656"/>
      <c r="AO5" s="688"/>
      <c r="AP5" s="673" t="s">
        <v>208</v>
      </c>
      <c r="AQ5" s="674"/>
      <c r="AR5" s="674"/>
      <c r="AS5" s="674"/>
      <c r="AT5" s="674"/>
      <c r="AU5" s="674"/>
      <c r="AV5" s="674"/>
      <c r="AW5" s="674"/>
      <c r="AX5" s="674"/>
      <c r="AY5" s="674"/>
      <c r="AZ5" s="674"/>
      <c r="BA5" s="674"/>
      <c r="BB5" s="674"/>
      <c r="BC5" s="674"/>
      <c r="BD5" s="674"/>
      <c r="BE5" s="674"/>
      <c r="BF5" s="675"/>
      <c r="BG5" s="588">
        <v>879624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54803</v>
      </c>
      <c r="S6" s="589"/>
      <c r="T6" s="589"/>
      <c r="U6" s="589"/>
      <c r="V6" s="589"/>
      <c r="W6" s="589"/>
      <c r="X6" s="589"/>
      <c r="Y6" s="590"/>
      <c r="Z6" s="641">
        <v>0.9</v>
      </c>
      <c r="AA6" s="641"/>
      <c r="AB6" s="641"/>
      <c r="AC6" s="641"/>
      <c r="AD6" s="642">
        <v>54803</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879624</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81812</v>
      </c>
      <c r="CS6" s="589"/>
      <c r="CT6" s="589"/>
      <c r="CU6" s="589"/>
      <c r="CV6" s="589"/>
      <c r="CW6" s="589"/>
      <c r="CX6" s="589"/>
      <c r="CY6" s="590"/>
      <c r="CZ6" s="641">
        <v>1.4</v>
      </c>
      <c r="DA6" s="641"/>
      <c r="DB6" s="641"/>
      <c r="DC6" s="641"/>
      <c r="DD6" s="594" t="s">
        <v>209</v>
      </c>
      <c r="DE6" s="589"/>
      <c r="DF6" s="589"/>
      <c r="DG6" s="589"/>
      <c r="DH6" s="589"/>
      <c r="DI6" s="589"/>
      <c r="DJ6" s="589"/>
      <c r="DK6" s="589"/>
      <c r="DL6" s="589"/>
      <c r="DM6" s="589"/>
      <c r="DN6" s="589"/>
      <c r="DO6" s="589"/>
      <c r="DP6" s="590"/>
      <c r="DQ6" s="594">
        <v>81812</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1743</v>
      </c>
      <c r="S7" s="589"/>
      <c r="T7" s="589"/>
      <c r="U7" s="589"/>
      <c r="V7" s="589"/>
      <c r="W7" s="589"/>
      <c r="X7" s="589"/>
      <c r="Y7" s="590"/>
      <c r="Z7" s="641">
        <v>0</v>
      </c>
      <c r="AA7" s="641"/>
      <c r="AB7" s="641"/>
      <c r="AC7" s="641"/>
      <c r="AD7" s="642">
        <v>1743</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360537</v>
      </c>
      <c r="BH7" s="589"/>
      <c r="BI7" s="589"/>
      <c r="BJ7" s="589"/>
      <c r="BK7" s="589"/>
      <c r="BL7" s="589"/>
      <c r="BM7" s="589"/>
      <c r="BN7" s="590"/>
      <c r="BO7" s="641">
        <v>41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1172013</v>
      </c>
      <c r="CS7" s="589"/>
      <c r="CT7" s="589"/>
      <c r="CU7" s="589"/>
      <c r="CV7" s="589"/>
      <c r="CW7" s="589"/>
      <c r="CX7" s="589"/>
      <c r="CY7" s="590"/>
      <c r="CZ7" s="641">
        <v>20.100000000000001</v>
      </c>
      <c r="DA7" s="641"/>
      <c r="DB7" s="641"/>
      <c r="DC7" s="641"/>
      <c r="DD7" s="594">
        <v>6960</v>
      </c>
      <c r="DE7" s="589"/>
      <c r="DF7" s="589"/>
      <c r="DG7" s="589"/>
      <c r="DH7" s="589"/>
      <c r="DI7" s="589"/>
      <c r="DJ7" s="589"/>
      <c r="DK7" s="589"/>
      <c r="DL7" s="589"/>
      <c r="DM7" s="589"/>
      <c r="DN7" s="589"/>
      <c r="DO7" s="589"/>
      <c r="DP7" s="590"/>
      <c r="DQ7" s="594">
        <v>1103868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3967</v>
      </c>
      <c r="S8" s="589"/>
      <c r="T8" s="589"/>
      <c r="U8" s="589"/>
      <c r="V8" s="589"/>
      <c r="W8" s="589"/>
      <c r="X8" s="589"/>
      <c r="Y8" s="590"/>
      <c r="Z8" s="641">
        <v>0.1</v>
      </c>
      <c r="AA8" s="641"/>
      <c r="AB8" s="641"/>
      <c r="AC8" s="641"/>
      <c r="AD8" s="642">
        <v>3967</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19058</v>
      </c>
      <c r="BH8" s="589"/>
      <c r="BI8" s="589"/>
      <c r="BJ8" s="589"/>
      <c r="BK8" s="589"/>
      <c r="BL8" s="589"/>
      <c r="BM8" s="589"/>
      <c r="BN8" s="590"/>
      <c r="BO8" s="641">
        <v>2.2000000000000002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1863424</v>
      </c>
      <c r="CS8" s="589"/>
      <c r="CT8" s="589"/>
      <c r="CU8" s="589"/>
      <c r="CV8" s="589"/>
      <c r="CW8" s="589"/>
      <c r="CX8" s="589"/>
      <c r="CY8" s="590"/>
      <c r="CZ8" s="641">
        <v>31.9</v>
      </c>
      <c r="DA8" s="641"/>
      <c r="DB8" s="641"/>
      <c r="DC8" s="641"/>
      <c r="DD8" s="594" t="s">
        <v>209</v>
      </c>
      <c r="DE8" s="589"/>
      <c r="DF8" s="589"/>
      <c r="DG8" s="589"/>
      <c r="DH8" s="589"/>
      <c r="DI8" s="589"/>
      <c r="DJ8" s="589"/>
      <c r="DK8" s="589"/>
      <c r="DL8" s="589"/>
      <c r="DM8" s="589"/>
      <c r="DN8" s="589"/>
      <c r="DO8" s="589"/>
      <c r="DP8" s="590"/>
      <c r="DQ8" s="594">
        <v>886398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1654</v>
      </c>
      <c r="S9" s="589"/>
      <c r="T9" s="589"/>
      <c r="U9" s="589"/>
      <c r="V9" s="589"/>
      <c r="W9" s="589"/>
      <c r="X9" s="589"/>
      <c r="Y9" s="590"/>
      <c r="Z9" s="641">
        <v>0</v>
      </c>
      <c r="AA9" s="641"/>
      <c r="AB9" s="641"/>
      <c r="AC9" s="641"/>
      <c r="AD9" s="642">
        <v>1654</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309725</v>
      </c>
      <c r="BH9" s="589"/>
      <c r="BI9" s="589"/>
      <c r="BJ9" s="589"/>
      <c r="BK9" s="589"/>
      <c r="BL9" s="589"/>
      <c r="BM9" s="589"/>
      <c r="BN9" s="590"/>
      <c r="BO9" s="641">
        <v>35.200000000000003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724805</v>
      </c>
      <c r="CS9" s="589"/>
      <c r="CT9" s="589"/>
      <c r="CU9" s="589"/>
      <c r="CV9" s="589"/>
      <c r="CW9" s="589"/>
      <c r="CX9" s="589"/>
      <c r="CY9" s="590"/>
      <c r="CZ9" s="641">
        <v>12.4</v>
      </c>
      <c r="DA9" s="641"/>
      <c r="DB9" s="641"/>
      <c r="DC9" s="641"/>
      <c r="DD9" s="594">
        <v>3699</v>
      </c>
      <c r="DE9" s="589"/>
      <c r="DF9" s="589"/>
      <c r="DG9" s="589"/>
      <c r="DH9" s="589"/>
      <c r="DI9" s="589"/>
      <c r="DJ9" s="589"/>
      <c r="DK9" s="589"/>
      <c r="DL9" s="589"/>
      <c r="DM9" s="589"/>
      <c r="DN9" s="589"/>
      <c r="DO9" s="589"/>
      <c r="DP9" s="590"/>
      <c r="DQ9" s="594">
        <v>642271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146926</v>
      </c>
      <c r="S10" s="589"/>
      <c r="T10" s="589"/>
      <c r="U10" s="589"/>
      <c r="V10" s="589"/>
      <c r="W10" s="589"/>
      <c r="X10" s="589"/>
      <c r="Y10" s="590"/>
      <c r="Z10" s="641">
        <v>2.4</v>
      </c>
      <c r="AA10" s="641"/>
      <c r="AB10" s="641"/>
      <c r="AC10" s="641"/>
      <c r="AD10" s="642">
        <v>146926</v>
      </c>
      <c r="AE10" s="642"/>
      <c r="AF10" s="642"/>
      <c r="AG10" s="642"/>
      <c r="AH10" s="642"/>
      <c r="AI10" s="642"/>
      <c r="AJ10" s="642"/>
      <c r="AK10" s="642"/>
      <c r="AL10" s="611">
        <v>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17076</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14678</v>
      </c>
      <c r="BH11" s="589"/>
      <c r="BI11" s="589"/>
      <c r="BJ11" s="589"/>
      <c r="BK11" s="589"/>
      <c r="BL11" s="589"/>
      <c r="BM11" s="589"/>
      <c r="BN11" s="590"/>
      <c r="BO11" s="641">
        <v>1.7</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583760</v>
      </c>
      <c r="CS11" s="589"/>
      <c r="CT11" s="589"/>
      <c r="CU11" s="589"/>
      <c r="CV11" s="589"/>
      <c r="CW11" s="589"/>
      <c r="CX11" s="589"/>
      <c r="CY11" s="590"/>
      <c r="CZ11" s="641">
        <v>10</v>
      </c>
      <c r="DA11" s="641"/>
      <c r="DB11" s="641"/>
      <c r="DC11" s="641"/>
      <c r="DD11" s="594">
        <v>40735</v>
      </c>
      <c r="DE11" s="589"/>
      <c r="DF11" s="589"/>
      <c r="DG11" s="589"/>
      <c r="DH11" s="589"/>
      <c r="DI11" s="589"/>
      <c r="DJ11" s="589"/>
      <c r="DK11" s="589"/>
      <c r="DL11" s="589"/>
      <c r="DM11" s="589"/>
      <c r="DN11" s="589"/>
      <c r="DO11" s="589"/>
      <c r="DP11" s="590"/>
      <c r="DQ11" s="594">
        <v>406694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376214</v>
      </c>
      <c r="BH12" s="589"/>
      <c r="BI12" s="589"/>
      <c r="BJ12" s="589"/>
      <c r="BK12" s="589"/>
      <c r="BL12" s="589"/>
      <c r="BM12" s="589"/>
      <c r="BN12" s="590"/>
      <c r="BO12" s="641">
        <v>42.7</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33029</v>
      </c>
      <c r="CS12" s="589"/>
      <c r="CT12" s="589"/>
      <c r="CU12" s="589"/>
      <c r="CV12" s="589"/>
      <c r="CW12" s="589"/>
      <c r="CX12" s="589"/>
      <c r="CY12" s="590"/>
      <c r="CZ12" s="641">
        <v>0.6</v>
      </c>
      <c r="DA12" s="641"/>
      <c r="DB12" s="641"/>
      <c r="DC12" s="641"/>
      <c r="DD12" s="594" t="s">
        <v>111</v>
      </c>
      <c r="DE12" s="589"/>
      <c r="DF12" s="589"/>
      <c r="DG12" s="589"/>
      <c r="DH12" s="589"/>
      <c r="DI12" s="589"/>
      <c r="DJ12" s="589"/>
      <c r="DK12" s="589"/>
      <c r="DL12" s="589"/>
      <c r="DM12" s="589"/>
      <c r="DN12" s="589"/>
      <c r="DO12" s="589"/>
      <c r="DP12" s="590"/>
      <c r="DQ12" s="594">
        <v>31700</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7073</v>
      </c>
      <c r="S13" s="589"/>
      <c r="T13" s="589"/>
      <c r="U13" s="589"/>
      <c r="V13" s="589"/>
      <c r="W13" s="589"/>
      <c r="X13" s="589"/>
      <c r="Y13" s="590"/>
      <c r="Z13" s="641">
        <v>0.1</v>
      </c>
      <c r="AA13" s="641"/>
      <c r="AB13" s="641"/>
      <c r="AC13" s="641"/>
      <c r="AD13" s="642">
        <v>7073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375857</v>
      </c>
      <c r="BH13" s="589"/>
      <c r="BI13" s="589"/>
      <c r="BJ13" s="589"/>
      <c r="BK13" s="589"/>
      <c r="BL13" s="589"/>
      <c r="BM13" s="589"/>
      <c r="BN13" s="590"/>
      <c r="BO13" s="641">
        <v>42.7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283540</v>
      </c>
      <c r="CS13" s="589"/>
      <c r="CT13" s="589"/>
      <c r="CU13" s="589"/>
      <c r="CV13" s="589"/>
      <c r="CW13" s="589"/>
      <c r="CX13" s="589"/>
      <c r="CY13" s="590"/>
      <c r="CZ13" s="641">
        <v>4.9000000000000004</v>
      </c>
      <c r="DA13" s="641"/>
      <c r="DB13" s="641"/>
      <c r="DC13" s="641"/>
      <c r="DD13" s="594">
        <v>24174</v>
      </c>
      <c r="DE13" s="589"/>
      <c r="DF13" s="589"/>
      <c r="DG13" s="589"/>
      <c r="DH13" s="589"/>
      <c r="DI13" s="589"/>
      <c r="DJ13" s="589"/>
      <c r="DK13" s="589"/>
      <c r="DL13" s="589"/>
      <c r="DM13" s="589"/>
      <c r="DN13" s="589"/>
      <c r="DO13" s="589"/>
      <c r="DP13" s="590"/>
      <c r="DQ13" s="594">
        <v>230643</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40504</v>
      </c>
      <c r="BH14" s="589"/>
      <c r="BI14" s="589"/>
      <c r="BJ14" s="589"/>
      <c r="BK14" s="589"/>
      <c r="BL14" s="589"/>
      <c r="BM14" s="589"/>
      <c r="BN14" s="590"/>
      <c r="BO14" s="641">
        <v>4.5999999999999996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248473</v>
      </c>
      <c r="CS14" s="589"/>
      <c r="CT14" s="589"/>
      <c r="CU14" s="589"/>
      <c r="CV14" s="589"/>
      <c r="CW14" s="589"/>
      <c r="CX14" s="589"/>
      <c r="CY14" s="590"/>
      <c r="CZ14" s="641">
        <v>4.3</v>
      </c>
      <c r="DA14" s="641"/>
      <c r="DB14" s="641"/>
      <c r="DC14" s="641"/>
      <c r="DD14" s="594" t="s">
        <v>111</v>
      </c>
      <c r="DE14" s="589"/>
      <c r="DF14" s="589"/>
      <c r="DG14" s="589"/>
      <c r="DH14" s="589"/>
      <c r="DI14" s="589"/>
      <c r="DJ14" s="589"/>
      <c r="DK14" s="589"/>
      <c r="DL14" s="589"/>
      <c r="DM14" s="589"/>
      <c r="DN14" s="589"/>
      <c r="DO14" s="589"/>
      <c r="DP14" s="590"/>
      <c r="DQ14" s="594">
        <v>246725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3416</v>
      </c>
      <c r="S15" s="589"/>
      <c r="T15" s="589"/>
      <c r="U15" s="589"/>
      <c r="V15" s="589"/>
      <c r="W15" s="589"/>
      <c r="X15" s="589"/>
      <c r="Y15" s="590"/>
      <c r="Z15" s="641">
        <v>0.1</v>
      </c>
      <c r="AA15" s="641"/>
      <c r="AB15" s="641"/>
      <c r="AC15" s="641"/>
      <c r="AD15" s="642">
        <v>3416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102369</v>
      </c>
      <c r="BH15" s="589"/>
      <c r="BI15" s="589"/>
      <c r="BJ15" s="589"/>
      <c r="BK15" s="589"/>
      <c r="BL15" s="589"/>
      <c r="BM15" s="589"/>
      <c r="BN15" s="590"/>
      <c r="BO15" s="641">
        <v>11.6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359553</v>
      </c>
      <c r="CS15" s="589"/>
      <c r="CT15" s="589"/>
      <c r="CU15" s="589"/>
      <c r="CV15" s="589"/>
      <c r="CW15" s="589"/>
      <c r="CX15" s="589"/>
      <c r="CY15" s="590"/>
      <c r="CZ15" s="641">
        <v>6.2</v>
      </c>
      <c r="DA15" s="641"/>
      <c r="DB15" s="641"/>
      <c r="DC15" s="641"/>
      <c r="DD15" s="594">
        <v>15352</v>
      </c>
      <c r="DE15" s="589"/>
      <c r="DF15" s="589"/>
      <c r="DG15" s="589"/>
      <c r="DH15" s="589"/>
      <c r="DI15" s="589"/>
      <c r="DJ15" s="589"/>
      <c r="DK15" s="589"/>
      <c r="DL15" s="589"/>
      <c r="DM15" s="589"/>
      <c r="DN15" s="589"/>
      <c r="DO15" s="589"/>
      <c r="DP15" s="590"/>
      <c r="DQ15" s="594">
        <v>346030</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2894406</v>
      </c>
      <c r="S16" s="589"/>
      <c r="T16" s="589"/>
      <c r="U16" s="589"/>
      <c r="V16" s="589"/>
      <c r="W16" s="589"/>
      <c r="X16" s="589"/>
      <c r="Y16" s="590"/>
      <c r="Z16" s="641">
        <v>47.7</v>
      </c>
      <c r="AA16" s="641"/>
      <c r="AB16" s="641"/>
      <c r="AC16" s="641"/>
      <c r="AD16" s="642">
        <v>2602996</v>
      </c>
      <c r="AE16" s="642"/>
      <c r="AF16" s="642"/>
      <c r="AG16" s="642"/>
      <c r="AH16" s="642"/>
      <c r="AI16" s="642"/>
      <c r="AJ16" s="642"/>
      <c r="AK16" s="642"/>
      <c r="AL16" s="611">
        <v>70.3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2602996</v>
      </c>
      <c r="S17" s="589"/>
      <c r="T17" s="589"/>
      <c r="U17" s="589"/>
      <c r="V17" s="589"/>
      <c r="W17" s="589"/>
      <c r="X17" s="589"/>
      <c r="Y17" s="590"/>
      <c r="Z17" s="641">
        <v>42.9</v>
      </c>
      <c r="AA17" s="641"/>
      <c r="AB17" s="641"/>
      <c r="AC17" s="641"/>
      <c r="AD17" s="642">
        <v>2602996</v>
      </c>
      <c r="AE17" s="642"/>
      <c r="AF17" s="642"/>
      <c r="AG17" s="642"/>
      <c r="AH17" s="642"/>
      <c r="AI17" s="642"/>
      <c r="AJ17" s="642"/>
      <c r="AK17" s="642"/>
      <c r="AL17" s="611">
        <v>70.3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487738</v>
      </c>
      <c r="CS17" s="589"/>
      <c r="CT17" s="589"/>
      <c r="CU17" s="589"/>
      <c r="CV17" s="589"/>
      <c r="CW17" s="589"/>
      <c r="CX17" s="589"/>
      <c r="CY17" s="590"/>
      <c r="CZ17" s="641">
        <v>8.4</v>
      </c>
      <c r="DA17" s="641"/>
      <c r="DB17" s="641"/>
      <c r="DC17" s="641"/>
      <c r="DD17" s="594" t="s">
        <v>111</v>
      </c>
      <c r="DE17" s="589"/>
      <c r="DF17" s="589"/>
      <c r="DG17" s="589"/>
      <c r="DH17" s="589"/>
      <c r="DI17" s="589"/>
      <c r="DJ17" s="589"/>
      <c r="DK17" s="589"/>
      <c r="DL17" s="589"/>
      <c r="DM17" s="589"/>
      <c r="DN17" s="589"/>
      <c r="DO17" s="589"/>
      <c r="DP17" s="590"/>
      <c r="DQ17" s="594">
        <v>460706</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291224</v>
      </c>
      <c r="S18" s="589"/>
      <c r="T18" s="589"/>
      <c r="U18" s="589"/>
      <c r="V18" s="589"/>
      <c r="W18" s="589"/>
      <c r="X18" s="589"/>
      <c r="Y18" s="590"/>
      <c r="Z18" s="641">
        <v>4.8</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186</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433</v>
      </c>
      <c r="BH19" s="589"/>
      <c r="BI19" s="589"/>
      <c r="BJ19" s="589"/>
      <c r="BK19" s="589"/>
      <c r="BL19" s="589"/>
      <c r="BM19" s="589"/>
      <c r="BN19" s="590"/>
      <c r="BO19" s="641">
        <v>0</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3994045</v>
      </c>
      <c r="S20" s="589"/>
      <c r="T20" s="589"/>
      <c r="U20" s="589"/>
      <c r="V20" s="589"/>
      <c r="W20" s="589"/>
      <c r="X20" s="589"/>
      <c r="Y20" s="590"/>
      <c r="Z20" s="641">
        <v>65.8</v>
      </c>
      <c r="AA20" s="641"/>
      <c r="AB20" s="641"/>
      <c r="AC20" s="641"/>
      <c r="AD20" s="642">
        <v>3702635</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433</v>
      </c>
      <c r="BH20" s="589"/>
      <c r="BI20" s="589"/>
      <c r="BJ20" s="589"/>
      <c r="BK20" s="589"/>
      <c r="BL20" s="589"/>
      <c r="BM20" s="589"/>
      <c r="BN20" s="590"/>
      <c r="BO20" s="641">
        <v>0</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5838147</v>
      </c>
      <c r="CS20" s="589"/>
      <c r="CT20" s="589"/>
      <c r="CU20" s="589"/>
      <c r="CV20" s="589"/>
      <c r="CW20" s="589"/>
      <c r="CX20" s="589"/>
      <c r="CY20" s="590"/>
      <c r="CZ20" s="641">
        <v>100</v>
      </c>
      <c r="DA20" s="641"/>
      <c r="DB20" s="641"/>
      <c r="DC20" s="641"/>
      <c r="DD20" s="594">
        <v>90920</v>
      </c>
      <c r="DE20" s="589"/>
      <c r="DF20" s="589"/>
      <c r="DG20" s="589"/>
      <c r="DH20" s="589"/>
      <c r="DI20" s="589"/>
      <c r="DJ20" s="589"/>
      <c r="DK20" s="589"/>
      <c r="DL20" s="589"/>
      <c r="DM20" s="589"/>
      <c r="DN20" s="589"/>
      <c r="DO20" s="589"/>
      <c r="DP20" s="590"/>
      <c r="DQ20" s="594">
        <v>4436847</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1722</v>
      </c>
      <c r="S21" s="589"/>
      <c r="T21" s="589"/>
      <c r="U21" s="589"/>
      <c r="V21" s="589"/>
      <c r="W21" s="589"/>
      <c r="X21" s="589"/>
      <c r="Y21" s="590"/>
      <c r="Z21" s="641">
        <v>0</v>
      </c>
      <c r="AA21" s="641"/>
      <c r="AB21" s="641"/>
      <c r="AC21" s="641"/>
      <c r="AD21" s="642">
        <v>1722</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433</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77506</v>
      </c>
      <c r="S22" s="589"/>
      <c r="T22" s="589"/>
      <c r="U22" s="589"/>
      <c r="V22" s="589"/>
      <c r="W22" s="589"/>
      <c r="X22" s="589"/>
      <c r="Y22" s="590"/>
      <c r="Z22" s="641">
        <v>1.3</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78763</v>
      </c>
      <c r="S23" s="589"/>
      <c r="T23" s="589"/>
      <c r="U23" s="589"/>
      <c r="V23" s="589"/>
      <c r="W23" s="589"/>
      <c r="X23" s="589"/>
      <c r="Y23" s="590"/>
      <c r="Z23" s="641">
        <v>1.3</v>
      </c>
      <c r="AA23" s="641"/>
      <c r="AB23" s="641"/>
      <c r="AC23" s="641"/>
      <c r="AD23" s="642" t="s">
        <v>111</v>
      </c>
      <c r="AE23" s="642"/>
      <c r="AF23" s="642"/>
      <c r="AG23" s="642"/>
      <c r="AH23" s="642"/>
      <c r="AI23" s="642"/>
      <c r="AJ23" s="642"/>
      <c r="AK23" s="642"/>
      <c r="AL23" s="611" t="s">
        <v>111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26271</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2571160</v>
      </c>
      <c r="CS24" s="639"/>
      <c r="CT24" s="639"/>
      <c r="CU24" s="639"/>
      <c r="CV24" s="639"/>
      <c r="CW24" s="639"/>
      <c r="CX24" s="639"/>
      <c r="CY24" s="686"/>
      <c r="CZ24" s="690">
        <v>44</v>
      </c>
      <c r="DA24" s="691"/>
      <c r="DB24" s="691"/>
      <c r="DC24" s="692"/>
      <c r="DD24" s="685">
        <v>1676516</v>
      </c>
      <c r="DE24" s="639"/>
      <c r="DF24" s="639"/>
      <c r="DG24" s="639"/>
      <c r="DH24" s="639"/>
      <c r="DI24" s="639"/>
      <c r="DJ24" s="639"/>
      <c r="DK24" s="686"/>
      <c r="DL24" s="685">
        <v>1586178</v>
      </c>
      <c r="DM24" s="639"/>
      <c r="DN24" s="639"/>
      <c r="DO24" s="639"/>
      <c r="DP24" s="639"/>
      <c r="DQ24" s="639"/>
      <c r="DR24" s="639"/>
      <c r="DS24" s="639"/>
      <c r="DT24" s="639"/>
      <c r="DU24" s="639"/>
      <c r="DV24" s="686"/>
      <c r="DW24" s="687">
        <v>40.4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601131</v>
      </c>
      <c r="S25" s="589"/>
      <c r="T25" s="589"/>
      <c r="U25" s="589"/>
      <c r="V25" s="589"/>
      <c r="W25" s="589"/>
      <c r="X25" s="589"/>
      <c r="Y25" s="590"/>
      <c r="Z25" s="641">
        <v>9.9</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971855</v>
      </c>
      <c r="CS25" s="607"/>
      <c r="CT25" s="607"/>
      <c r="CU25" s="607"/>
      <c r="CV25" s="607"/>
      <c r="CW25" s="607"/>
      <c r="CX25" s="607"/>
      <c r="CY25" s="608"/>
      <c r="CZ25" s="591">
        <v>16.600000000000001</v>
      </c>
      <c r="DA25" s="609"/>
      <c r="DB25" s="609"/>
      <c r="DC25" s="610"/>
      <c r="DD25" s="594">
        <v>917189</v>
      </c>
      <c r="DE25" s="607"/>
      <c r="DF25" s="607"/>
      <c r="DG25" s="607"/>
      <c r="DH25" s="607"/>
      <c r="DI25" s="607"/>
      <c r="DJ25" s="607"/>
      <c r="DK25" s="608"/>
      <c r="DL25" s="594">
        <v>826861</v>
      </c>
      <c r="DM25" s="607"/>
      <c r="DN25" s="607"/>
      <c r="DO25" s="607"/>
      <c r="DP25" s="607"/>
      <c r="DQ25" s="607"/>
      <c r="DR25" s="607"/>
      <c r="DS25" s="607"/>
      <c r="DT25" s="607"/>
      <c r="DU25" s="607"/>
      <c r="DV25" s="608"/>
      <c r="DW25" s="611">
        <v>21.1</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567964</v>
      </c>
      <c r="CS26" s="589"/>
      <c r="CT26" s="589"/>
      <c r="CU26" s="589"/>
      <c r="CV26" s="589"/>
      <c r="CW26" s="589"/>
      <c r="CX26" s="589"/>
      <c r="CY26" s="590"/>
      <c r="CZ26" s="591">
        <v>9.6999999999999993</v>
      </c>
      <c r="DA26" s="609"/>
      <c r="DB26" s="609"/>
      <c r="DC26" s="610"/>
      <c r="DD26" s="594">
        <v>520444</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469524</v>
      </c>
      <c r="S27" s="589"/>
      <c r="T27" s="589"/>
      <c r="U27" s="589"/>
      <c r="V27" s="589"/>
      <c r="W27" s="589"/>
      <c r="X27" s="589"/>
      <c r="Y27" s="590"/>
      <c r="Z27" s="641">
        <v>7.7</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880057</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1111567</v>
      </c>
      <c r="CS27" s="607"/>
      <c r="CT27" s="607"/>
      <c r="CU27" s="607"/>
      <c r="CV27" s="607"/>
      <c r="CW27" s="607"/>
      <c r="CX27" s="607"/>
      <c r="CY27" s="608"/>
      <c r="CZ27" s="591">
        <v>19</v>
      </c>
      <c r="DA27" s="609"/>
      <c r="DB27" s="609"/>
      <c r="DC27" s="610"/>
      <c r="DD27" s="594">
        <v>298621</v>
      </c>
      <c r="DE27" s="607"/>
      <c r="DF27" s="607"/>
      <c r="DG27" s="607"/>
      <c r="DH27" s="607"/>
      <c r="DI27" s="607"/>
      <c r="DJ27" s="607"/>
      <c r="DK27" s="608"/>
      <c r="DL27" s="594">
        <v>298611</v>
      </c>
      <c r="DM27" s="607"/>
      <c r="DN27" s="607"/>
      <c r="DO27" s="607"/>
      <c r="DP27" s="607"/>
      <c r="DQ27" s="607"/>
      <c r="DR27" s="607"/>
      <c r="DS27" s="607"/>
      <c r="DT27" s="607"/>
      <c r="DU27" s="607"/>
      <c r="DV27" s="608"/>
      <c r="DW27" s="611">
        <v>7.6</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8867</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487738</v>
      </c>
      <c r="CS28" s="589"/>
      <c r="CT28" s="589"/>
      <c r="CU28" s="589"/>
      <c r="CV28" s="589"/>
      <c r="CW28" s="589"/>
      <c r="CX28" s="589"/>
      <c r="CY28" s="590"/>
      <c r="CZ28" s="591">
        <v>8.4</v>
      </c>
      <c r="DA28" s="609"/>
      <c r="DB28" s="609"/>
      <c r="DC28" s="610"/>
      <c r="DD28" s="594">
        <v>460706</v>
      </c>
      <c r="DE28" s="589"/>
      <c r="DF28" s="589"/>
      <c r="DG28" s="589"/>
      <c r="DH28" s="589"/>
      <c r="DI28" s="589"/>
      <c r="DJ28" s="589"/>
      <c r="DK28" s="590"/>
      <c r="DL28" s="594">
        <v>460706</v>
      </c>
      <c r="DM28" s="589"/>
      <c r="DN28" s="589"/>
      <c r="DO28" s="589"/>
      <c r="DP28" s="589"/>
      <c r="DQ28" s="589"/>
      <c r="DR28" s="589"/>
      <c r="DS28" s="589"/>
      <c r="DT28" s="589"/>
      <c r="DU28" s="589"/>
      <c r="DV28" s="590"/>
      <c r="DW28" s="611">
        <v>11.7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6850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487738</v>
      </c>
      <c r="CS29" s="607"/>
      <c r="CT29" s="607"/>
      <c r="CU29" s="607"/>
      <c r="CV29" s="607"/>
      <c r="CW29" s="607"/>
      <c r="CX29" s="607"/>
      <c r="CY29" s="608"/>
      <c r="CZ29" s="591">
        <v>8.4</v>
      </c>
      <c r="DA29" s="609"/>
      <c r="DB29" s="609"/>
      <c r="DC29" s="610"/>
      <c r="DD29" s="594">
        <v>460706</v>
      </c>
      <c r="DE29" s="607"/>
      <c r="DF29" s="607"/>
      <c r="DG29" s="607"/>
      <c r="DH29" s="607"/>
      <c r="DI29" s="607"/>
      <c r="DJ29" s="607"/>
      <c r="DK29" s="608"/>
      <c r="DL29" s="594">
        <v>460706</v>
      </c>
      <c r="DM29" s="607"/>
      <c r="DN29" s="607"/>
      <c r="DO29" s="607"/>
      <c r="DP29" s="607"/>
      <c r="DQ29" s="607"/>
      <c r="DR29" s="607"/>
      <c r="DS29" s="607"/>
      <c r="DT29" s="607"/>
      <c r="DU29" s="607"/>
      <c r="DV29" s="608"/>
      <c r="DW29" s="611">
        <v>11.7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341543</v>
      </c>
      <c r="S30" s="589"/>
      <c r="T30" s="589"/>
      <c r="U30" s="589"/>
      <c r="V30" s="589"/>
      <c r="W30" s="589"/>
      <c r="X30" s="589"/>
      <c r="Y30" s="590"/>
      <c r="Z30" s="641">
        <v>5.6</v>
      </c>
      <c r="AA30" s="641"/>
      <c r="AB30" s="641"/>
      <c r="AC30" s="641"/>
      <c r="AD30" s="642" t="s">
        <v>111</v>
      </c>
      <c r="AE30" s="642"/>
      <c r="AF30" s="642"/>
      <c r="AG30" s="642"/>
      <c r="AH30" s="642"/>
      <c r="AI30" s="642"/>
      <c r="AJ30" s="642"/>
      <c r="AK30" s="642"/>
      <c r="AL30" s="611" t="s">
        <v>111</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97.6</v>
      </c>
      <c r="BH30" s="655"/>
      <c r="BI30" s="655"/>
      <c r="BJ30" s="655"/>
      <c r="BK30" s="655"/>
      <c r="BL30" s="655"/>
      <c r="BM30" s="656">
        <v>87</v>
      </c>
      <c r="BN30" s="655"/>
      <c r="BO30" s="655"/>
      <c r="BP30" s="655"/>
      <c r="BQ30" s="657"/>
      <c r="BR30" s="654">
        <v>97.8</v>
      </c>
      <c r="BS30" s="655"/>
      <c r="BT30" s="655"/>
      <c r="BU30" s="655"/>
      <c r="BV30" s="655"/>
      <c r="BW30" s="655"/>
      <c r="BX30" s="656">
        <v>86.2</v>
      </c>
      <c r="BY30" s="655"/>
      <c r="BZ30" s="655"/>
      <c r="CA30" s="655"/>
      <c r="CB30" s="657"/>
      <c r="CD30" s="660"/>
      <c r="CE30" s="661"/>
      <c r="CF30" s="625" t="s">
        <v>292</v>
      </c>
      <c r="CG30" s="622"/>
      <c r="CH30" s="622"/>
      <c r="CI30" s="622"/>
      <c r="CJ30" s="622"/>
      <c r="CK30" s="622"/>
      <c r="CL30" s="622"/>
      <c r="CM30" s="622"/>
      <c r="CN30" s="622"/>
      <c r="CO30" s="622"/>
      <c r="CP30" s="622"/>
      <c r="CQ30" s="623"/>
      <c r="CR30" s="588">
        <v>420383</v>
      </c>
      <c r="CS30" s="589"/>
      <c r="CT30" s="589"/>
      <c r="CU30" s="589"/>
      <c r="CV30" s="589"/>
      <c r="CW30" s="589"/>
      <c r="CX30" s="589"/>
      <c r="CY30" s="590"/>
      <c r="CZ30" s="591">
        <v>7.2</v>
      </c>
      <c r="DA30" s="609"/>
      <c r="DB30" s="609"/>
      <c r="DC30" s="610"/>
      <c r="DD30" s="594">
        <v>393351</v>
      </c>
      <c r="DE30" s="589"/>
      <c r="DF30" s="589"/>
      <c r="DG30" s="589"/>
      <c r="DH30" s="589"/>
      <c r="DI30" s="589"/>
      <c r="DJ30" s="589"/>
      <c r="DK30" s="590"/>
      <c r="DL30" s="594">
        <v>393351</v>
      </c>
      <c r="DM30" s="589"/>
      <c r="DN30" s="589"/>
      <c r="DO30" s="589"/>
      <c r="DP30" s="589"/>
      <c r="DQ30" s="589"/>
      <c r="DR30" s="589"/>
      <c r="DS30" s="589"/>
      <c r="DT30" s="589"/>
      <c r="DU30" s="589"/>
      <c r="DV30" s="590"/>
      <c r="DW30" s="611">
        <v>10</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100821</v>
      </c>
      <c r="S31" s="589"/>
      <c r="T31" s="589"/>
      <c r="U31" s="589"/>
      <c r="V31" s="589"/>
      <c r="W31" s="589"/>
      <c r="X31" s="589"/>
      <c r="Y31" s="590"/>
      <c r="Z31" s="641">
        <v>1.7</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97.9</v>
      </c>
      <c r="BH31" s="607"/>
      <c r="BI31" s="607"/>
      <c r="BJ31" s="607"/>
      <c r="BK31" s="607"/>
      <c r="BL31" s="607"/>
      <c r="BM31" s="643">
        <v>90.4</v>
      </c>
      <c r="BN31" s="653"/>
      <c r="BO31" s="653"/>
      <c r="BP31" s="653"/>
      <c r="BQ31" s="617"/>
      <c r="BR31" s="652">
        <v>98.3</v>
      </c>
      <c r="BS31" s="607"/>
      <c r="BT31" s="607"/>
      <c r="BU31" s="607"/>
      <c r="BV31" s="607"/>
      <c r="BW31" s="607"/>
      <c r="BX31" s="643">
        <v>90</v>
      </c>
      <c r="BY31" s="653"/>
      <c r="BZ31" s="653"/>
      <c r="CA31" s="653"/>
      <c r="CB31" s="617"/>
      <c r="CD31" s="660"/>
      <c r="CE31" s="661"/>
      <c r="CF31" s="625" t="s">
        <v>296</v>
      </c>
      <c r="CG31" s="622"/>
      <c r="CH31" s="622"/>
      <c r="CI31" s="622"/>
      <c r="CJ31" s="622"/>
      <c r="CK31" s="622"/>
      <c r="CL31" s="622"/>
      <c r="CM31" s="622"/>
      <c r="CN31" s="622"/>
      <c r="CO31" s="622"/>
      <c r="CP31" s="622"/>
      <c r="CQ31" s="623"/>
      <c r="CR31" s="588">
        <v>67355</v>
      </c>
      <c r="CS31" s="607"/>
      <c r="CT31" s="607"/>
      <c r="CU31" s="607"/>
      <c r="CV31" s="607"/>
      <c r="CW31" s="607"/>
      <c r="CX31" s="607"/>
      <c r="CY31" s="608"/>
      <c r="CZ31" s="591">
        <v>1.2</v>
      </c>
      <c r="DA31" s="609"/>
      <c r="DB31" s="609"/>
      <c r="DC31" s="610"/>
      <c r="DD31" s="594">
        <v>67355</v>
      </c>
      <c r="DE31" s="607"/>
      <c r="DF31" s="607"/>
      <c r="DG31" s="607"/>
      <c r="DH31" s="607"/>
      <c r="DI31" s="607"/>
      <c r="DJ31" s="607"/>
      <c r="DK31" s="608"/>
      <c r="DL31" s="594">
        <v>67355</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99277</v>
      </c>
      <c r="S32" s="589"/>
      <c r="T32" s="589"/>
      <c r="U32" s="589"/>
      <c r="V32" s="589"/>
      <c r="W32" s="589"/>
      <c r="X32" s="589"/>
      <c r="Y32" s="590"/>
      <c r="Z32" s="641">
        <v>1.6</v>
      </c>
      <c r="AA32" s="641"/>
      <c r="AB32" s="641"/>
      <c r="AC32" s="641"/>
      <c r="AD32" s="642" t="s">
        <v>111</v>
      </c>
      <c r="AE32" s="642"/>
      <c r="AF32" s="642"/>
      <c r="AG32" s="642"/>
      <c r="AH32" s="642"/>
      <c r="AI32" s="642"/>
      <c r="AJ32" s="642"/>
      <c r="AK32" s="642"/>
      <c r="AL32" s="611" t="s">
        <v>111</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96.6</v>
      </c>
      <c r="BH32" s="573"/>
      <c r="BI32" s="573"/>
      <c r="BJ32" s="573"/>
      <c r="BK32" s="573"/>
      <c r="BL32" s="573"/>
      <c r="BM32" s="636">
        <v>80.7</v>
      </c>
      <c r="BN32" s="573"/>
      <c r="BO32" s="573"/>
      <c r="BP32" s="573"/>
      <c r="BQ32" s="630"/>
      <c r="BR32" s="651">
        <v>96.7</v>
      </c>
      <c r="BS32" s="573"/>
      <c r="BT32" s="573"/>
      <c r="BU32" s="573"/>
      <c r="BV32" s="573"/>
      <c r="BW32" s="573"/>
      <c r="BX32" s="636">
        <v>79.099999999999994</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267889</v>
      </c>
      <c r="S33" s="589"/>
      <c r="T33" s="589"/>
      <c r="U33" s="589"/>
      <c r="V33" s="589"/>
      <c r="W33" s="589"/>
      <c r="X33" s="589"/>
      <c r="Y33" s="590"/>
      <c r="Z33" s="641">
        <v>4.4000000000000004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3176067</v>
      </c>
      <c r="CS33" s="607"/>
      <c r="CT33" s="607"/>
      <c r="CU33" s="607"/>
      <c r="CV33" s="607"/>
      <c r="CW33" s="607"/>
      <c r="CX33" s="607"/>
      <c r="CY33" s="608"/>
      <c r="CZ33" s="591">
        <v>54.4</v>
      </c>
      <c r="DA33" s="609"/>
      <c r="DB33" s="609"/>
      <c r="DC33" s="610"/>
      <c r="DD33" s="594">
        <v>2710025</v>
      </c>
      <c r="DE33" s="607"/>
      <c r="DF33" s="607"/>
      <c r="DG33" s="607"/>
      <c r="DH33" s="607"/>
      <c r="DI33" s="607"/>
      <c r="DJ33" s="607"/>
      <c r="DK33" s="608"/>
      <c r="DL33" s="594">
        <v>1766989</v>
      </c>
      <c r="DM33" s="607"/>
      <c r="DN33" s="607"/>
      <c r="DO33" s="607"/>
      <c r="DP33" s="607"/>
      <c r="DQ33" s="607"/>
      <c r="DR33" s="607"/>
      <c r="DS33" s="607"/>
      <c r="DT33" s="607"/>
      <c r="DU33" s="607"/>
      <c r="DV33" s="608"/>
      <c r="DW33" s="611">
        <v>45.1</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594733</v>
      </c>
      <c r="CS34" s="589"/>
      <c r="CT34" s="589"/>
      <c r="CU34" s="589"/>
      <c r="CV34" s="589"/>
      <c r="CW34" s="589"/>
      <c r="CX34" s="589"/>
      <c r="CY34" s="590"/>
      <c r="CZ34" s="591">
        <v>10.199999999999999</v>
      </c>
      <c r="DA34" s="609"/>
      <c r="DB34" s="609"/>
      <c r="DC34" s="610"/>
      <c r="DD34" s="594">
        <v>431176</v>
      </c>
      <c r="DE34" s="589"/>
      <c r="DF34" s="589"/>
      <c r="DG34" s="589"/>
      <c r="DH34" s="589"/>
      <c r="DI34" s="589"/>
      <c r="DJ34" s="589"/>
      <c r="DK34" s="590"/>
      <c r="DL34" s="594">
        <v>393263</v>
      </c>
      <c r="DM34" s="589"/>
      <c r="DN34" s="589"/>
      <c r="DO34" s="589"/>
      <c r="DP34" s="589"/>
      <c r="DQ34" s="589"/>
      <c r="DR34" s="589"/>
      <c r="DS34" s="589"/>
      <c r="DT34" s="589"/>
      <c r="DU34" s="589"/>
      <c r="DV34" s="590"/>
      <c r="DW34" s="611">
        <v>10</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217189</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1257558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102171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49275</v>
      </c>
      <c r="CS35" s="607"/>
      <c r="CT35" s="607"/>
      <c r="CU35" s="607"/>
      <c r="CV35" s="607"/>
      <c r="CW35" s="607"/>
      <c r="CX35" s="607"/>
      <c r="CY35" s="608"/>
      <c r="CZ35" s="591">
        <v>0.8</v>
      </c>
      <c r="DA35" s="609"/>
      <c r="DB35" s="609"/>
      <c r="DC35" s="610"/>
      <c r="DD35" s="594">
        <v>31431</v>
      </c>
      <c r="DE35" s="607"/>
      <c r="DF35" s="607"/>
      <c r="DG35" s="607"/>
      <c r="DH35" s="607"/>
      <c r="DI35" s="607"/>
      <c r="DJ35" s="607"/>
      <c r="DK35" s="608"/>
      <c r="DL35" s="594">
        <v>25723</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6074209</v>
      </c>
      <c r="S36" s="629"/>
      <c r="T36" s="629"/>
      <c r="U36" s="629"/>
      <c r="V36" s="629"/>
      <c r="W36" s="629"/>
      <c r="X36" s="629"/>
      <c r="Y36" s="632"/>
      <c r="Z36" s="633">
        <v>100</v>
      </c>
      <c r="AA36" s="633"/>
      <c r="AB36" s="633"/>
      <c r="AC36" s="633"/>
      <c r="AD36" s="634">
        <v>3704357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326877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63403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1302667</v>
      </c>
      <c r="CS36" s="589"/>
      <c r="CT36" s="589"/>
      <c r="CU36" s="589"/>
      <c r="CV36" s="589"/>
      <c r="CW36" s="589"/>
      <c r="CX36" s="589"/>
      <c r="CY36" s="590"/>
      <c r="CZ36" s="591">
        <v>22.3</v>
      </c>
      <c r="DA36" s="609"/>
      <c r="DB36" s="609"/>
      <c r="DC36" s="610"/>
      <c r="DD36" s="594">
        <v>1143360</v>
      </c>
      <c r="DE36" s="589"/>
      <c r="DF36" s="589"/>
      <c r="DG36" s="589"/>
      <c r="DH36" s="589"/>
      <c r="DI36" s="589"/>
      <c r="DJ36" s="589"/>
      <c r="DK36" s="590"/>
      <c r="DL36" s="594">
        <v>885718</v>
      </c>
      <c r="DM36" s="589"/>
      <c r="DN36" s="589"/>
      <c r="DO36" s="589"/>
      <c r="DP36" s="589"/>
      <c r="DQ36" s="589"/>
      <c r="DR36" s="589"/>
      <c r="DS36" s="589"/>
      <c r="DT36" s="589"/>
      <c r="DU36" s="589"/>
      <c r="DV36" s="590"/>
      <c r="DW36" s="611">
        <v>22.6</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294434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2913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440124</v>
      </c>
      <c r="CS37" s="607"/>
      <c r="CT37" s="607"/>
      <c r="CU37" s="607"/>
      <c r="CV37" s="607"/>
      <c r="CW37" s="607"/>
      <c r="CX37" s="607"/>
      <c r="CY37" s="608"/>
      <c r="CZ37" s="591">
        <v>7.5</v>
      </c>
      <c r="DA37" s="609"/>
      <c r="DB37" s="609"/>
      <c r="DC37" s="610"/>
      <c r="DD37" s="594">
        <v>389410</v>
      </c>
      <c r="DE37" s="607"/>
      <c r="DF37" s="607"/>
      <c r="DG37" s="607"/>
      <c r="DH37" s="607"/>
      <c r="DI37" s="607"/>
      <c r="DJ37" s="607"/>
      <c r="DK37" s="608"/>
      <c r="DL37" s="594">
        <v>367744</v>
      </c>
      <c r="DM37" s="607"/>
      <c r="DN37" s="607"/>
      <c r="DO37" s="607"/>
      <c r="DP37" s="607"/>
      <c r="DQ37" s="607"/>
      <c r="DR37" s="607"/>
      <c r="DS37" s="607"/>
      <c r="DT37" s="607"/>
      <c r="DU37" s="607"/>
      <c r="DV37" s="608"/>
      <c r="DW37" s="611">
        <v>9.4</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28192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5618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750543</v>
      </c>
      <c r="CS38" s="589"/>
      <c r="CT38" s="589"/>
      <c r="CU38" s="589"/>
      <c r="CV38" s="589"/>
      <c r="CW38" s="589"/>
      <c r="CX38" s="589"/>
      <c r="CY38" s="590"/>
      <c r="CZ38" s="591">
        <v>12.9</v>
      </c>
      <c r="DA38" s="609"/>
      <c r="DB38" s="609"/>
      <c r="DC38" s="610"/>
      <c r="DD38" s="594">
        <v>631850</v>
      </c>
      <c r="DE38" s="589"/>
      <c r="DF38" s="589"/>
      <c r="DG38" s="589"/>
      <c r="DH38" s="589"/>
      <c r="DI38" s="589"/>
      <c r="DJ38" s="589"/>
      <c r="DK38" s="590"/>
      <c r="DL38" s="594">
        <v>462285</v>
      </c>
      <c r="DM38" s="589"/>
      <c r="DN38" s="589"/>
      <c r="DO38" s="589"/>
      <c r="DP38" s="589"/>
      <c r="DQ38" s="589"/>
      <c r="DR38" s="589"/>
      <c r="DS38" s="589"/>
      <c r="DT38" s="589"/>
      <c r="DU38" s="589"/>
      <c r="DV38" s="590"/>
      <c r="DW38" s="611">
        <v>11.8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472689</v>
      </c>
      <c r="CS39" s="607"/>
      <c r="CT39" s="607"/>
      <c r="CU39" s="607"/>
      <c r="CV39" s="607"/>
      <c r="CW39" s="607"/>
      <c r="CX39" s="607"/>
      <c r="CY39" s="608"/>
      <c r="CZ39" s="591">
        <v>8.1</v>
      </c>
      <c r="DA39" s="609"/>
      <c r="DB39" s="609"/>
      <c r="DC39" s="610"/>
      <c r="DD39" s="594">
        <v>472178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189400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6160</v>
      </c>
      <c r="CS40" s="589"/>
      <c r="CT40" s="589"/>
      <c r="CU40" s="589"/>
      <c r="CV40" s="589"/>
      <c r="CW40" s="589"/>
      <c r="CX40" s="589"/>
      <c r="CY40" s="590"/>
      <c r="CZ40" s="591">
        <v>0.1</v>
      </c>
      <c r="DA40" s="609"/>
      <c r="DB40" s="609"/>
      <c r="DC40" s="610"/>
      <c r="DD40" s="594">
        <v>30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418655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90920</v>
      </c>
      <c r="CS42" s="589"/>
      <c r="CT42" s="589"/>
      <c r="CU42" s="589"/>
      <c r="CV42" s="589"/>
      <c r="CW42" s="589"/>
      <c r="CX42" s="589"/>
      <c r="CY42" s="590"/>
      <c r="CZ42" s="591">
        <v>1.6</v>
      </c>
      <c r="DA42" s="592"/>
      <c r="DB42" s="592"/>
      <c r="DC42" s="593"/>
      <c r="DD42" s="594">
        <v>50306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1181</v>
      </c>
      <c r="CS43" s="607"/>
      <c r="CT43" s="607"/>
      <c r="CU43" s="607"/>
      <c r="CV43" s="607"/>
      <c r="CW43" s="607"/>
      <c r="CX43" s="607"/>
      <c r="CY43" s="608"/>
      <c r="CZ43" s="591">
        <v>0</v>
      </c>
      <c r="DA43" s="609"/>
      <c r="DB43" s="609"/>
      <c r="DC43" s="610"/>
      <c r="DD43" s="594">
        <v>1181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90920</v>
      </c>
      <c r="CS44" s="589"/>
      <c r="CT44" s="589"/>
      <c r="CU44" s="589"/>
      <c r="CV44" s="589"/>
      <c r="CW44" s="589"/>
      <c r="CX44" s="589"/>
      <c r="CY44" s="590"/>
      <c r="CZ44" s="591">
        <v>1.6</v>
      </c>
      <c r="DA44" s="592"/>
      <c r="DB44" s="592"/>
      <c r="DC44" s="593"/>
      <c r="DD44" s="594">
        <v>50306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2183</v>
      </c>
      <c r="CS45" s="607"/>
      <c r="CT45" s="607"/>
      <c r="CU45" s="607"/>
      <c r="CV45" s="607"/>
      <c r="CW45" s="607"/>
      <c r="CX45" s="607"/>
      <c r="CY45" s="608"/>
      <c r="CZ45" s="591">
        <v>0</v>
      </c>
      <c r="DA45" s="609"/>
      <c r="DB45" s="609"/>
      <c r="DC45" s="610"/>
      <c r="DD45" s="594">
        <v>165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86986</v>
      </c>
      <c r="CS46" s="589"/>
      <c r="CT46" s="589"/>
      <c r="CU46" s="589"/>
      <c r="CV46" s="589"/>
      <c r="CW46" s="589"/>
      <c r="CX46" s="589"/>
      <c r="CY46" s="590"/>
      <c r="CZ46" s="591">
        <v>1.5</v>
      </c>
      <c r="DA46" s="592"/>
      <c r="DB46" s="592"/>
      <c r="DC46" s="593"/>
      <c r="DD46" s="594">
        <v>48390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341</v>
      </c>
      <c r="CS47" s="607"/>
      <c r="CT47" s="607"/>
      <c r="CU47" s="607"/>
      <c r="CV47" s="607"/>
      <c r="CW47" s="607"/>
      <c r="CX47" s="607"/>
      <c r="CY47" s="608"/>
      <c r="CZ47" s="591" t="s">
        <v>341</v>
      </c>
      <c r="DA47" s="609"/>
      <c r="DB47" s="609"/>
      <c r="DC47" s="610"/>
      <c r="DD47" s="594" t="s">
        <v>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5838147</v>
      </c>
      <c r="CS49" s="573"/>
      <c r="CT49" s="573"/>
      <c r="CU49" s="573"/>
      <c r="CV49" s="573"/>
      <c r="CW49" s="573"/>
      <c r="CX49" s="573"/>
      <c r="CY49" s="574"/>
      <c r="CZ49" s="575">
        <v>100</v>
      </c>
      <c r="DA49" s="576"/>
      <c r="DB49" s="576"/>
      <c r="DC49" s="577"/>
      <c r="DD49" s="578">
        <v>4436847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6076</v>
      </c>
      <c r="R7" s="1101"/>
      <c r="S7" s="1101"/>
      <c r="T7" s="1101"/>
      <c r="U7" s="1101"/>
      <c r="V7" s="1101">
        <v>5840</v>
      </c>
      <c r="W7" s="1101"/>
      <c r="X7" s="1101"/>
      <c r="Y7" s="1101"/>
      <c r="Z7" s="1101"/>
      <c r="AA7" s="1101">
        <v>236</v>
      </c>
      <c r="AB7" s="1101"/>
      <c r="AC7" s="1101"/>
      <c r="AD7" s="1101"/>
      <c r="AE7" s="1102"/>
      <c r="AF7" s="1103">
        <v>215</v>
      </c>
      <c r="AG7" s="1104"/>
      <c r="AH7" s="1104"/>
      <c r="AI7" s="1104"/>
      <c r="AJ7" s="1105"/>
      <c r="AK7" s="1087">
        <v>341</v>
      </c>
      <c r="AL7" s="1088"/>
      <c r="AM7" s="1088"/>
      <c r="AN7" s="1088"/>
      <c r="AO7" s="1088"/>
      <c r="AP7" s="1088">
        <v>4747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547</v>
      </c>
      <c r="BT7" s="1092"/>
      <c r="BU7" s="1092"/>
      <c r="BV7" s="1092"/>
      <c r="BW7" s="1092"/>
      <c r="BX7" s="1092"/>
      <c r="BY7" s="1092"/>
      <c r="BZ7" s="1092"/>
      <c r="CA7" s="1092"/>
      <c r="CB7" s="1092"/>
      <c r="CC7" s="1092"/>
      <c r="CD7" s="1092"/>
      <c r="CE7" s="1092"/>
      <c r="CF7" s="1092"/>
      <c r="CG7" s="1093"/>
      <c r="CH7" s="1084">
        <v>-7</v>
      </c>
      <c r="CI7" s="1085"/>
      <c r="CJ7" s="1085"/>
      <c r="CK7" s="1085"/>
      <c r="CL7" s="1086"/>
      <c r="CM7" s="1084">
        <v>261</v>
      </c>
      <c r="CN7" s="1085"/>
      <c r="CO7" s="1085"/>
      <c r="CP7" s="1085"/>
      <c r="CQ7" s="1086"/>
      <c r="CR7" s="1084">
        <v>50</v>
      </c>
      <c r="CS7" s="1085"/>
      <c r="CT7" s="1085"/>
      <c r="CU7" s="1085"/>
      <c r="CV7" s="1086"/>
      <c r="CW7" s="1084">
        <v>86</v>
      </c>
      <c r="CX7" s="1085"/>
      <c r="CY7" s="1085"/>
      <c r="CZ7" s="1085"/>
      <c r="DA7" s="1086"/>
      <c r="DB7" s="1084" t="s">
        <v>478</v>
      </c>
      <c r="DC7" s="1085"/>
      <c r="DD7" s="1085"/>
      <c r="DE7" s="1085"/>
      <c r="DF7" s="1086"/>
      <c r="DG7" s="1084" t="s">
        <v>478</v>
      </c>
      <c r="DH7" s="1085"/>
      <c r="DI7" s="1085"/>
      <c r="DJ7" s="1085"/>
      <c r="DK7" s="1086"/>
      <c r="DL7" s="1084" t="s">
        <v>478</v>
      </c>
      <c r="DM7" s="1085"/>
      <c r="DN7" s="1085"/>
      <c r="DO7" s="1085"/>
      <c r="DP7" s="1086"/>
      <c r="DQ7" s="1084" t="s">
        <v>478</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6074</v>
      </c>
      <c r="R23" s="1065"/>
      <c r="S23" s="1065"/>
      <c r="T23" s="1065"/>
      <c r="U23" s="1065"/>
      <c r="V23" s="1065">
        <v>5838</v>
      </c>
      <c r="W23" s="1065"/>
      <c r="X23" s="1065"/>
      <c r="Y23" s="1065"/>
      <c r="Z23" s="1065"/>
      <c r="AA23" s="1065">
        <v>236</v>
      </c>
      <c r="AB23" s="1065"/>
      <c r="AC23" s="1065"/>
      <c r="AD23" s="1065"/>
      <c r="AE23" s="1066"/>
      <c r="AF23" s="1067">
        <v>215</v>
      </c>
      <c r="AG23" s="1065"/>
      <c r="AH23" s="1065"/>
      <c r="AI23" s="1065"/>
      <c r="AJ23" s="1068"/>
      <c r="AK23" s="1069"/>
      <c r="AL23" s="1070"/>
      <c r="AM23" s="1070"/>
      <c r="AN23" s="1070"/>
      <c r="AO23" s="1070"/>
      <c r="AP23" s="1065">
        <v>4747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2256</v>
      </c>
      <c r="R28" s="1050"/>
      <c r="S28" s="1050"/>
      <c r="T28" s="1050"/>
      <c r="U28" s="1050"/>
      <c r="V28" s="1050">
        <v>2154</v>
      </c>
      <c r="W28" s="1050"/>
      <c r="X28" s="1050"/>
      <c r="Y28" s="1050"/>
      <c r="Z28" s="1050"/>
      <c r="AA28" s="1050">
        <v>102</v>
      </c>
      <c r="AB28" s="1050"/>
      <c r="AC28" s="1050"/>
      <c r="AD28" s="1050"/>
      <c r="AE28" s="1051"/>
      <c r="AF28" s="1052">
        <v>102</v>
      </c>
      <c r="AG28" s="1050"/>
      <c r="AH28" s="1050"/>
      <c r="AI28" s="1050"/>
      <c r="AJ28" s="1053"/>
      <c r="AK28" s="1054">
        <v>218</v>
      </c>
      <c r="AL28" s="1042"/>
      <c r="AM28" s="1042"/>
      <c r="AN28" s="1042"/>
      <c r="AO28" s="1042"/>
      <c r="AP28" s="1042" t="s">
        <v>478</v>
      </c>
      <c r="AQ28" s="1042"/>
      <c r="AR28" s="1042"/>
      <c r="AS28" s="1042"/>
      <c r="AT28" s="1042"/>
      <c r="AU28" s="1042" t="s">
        <v>478</v>
      </c>
      <c r="AV28" s="1042"/>
      <c r="AW28" s="1042"/>
      <c r="AX28" s="1042"/>
      <c r="AY28" s="1042"/>
      <c r="AZ28" s="1043" t="s">
        <v>478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1546</v>
      </c>
      <c r="R29" s="1040"/>
      <c r="S29" s="1040"/>
      <c r="T29" s="1040"/>
      <c r="U29" s="1040"/>
      <c r="V29" s="1040">
        <v>1538</v>
      </c>
      <c r="W29" s="1040"/>
      <c r="X29" s="1040"/>
      <c r="Y29" s="1040"/>
      <c r="Z29" s="1040"/>
      <c r="AA29" s="1040">
        <v>8</v>
      </c>
      <c r="AB29" s="1040"/>
      <c r="AC29" s="1040"/>
      <c r="AD29" s="1040"/>
      <c r="AE29" s="1041"/>
      <c r="AF29" s="1033">
        <v>8</v>
      </c>
      <c r="AG29" s="1034"/>
      <c r="AH29" s="1034"/>
      <c r="AI29" s="1034"/>
      <c r="AJ29" s="1035"/>
      <c r="AK29" s="976">
        <v>265</v>
      </c>
      <c r="AL29" s="967"/>
      <c r="AM29" s="967"/>
      <c r="AN29" s="967"/>
      <c r="AO29" s="967"/>
      <c r="AP29" s="967" t="s">
        <v>478</v>
      </c>
      <c r="AQ29" s="967"/>
      <c r="AR29" s="967"/>
      <c r="AS29" s="967"/>
      <c r="AT29" s="967"/>
      <c r="AU29" s="967" t="s">
        <v>478</v>
      </c>
      <c r="AV29" s="967"/>
      <c r="AW29" s="967"/>
      <c r="AX29" s="967"/>
      <c r="AY29" s="967"/>
      <c r="AZ29" s="1038" t="s">
        <v>478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127</v>
      </c>
      <c r="R30" s="1040"/>
      <c r="S30" s="1040"/>
      <c r="T30" s="1040"/>
      <c r="U30" s="1040"/>
      <c r="V30" s="1040">
        <v>123</v>
      </c>
      <c r="W30" s="1040"/>
      <c r="X30" s="1040"/>
      <c r="Y30" s="1040"/>
      <c r="Z30" s="1040"/>
      <c r="AA30" s="1040">
        <v>3</v>
      </c>
      <c r="AB30" s="1040"/>
      <c r="AC30" s="1040"/>
      <c r="AD30" s="1040"/>
      <c r="AE30" s="1041"/>
      <c r="AF30" s="1033">
        <v>3</v>
      </c>
      <c r="AG30" s="1034"/>
      <c r="AH30" s="1034"/>
      <c r="AI30" s="1034"/>
      <c r="AJ30" s="1035"/>
      <c r="AK30" s="976">
        <v>50</v>
      </c>
      <c r="AL30" s="967"/>
      <c r="AM30" s="967"/>
      <c r="AN30" s="967"/>
      <c r="AO30" s="967"/>
      <c r="AP30" s="967" t="s">
        <v>478</v>
      </c>
      <c r="AQ30" s="967"/>
      <c r="AR30" s="967"/>
      <c r="AS30" s="967"/>
      <c r="AT30" s="967"/>
      <c r="AU30" s="967" t="s">
        <v>478</v>
      </c>
      <c r="AV30" s="967"/>
      <c r="AW30" s="967"/>
      <c r="AX30" s="967"/>
      <c r="AY30" s="967"/>
      <c r="AZ30" s="1038" t="s">
        <v>478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312</v>
      </c>
      <c r="R31" s="1040"/>
      <c r="S31" s="1040"/>
      <c r="T31" s="1040"/>
      <c r="U31" s="1040"/>
      <c r="V31" s="1040">
        <v>250</v>
      </c>
      <c r="W31" s="1040"/>
      <c r="X31" s="1040"/>
      <c r="Y31" s="1040"/>
      <c r="Z31" s="1040"/>
      <c r="AA31" s="1040">
        <v>62</v>
      </c>
      <c r="AB31" s="1040"/>
      <c r="AC31" s="1040"/>
      <c r="AD31" s="1040"/>
      <c r="AE31" s="1041"/>
      <c r="AF31" s="1033">
        <v>203</v>
      </c>
      <c r="AG31" s="1034"/>
      <c r="AH31" s="1034"/>
      <c r="AI31" s="1034"/>
      <c r="AJ31" s="1035"/>
      <c r="AK31" s="976">
        <v>28</v>
      </c>
      <c r="AL31" s="967"/>
      <c r="AM31" s="967"/>
      <c r="AN31" s="967"/>
      <c r="AO31" s="967"/>
      <c r="AP31" s="967">
        <v>343</v>
      </c>
      <c r="AQ31" s="967"/>
      <c r="AR31" s="967"/>
      <c r="AS31" s="967"/>
      <c r="AT31" s="967"/>
      <c r="AU31" s="967">
        <v>76</v>
      </c>
      <c r="AV31" s="967"/>
      <c r="AW31" s="967"/>
      <c r="AX31" s="967"/>
      <c r="AY31" s="967"/>
      <c r="AZ31" s="1038" t="s">
        <v>478</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1128</v>
      </c>
      <c r="R32" s="1040"/>
      <c r="S32" s="1040"/>
      <c r="T32" s="1040"/>
      <c r="U32" s="1040"/>
      <c r="V32" s="1040">
        <v>905</v>
      </c>
      <c r="W32" s="1040"/>
      <c r="X32" s="1040"/>
      <c r="Y32" s="1040"/>
      <c r="Z32" s="1040"/>
      <c r="AA32" s="1040">
        <v>223</v>
      </c>
      <c r="AB32" s="1040"/>
      <c r="AC32" s="1040"/>
      <c r="AD32" s="1040"/>
      <c r="AE32" s="1041"/>
      <c r="AF32" s="1033">
        <v>110</v>
      </c>
      <c r="AG32" s="1034"/>
      <c r="AH32" s="1034"/>
      <c r="AI32" s="1034"/>
      <c r="AJ32" s="1035"/>
      <c r="AK32" s="976">
        <v>327</v>
      </c>
      <c r="AL32" s="967"/>
      <c r="AM32" s="967"/>
      <c r="AN32" s="967"/>
      <c r="AO32" s="967"/>
      <c r="AP32" s="967">
        <v>1801</v>
      </c>
      <c r="AQ32" s="967"/>
      <c r="AR32" s="967"/>
      <c r="AS32" s="967"/>
      <c r="AT32" s="967"/>
      <c r="AU32" s="967">
        <v>1203</v>
      </c>
      <c r="AV32" s="967"/>
      <c r="AW32" s="967"/>
      <c r="AX32" s="967"/>
      <c r="AY32" s="967"/>
      <c r="AZ32" s="1038" t="s">
        <v>478</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301</v>
      </c>
      <c r="R33" s="1040"/>
      <c r="S33" s="1040"/>
      <c r="T33" s="1040"/>
      <c r="U33" s="1040"/>
      <c r="V33" s="1040">
        <v>289</v>
      </c>
      <c r="W33" s="1040"/>
      <c r="X33" s="1040"/>
      <c r="Y33" s="1040"/>
      <c r="Z33" s="1040"/>
      <c r="AA33" s="1040">
        <v>12</v>
      </c>
      <c r="AB33" s="1040"/>
      <c r="AC33" s="1040"/>
      <c r="AD33" s="1040"/>
      <c r="AE33" s="1041"/>
      <c r="AF33" s="1033">
        <v>161</v>
      </c>
      <c r="AG33" s="1034"/>
      <c r="AH33" s="1034"/>
      <c r="AI33" s="1034"/>
      <c r="AJ33" s="1035"/>
      <c r="AK33" s="976">
        <v>152</v>
      </c>
      <c r="AL33" s="967"/>
      <c r="AM33" s="967"/>
      <c r="AN33" s="967"/>
      <c r="AO33" s="967"/>
      <c r="AP33" s="967">
        <v>3345</v>
      </c>
      <c r="AQ33" s="967"/>
      <c r="AR33" s="967"/>
      <c r="AS33" s="967"/>
      <c r="AT33" s="967"/>
      <c r="AU33" s="967">
        <v>2716</v>
      </c>
      <c r="AV33" s="967"/>
      <c r="AW33" s="967"/>
      <c r="AX33" s="967"/>
      <c r="AY33" s="967"/>
      <c r="AZ33" s="1038" t="s">
        <v>478</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175</v>
      </c>
      <c r="R34" s="1040"/>
      <c r="S34" s="1040"/>
      <c r="T34" s="1040"/>
      <c r="U34" s="1040"/>
      <c r="V34" s="1040">
        <v>175</v>
      </c>
      <c r="W34" s="1040"/>
      <c r="X34" s="1040"/>
      <c r="Y34" s="1040"/>
      <c r="Z34" s="1040"/>
      <c r="AA34" s="1040">
        <v>0</v>
      </c>
      <c r="AB34" s="1040"/>
      <c r="AC34" s="1040"/>
      <c r="AD34" s="1040"/>
      <c r="AE34" s="1041"/>
      <c r="AF34" s="1033" t="s">
        <v>111</v>
      </c>
      <c r="AG34" s="1034"/>
      <c r="AH34" s="1034"/>
      <c r="AI34" s="1034"/>
      <c r="AJ34" s="1035"/>
      <c r="AK34" s="976">
        <v>142</v>
      </c>
      <c r="AL34" s="967"/>
      <c r="AM34" s="967"/>
      <c r="AN34" s="967"/>
      <c r="AO34" s="967"/>
      <c r="AP34" s="967">
        <v>2393</v>
      </c>
      <c r="AQ34" s="967"/>
      <c r="AR34" s="967"/>
      <c r="AS34" s="967"/>
      <c r="AT34" s="967"/>
      <c r="AU34" s="967">
        <v>2393</v>
      </c>
      <c r="AV34" s="967"/>
      <c r="AW34" s="967"/>
      <c r="AX34" s="967"/>
      <c r="AY34" s="967"/>
      <c r="AZ34" s="1038" t="s">
        <v>478</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587</v>
      </c>
      <c r="AG63" s="955"/>
      <c r="AH63" s="955"/>
      <c r="AI63" s="955"/>
      <c r="AJ63" s="1020"/>
      <c r="AK63" s="1021"/>
      <c r="AL63" s="959"/>
      <c r="AM63" s="959"/>
      <c r="AN63" s="959"/>
      <c r="AO63" s="959"/>
      <c r="AP63" s="955">
        <v>7882</v>
      </c>
      <c r="AQ63" s="955"/>
      <c r="AR63" s="955"/>
      <c r="AS63" s="955"/>
      <c r="AT63" s="955"/>
      <c r="AU63" s="955">
        <v>6388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2220</v>
      </c>
      <c r="R68" s="978"/>
      <c r="S68" s="978"/>
      <c r="T68" s="978"/>
      <c r="U68" s="978"/>
      <c r="V68" s="978">
        <v>1748</v>
      </c>
      <c r="W68" s="978"/>
      <c r="X68" s="978"/>
      <c r="Y68" s="978"/>
      <c r="Z68" s="978"/>
      <c r="AA68" s="978">
        <v>472</v>
      </c>
      <c r="AB68" s="978"/>
      <c r="AC68" s="978"/>
      <c r="AD68" s="978"/>
      <c r="AE68" s="978"/>
      <c r="AF68" s="978">
        <v>1580</v>
      </c>
      <c r="AG68" s="978"/>
      <c r="AH68" s="978"/>
      <c r="AI68" s="978"/>
      <c r="AJ68" s="978"/>
      <c r="AK68" s="978" t="s">
        <v>478</v>
      </c>
      <c r="AL68" s="978"/>
      <c r="AM68" s="978"/>
      <c r="AN68" s="978"/>
      <c r="AO68" s="978"/>
      <c r="AP68" s="978">
        <v>4460</v>
      </c>
      <c r="AQ68" s="978"/>
      <c r="AR68" s="978"/>
      <c r="AS68" s="978"/>
      <c r="AT68" s="978"/>
      <c r="AU68" s="978" t="s">
        <v>478</v>
      </c>
      <c r="AV68" s="978"/>
      <c r="AW68" s="978"/>
      <c r="AX68" s="978"/>
      <c r="AY68" s="978"/>
      <c r="AZ68" s="979" t="s">
        <v>548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892</v>
      </c>
      <c r="R69" s="967"/>
      <c r="S69" s="967"/>
      <c r="T69" s="967"/>
      <c r="U69" s="967"/>
      <c r="V69" s="967">
        <v>846</v>
      </c>
      <c r="W69" s="967"/>
      <c r="X69" s="967"/>
      <c r="Y69" s="967"/>
      <c r="Z69" s="967"/>
      <c r="AA69" s="967">
        <v>47</v>
      </c>
      <c r="AB69" s="967"/>
      <c r="AC69" s="967"/>
      <c r="AD69" s="967"/>
      <c r="AE69" s="967"/>
      <c r="AF69" s="967">
        <v>47</v>
      </c>
      <c r="AG69" s="967"/>
      <c r="AH69" s="967"/>
      <c r="AI69" s="967"/>
      <c r="AJ69" s="967"/>
      <c r="AK69" s="967">
        <v>4</v>
      </c>
      <c r="AL69" s="967"/>
      <c r="AM69" s="967"/>
      <c r="AN69" s="967"/>
      <c r="AO69" s="967"/>
      <c r="AP69" s="967" t="s">
        <v>478</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170</v>
      </c>
      <c r="R70" s="967"/>
      <c r="S70" s="967"/>
      <c r="T70" s="967"/>
      <c r="U70" s="967"/>
      <c r="V70" s="967">
        <v>166</v>
      </c>
      <c r="W70" s="967"/>
      <c r="X70" s="967"/>
      <c r="Y70" s="967"/>
      <c r="Z70" s="967"/>
      <c r="AA70" s="967">
        <v>4</v>
      </c>
      <c r="AB70" s="967"/>
      <c r="AC70" s="967"/>
      <c r="AD70" s="967"/>
      <c r="AE70" s="967"/>
      <c r="AF70" s="967">
        <v>4</v>
      </c>
      <c r="AG70" s="967"/>
      <c r="AH70" s="967"/>
      <c r="AI70" s="967"/>
      <c r="AJ70" s="967"/>
      <c r="AK70" s="967">
        <v>10</v>
      </c>
      <c r="AL70" s="967"/>
      <c r="AM70" s="967"/>
      <c r="AN70" s="967"/>
      <c r="AO70" s="967"/>
      <c r="AP70" s="967" t="s">
        <v>478</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276</v>
      </c>
      <c r="R71" s="967"/>
      <c r="S71" s="967"/>
      <c r="T71" s="967"/>
      <c r="U71" s="967"/>
      <c r="V71" s="967">
        <v>266</v>
      </c>
      <c r="W71" s="967"/>
      <c r="X71" s="967"/>
      <c r="Y71" s="967"/>
      <c r="Z71" s="967"/>
      <c r="AA71" s="967">
        <v>10</v>
      </c>
      <c r="AB71" s="967"/>
      <c r="AC71" s="967"/>
      <c r="AD71" s="967"/>
      <c r="AE71" s="967"/>
      <c r="AF71" s="967">
        <v>10</v>
      </c>
      <c r="AG71" s="967"/>
      <c r="AH71" s="967"/>
      <c r="AI71" s="967"/>
      <c r="AJ71" s="967"/>
      <c r="AK71" s="967">
        <v>9</v>
      </c>
      <c r="AL71" s="967"/>
      <c r="AM71" s="967"/>
      <c r="AN71" s="967"/>
      <c r="AO71" s="967"/>
      <c r="AP71" s="967">
        <v>21</v>
      </c>
      <c r="AQ71" s="967"/>
      <c r="AR71" s="967"/>
      <c r="AS71" s="967"/>
      <c r="AT71" s="967"/>
      <c r="AU71" s="967">
        <v>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4785</v>
      </c>
      <c r="R72" s="967"/>
      <c r="S72" s="967"/>
      <c r="T72" s="967"/>
      <c r="U72" s="967"/>
      <c r="V72" s="967">
        <v>4618</v>
      </c>
      <c r="W72" s="967"/>
      <c r="X72" s="967"/>
      <c r="Y72" s="967"/>
      <c r="Z72" s="967"/>
      <c r="AA72" s="967">
        <v>167</v>
      </c>
      <c r="AB72" s="967"/>
      <c r="AC72" s="967"/>
      <c r="AD72" s="967"/>
      <c r="AE72" s="967"/>
      <c r="AF72" s="967">
        <v>167</v>
      </c>
      <c r="AG72" s="967"/>
      <c r="AH72" s="967"/>
      <c r="AI72" s="967"/>
      <c r="AJ72" s="967"/>
      <c r="AK72" s="967">
        <v>11</v>
      </c>
      <c r="AL72" s="967"/>
      <c r="AM72" s="967"/>
      <c r="AN72" s="967"/>
      <c r="AO72" s="967"/>
      <c r="AP72" s="967">
        <v>3611</v>
      </c>
      <c r="AQ72" s="967"/>
      <c r="AR72" s="967"/>
      <c r="AS72" s="967"/>
      <c r="AT72" s="967"/>
      <c r="AU72" s="967">
        <v>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12664</v>
      </c>
      <c r="R73" s="967"/>
      <c r="S73" s="967"/>
      <c r="T73" s="967"/>
      <c r="U73" s="967"/>
      <c r="V73" s="967">
        <v>11120</v>
      </c>
      <c r="W73" s="967"/>
      <c r="X73" s="967"/>
      <c r="Y73" s="967"/>
      <c r="Z73" s="967"/>
      <c r="AA73" s="967">
        <v>1544</v>
      </c>
      <c r="AB73" s="967"/>
      <c r="AC73" s="967"/>
      <c r="AD73" s="967"/>
      <c r="AE73" s="967"/>
      <c r="AF73" s="967">
        <v>1544</v>
      </c>
      <c r="AG73" s="967"/>
      <c r="AH73" s="967"/>
      <c r="AI73" s="967"/>
      <c r="AJ73" s="967"/>
      <c r="AK73" s="967" t="s">
        <v>478</v>
      </c>
      <c r="AL73" s="967"/>
      <c r="AM73" s="967"/>
      <c r="AN73" s="967"/>
      <c r="AO73" s="967"/>
      <c r="AP73" s="967" t="s">
        <v>478</v>
      </c>
      <c r="AQ73" s="967"/>
      <c r="AR73" s="967"/>
      <c r="AS73" s="967"/>
      <c r="AT73" s="967"/>
      <c r="AU73" s="967" t="s">
        <v>478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t="s">
        <v>478</v>
      </c>
      <c r="AL74" s="967"/>
      <c r="AM74" s="967"/>
      <c r="AN74" s="967"/>
      <c r="AO74" s="967"/>
      <c r="AP74" s="967" t="s">
        <v>478</v>
      </c>
      <c r="AQ74" s="967"/>
      <c r="AR74" s="967"/>
      <c r="AS74" s="967"/>
      <c r="AT74" s="967"/>
      <c r="AU74" s="967" t="s">
        <v>478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454</v>
      </c>
      <c r="R75" s="975"/>
      <c r="S75" s="975"/>
      <c r="T75" s="975"/>
      <c r="U75" s="976"/>
      <c r="V75" s="977">
        <v>422</v>
      </c>
      <c r="W75" s="975"/>
      <c r="X75" s="975"/>
      <c r="Y75" s="975"/>
      <c r="Z75" s="976"/>
      <c r="AA75" s="977">
        <v>32</v>
      </c>
      <c r="AB75" s="975"/>
      <c r="AC75" s="975"/>
      <c r="AD75" s="975"/>
      <c r="AE75" s="976"/>
      <c r="AF75" s="977">
        <v>32</v>
      </c>
      <c r="AG75" s="975"/>
      <c r="AH75" s="975"/>
      <c r="AI75" s="975"/>
      <c r="AJ75" s="976"/>
      <c r="AK75" s="977">
        <v>10</v>
      </c>
      <c r="AL75" s="975"/>
      <c r="AM75" s="975"/>
      <c r="AN75" s="975"/>
      <c r="AO75" s="976"/>
      <c r="AP75" s="977" t="s">
        <v>478</v>
      </c>
      <c r="AQ75" s="975"/>
      <c r="AR75" s="975"/>
      <c r="AS75" s="975"/>
      <c r="AT75" s="976"/>
      <c r="AU75" s="977" t="s">
        <v>478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159130</v>
      </c>
      <c r="R76" s="975"/>
      <c r="S76" s="975"/>
      <c r="T76" s="975"/>
      <c r="U76" s="976"/>
      <c r="V76" s="977">
        <v>153912</v>
      </c>
      <c r="W76" s="975"/>
      <c r="X76" s="975"/>
      <c r="Y76" s="975"/>
      <c r="Z76" s="976"/>
      <c r="AA76" s="977">
        <v>5218</v>
      </c>
      <c r="AB76" s="975"/>
      <c r="AC76" s="975"/>
      <c r="AD76" s="975"/>
      <c r="AE76" s="976"/>
      <c r="AF76" s="977">
        <v>5216</v>
      </c>
      <c r="AG76" s="975"/>
      <c r="AH76" s="975"/>
      <c r="AI76" s="975"/>
      <c r="AJ76" s="976"/>
      <c r="AK76" s="977">
        <v>3424</v>
      </c>
      <c r="AL76" s="975"/>
      <c r="AM76" s="975"/>
      <c r="AN76" s="975"/>
      <c r="AO76" s="976"/>
      <c r="AP76" s="977" t="s">
        <v>478</v>
      </c>
      <c r="AQ76" s="975"/>
      <c r="AR76" s="975"/>
      <c r="AS76" s="975"/>
      <c r="AT76" s="976"/>
      <c r="AU76" s="977" t="s">
        <v>478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5742</v>
      </c>
      <c r="R77" s="975"/>
      <c r="S77" s="975"/>
      <c r="T77" s="975"/>
      <c r="U77" s="976"/>
      <c r="V77" s="977">
        <v>5685</v>
      </c>
      <c r="W77" s="975"/>
      <c r="X77" s="975"/>
      <c r="Y77" s="975"/>
      <c r="Z77" s="976"/>
      <c r="AA77" s="977">
        <v>57</v>
      </c>
      <c r="AB77" s="975"/>
      <c r="AC77" s="975"/>
      <c r="AD77" s="975"/>
      <c r="AE77" s="976"/>
      <c r="AF77" s="977">
        <v>22</v>
      </c>
      <c r="AG77" s="975"/>
      <c r="AH77" s="975"/>
      <c r="AI77" s="975"/>
      <c r="AJ77" s="976"/>
      <c r="AK77" s="977">
        <v>169</v>
      </c>
      <c r="AL77" s="975"/>
      <c r="AM77" s="975"/>
      <c r="AN77" s="975"/>
      <c r="AO77" s="976"/>
      <c r="AP77" s="977">
        <v>1972</v>
      </c>
      <c r="AQ77" s="975"/>
      <c r="AR77" s="975"/>
      <c r="AS77" s="975"/>
      <c r="AT77" s="976"/>
      <c r="AU77" s="977">
        <v>177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8628</v>
      </c>
      <c r="AG88" s="955"/>
      <c r="AH88" s="955"/>
      <c r="AI88" s="955"/>
      <c r="AJ88" s="955"/>
      <c r="AK88" s="959"/>
      <c r="AL88" s="959"/>
      <c r="AM88" s="959"/>
      <c r="AN88" s="959"/>
      <c r="AO88" s="959"/>
      <c r="AP88" s="955">
        <v>10064</v>
      </c>
      <c r="AQ88" s="955"/>
      <c r="AR88" s="955"/>
      <c r="AS88" s="955"/>
      <c r="AT88" s="955"/>
      <c r="AU88" s="955">
        <v>228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v>86</v>
      </c>
      <c r="CX102" s="947"/>
      <c r="CY102" s="947"/>
      <c r="CZ102" s="947"/>
      <c r="DA102" s="948"/>
      <c r="DB102" s="946" t="s">
        <v>478</v>
      </c>
      <c r="DC102" s="947"/>
      <c r="DD102" s="947"/>
      <c r="DE102" s="947"/>
      <c r="DF102" s="948"/>
      <c r="DG102" s="946" t="s">
        <v>478</v>
      </c>
      <c r="DH102" s="947"/>
      <c r="DI102" s="947"/>
      <c r="DJ102" s="947"/>
      <c r="DK102" s="948"/>
      <c r="DL102" s="946" t="s">
        <v>478</v>
      </c>
      <c r="DM102" s="947"/>
      <c r="DN102" s="947"/>
      <c r="DO102" s="947"/>
      <c r="DP102" s="948"/>
      <c r="DQ102" s="946" t="s">
        <v>478</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516772</v>
      </c>
      <c r="AB110" s="873"/>
      <c r="AC110" s="873"/>
      <c r="AD110" s="873"/>
      <c r="AE110" s="874"/>
      <c r="AF110" s="875">
        <v>494571</v>
      </c>
      <c r="AG110" s="873"/>
      <c r="AH110" s="873"/>
      <c r="AI110" s="873"/>
      <c r="AJ110" s="874"/>
      <c r="AK110" s="875">
        <v>487538</v>
      </c>
      <c r="AL110" s="873"/>
      <c r="AM110" s="873"/>
      <c r="AN110" s="873"/>
      <c r="AO110" s="874"/>
      <c r="AP110" s="876">
        <v>14.5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5055491</v>
      </c>
      <c r="BR110" s="800"/>
      <c r="BS110" s="800"/>
      <c r="BT110" s="800"/>
      <c r="BU110" s="800"/>
      <c r="BV110" s="800">
        <v>4899510</v>
      </c>
      <c r="BW110" s="800"/>
      <c r="BX110" s="800"/>
      <c r="BY110" s="800"/>
      <c r="BZ110" s="800"/>
      <c r="CA110" s="800">
        <v>4747016</v>
      </c>
      <c r="CB110" s="800"/>
      <c r="CC110" s="800"/>
      <c r="CD110" s="800"/>
      <c r="CE110" s="800"/>
      <c r="CF110" s="861">
        <v>140.80000000000001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54329</v>
      </c>
      <c r="BR111" s="771"/>
      <c r="BS111" s="771"/>
      <c r="BT111" s="771"/>
      <c r="BU111" s="771"/>
      <c r="BV111" s="771">
        <v>42592</v>
      </c>
      <c r="BW111" s="771"/>
      <c r="BX111" s="771"/>
      <c r="BY111" s="771"/>
      <c r="BZ111" s="771"/>
      <c r="CA111" s="771">
        <v>33616</v>
      </c>
      <c r="CB111" s="771"/>
      <c r="CC111" s="771"/>
      <c r="CD111" s="771"/>
      <c r="CE111" s="771"/>
      <c r="CF111" s="848">
        <v>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7383479</v>
      </c>
      <c r="BR112" s="771"/>
      <c r="BS112" s="771"/>
      <c r="BT112" s="771"/>
      <c r="BU112" s="771"/>
      <c r="BV112" s="771">
        <v>7356088</v>
      </c>
      <c r="BW112" s="771"/>
      <c r="BX112" s="771"/>
      <c r="BY112" s="771"/>
      <c r="BZ112" s="771"/>
      <c r="CA112" s="771">
        <v>6388681</v>
      </c>
      <c r="CB112" s="771"/>
      <c r="CC112" s="771"/>
      <c r="CD112" s="771"/>
      <c r="CE112" s="771"/>
      <c r="CF112" s="848">
        <v>189.5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51568</v>
      </c>
      <c r="DH112" s="771"/>
      <c r="DI112" s="771"/>
      <c r="DJ112" s="771"/>
      <c r="DK112" s="771"/>
      <c r="DL112" s="771">
        <v>42592</v>
      </c>
      <c r="DM112" s="771"/>
      <c r="DN112" s="771"/>
      <c r="DO112" s="771"/>
      <c r="DP112" s="771"/>
      <c r="DQ112" s="771">
        <v>33616</v>
      </c>
      <c r="DR112" s="771"/>
      <c r="DS112" s="771"/>
      <c r="DT112" s="771"/>
      <c r="DU112" s="771"/>
      <c r="DV112" s="823">
        <v>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438261</v>
      </c>
      <c r="AB113" s="909"/>
      <c r="AC113" s="909"/>
      <c r="AD113" s="909"/>
      <c r="AE113" s="910"/>
      <c r="AF113" s="911">
        <v>469248</v>
      </c>
      <c r="AG113" s="909"/>
      <c r="AH113" s="909"/>
      <c r="AI113" s="909"/>
      <c r="AJ113" s="910"/>
      <c r="AK113" s="911">
        <v>431611</v>
      </c>
      <c r="AL113" s="909"/>
      <c r="AM113" s="909"/>
      <c r="AN113" s="909"/>
      <c r="AO113" s="910"/>
      <c r="AP113" s="912">
        <v>12.8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106905</v>
      </c>
      <c r="BR113" s="771"/>
      <c r="BS113" s="771"/>
      <c r="BT113" s="771"/>
      <c r="BU113" s="771"/>
      <c r="BV113" s="771">
        <v>81641</v>
      </c>
      <c r="BW113" s="771"/>
      <c r="BX113" s="771"/>
      <c r="BY113" s="771"/>
      <c r="BZ113" s="771"/>
      <c r="CA113" s="771">
        <v>227651</v>
      </c>
      <c r="CB113" s="771"/>
      <c r="CC113" s="771"/>
      <c r="CD113" s="771"/>
      <c r="CE113" s="771"/>
      <c r="CF113" s="848">
        <v>6.8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28764</v>
      </c>
      <c r="AB114" s="784"/>
      <c r="AC114" s="784"/>
      <c r="AD114" s="784"/>
      <c r="AE114" s="785"/>
      <c r="AF114" s="786">
        <v>28553</v>
      </c>
      <c r="AG114" s="784"/>
      <c r="AH114" s="784"/>
      <c r="AI114" s="784"/>
      <c r="AJ114" s="785"/>
      <c r="AK114" s="786">
        <v>28208</v>
      </c>
      <c r="AL114" s="784"/>
      <c r="AM114" s="784"/>
      <c r="AN114" s="784"/>
      <c r="AO114" s="785"/>
      <c r="AP114" s="754">
        <v>0.8</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1405512</v>
      </c>
      <c r="BR114" s="771"/>
      <c r="BS114" s="771"/>
      <c r="BT114" s="771"/>
      <c r="BU114" s="771"/>
      <c r="BV114" s="771">
        <v>1129437</v>
      </c>
      <c r="BW114" s="771"/>
      <c r="BX114" s="771"/>
      <c r="BY114" s="771"/>
      <c r="BZ114" s="771"/>
      <c r="CA114" s="771">
        <v>1006232</v>
      </c>
      <c r="CB114" s="771"/>
      <c r="CC114" s="771"/>
      <c r="CD114" s="771"/>
      <c r="CE114" s="771"/>
      <c r="CF114" s="848">
        <v>29.8</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12021</v>
      </c>
      <c r="AB115" s="909"/>
      <c r="AC115" s="909"/>
      <c r="AD115" s="909"/>
      <c r="AE115" s="910"/>
      <c r="AF115" s="911">
        <v>11797</v>
      </c>
      <c r="AG115" s="909"/>
      <c r="AH115" s="909"/>
      <c r="AI115" s="909"/>
      <c r="AJ115" s="910"/>
      <c r="AK115" s="911">
        <v>12079</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995839</v>
      </c>
      <c r="AB117" s="895"/>
      <c r="AC117" s="895"/>
      <c r="AD117" s="895"/>
      <c r="AE117" s="896"/>
      <c r="AF117" s="898">
        <v>1004169</v>
      </c>
      <c r="AG117" s="895"/>
      <c r="AH117" s="895"/>
      <c r="AI117" s="895"/>
      <c r="AJ117" s="896"/>
      <c r="AK117" s="898">
        <v>959436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14005716</v>
      </c>
      <c r="BR118" s="858"/>
      <c r="BS118" s="858"/>
      <c r="BT118" s="858"/>
      <c r="BU118" s="858"/>
      <c r="BV118" s="858">
        <v>13509268</v>
      </c>
      <c r="BW118" s="858"/>
      <c r="BX118" s="858"/>
      <c r="BY118" s="858"/>
      <c r="BZ118" s="858"/>
      <c r="CA118" s="858">
        <v>12403196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1667244</v>
      </c>
      <c r="BR119" s="800"/>
      <c r="BS119" s="800"/>
      <c r="BT119" s="800"/>
      <c r="BU119" s="800"/>
      <c r="BV119" s="800">
        <v>1986268</v>
      </c>
      <c r="BW119" s="800"/>
      <c r="BX119" s="800"/>
      <c r="BY119" s="800"/>
      <c r="BZ119" s="800"/>
      <c r="CA119" s="800">
        <v>2330741</v>
      </c>
      <c r="CB119" s="800"/>
      <c r="CC119" s="800"/>
      <c r="CD119" s="800"/>
      <c r="CE119" s="800"/>
      <c r="CF119" s="861">
        <v>69.099999999999994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2761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232334</v>
      </c>
      <c r="BR120" s="771"/>
      <c r="BS120" s="771"/>
      <c r="BT120" s="771"/>
      <c r="BU120" s="771"/>
      <c r="BV120" s="771">
        <v>182503</v>
      </c>
      <c r="BW120" s="771"/>
      <c r="BX120" s="771"/>
      <c r="BY120" s="771"/>
      <c r="BZ120" s="771"/>
      <c r="CA120" s="771">
        <v>157174</v>
      </c>
      <c r="CB120" s="771"/>
      <c r="CC120" s="771"/>
      <c r="CD120" s="771"/>
      <c r="CE120" s="771"/>
      <c r="CF120" s="848">
        <v>4.7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3416455</v>
      </c>
      <c r="DH120" s="800"/>
      <c r="DI120" s="800"/>
      <c r="DJ120" s="800"/>
      <c r="DK120" s="800"/>
      <c r="DL120" s="800">
        <v>3403351</v>
      </c>
      <c r="DM120" s="800"/>
      <c r="DN120" s="800"/>
      <c r="DO120" s="800"/>
      <c r="DP120" s="800"/>
      <c r="DQ120" s="800">
        <v>2716361</v>
      </c>
      <c r="DR120" s="800"/>
      <c r="DS120" s="800"/>
      <c r="DT120" s="800"/>
      <c r="DU120" s="800"/>
      <c r="DV120" s="801">
        <v>80.599999999999994</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7878</v>
      </c>
      <c r="AB121" s="784"/>
      <c r="AC121" s="784"/>
      <c r="AD121" s="784"/>
      <c r="AE121" s="785"/>
      <c r="AF121" s="786">
        <v>7957</v>
      </c>
      <c r="AG121" s="784"/>
      <c r="AH121" s="784"/>
      <c r="AI121" s="784"/>
      <c r="AJ121" s="785"/>
      <c r="AK121" s="786">
        <v>8090</v>
      </c>
      <c r="AL121" s="784"/>
      <c r="AM121" s="784"/>
      <c r="AN121" s="784"/>
      <c r="AO121" s="785"/>
      <c r="AP121" s="754">
        <v>0.2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7286957</v>
      </c>
      <c r="BR121" s="858"/>
      <c r="BS121" s="858"/>
      <c r="BT121" s="858"/>
      <c r="BU121" s="858"/>
      <c r="BV121" s="858">
        <v>7185818</v>
      </c>
      <c r="BW121" s="858"/>
      <c r="BX121" s="858"/>
      <c r="BY121" s="858"/>
      <c r="BZ121" s="858"/>
      <c r="CA121" s="858">
        <v>7057887</v>
      </c>
      <c r="CB121" s="858"/>
      <c r="CC121" s="858"/>
      <c r="CD121" s="858"/>
      <c r="CE121" s="858"/>
      <c r="CF121" s="859">
        <v>209.4</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2427494</v>
      </c>
      <c r="DH121" s="771"/>
      <c r="DI121" s="771"/>
      <c r="DJ121" s="771"/>
      <c r="DK121" s="771"/>
      <c r="DL121" s="771">
        <v>2462002</v>
      </c>
      <c r="DM121" s="771"/>
      <c r="DN121" s="771"/>
      <c r="DO121" s="771"/>
      <c r="DP121" s="771"/>
      <c r="DQ121" s="771">
        <v>2393114</v>
      </c>
      <c r="DR121" s="771"/>
      <c r="DS121" s="771"/>
      <c r="DT121" s="771"/>
      <c r="DU121" s="771"/>
      <c r="DV121" s="823">
        <v>71</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9186535</v>
      </c>
      <c r="BR122" s="840"/>
      <c r="BS122" s="840"/>
      <c r="BT122" s="840"/>
      <c r="BU122" s="840"/>
      <c r="BV122" s="840">
        <v>9354589</v>
      </c>
      <c r="BW122" s="840"/>
      <c r="BX122" s="840"/>
      <c r="BY122" s="840"/>
      <c r="BZ122" s="840"/>
      <c r="CA122" s="840">
        <v>9545802</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1415863</v>
      </c>
      <c r="DH122" s="771"/>
      <c r="DI122" s="771"/>
      <c r="DJ122" s="771"/>
      <c r="DK122" s="771"/>
      <c r="DL122" s="771">
        <v>1319329</v>
      </c>
      <c r="DM122" s="771"/>
      <c r="DN122" s="771"/>
      <c r="DO122" s="771"/>
      <c r="DP122" s="771"/>
      <c r="DQ122" s="771">
        <v>1203474</v>
      </c>
      <c r="DR122" s="771"/>
      <c r="DS122" s="771"/>
      <c r="DT122" s="771"/>
      <c r="DU122" s="771"/>
      <c r="DV122" s="823">
        <v>35.700000000000003</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141.1</v>
      </c>
      <c r="BR123" s="832"/>
      <c r="BS123" s="832"/>
      <c r="BT123" s="832"/>
      <c r="BU123" s="832"/>
      <c r="BV123" s="832">
        <v>119.9</v>
      </c>
      <c r="BW123" s="832"/>
      <c r="BX123" s="832"/>
      <c r="BY123" s="832"/>
      <c r="BZ123" s="832"/>
      <c r="CA123" s="832">
        <v>84.7</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123667</v>
      </c>
      <c r="DH123" s="784"/>
      <c r="DI123" s="784"/>
      <c r="DJ123" s="784"/>
      <c r="DK123" s="785"/>
      <c r="DL123" s="786">
        <v>171406</v>
      </c>
      <c r="DM123" s="784"/>
      <c r="DN123" s="784"/>
      <c r="DO123" s="784"/>
      <c r="DP123" s="785"/>
      <c r="DQ123" s="786">
        <v>75732</v>
      </c>
      <c r="DR123" s="784"/>
      <c r="DS123" s="784"/>
      <c r="DT123" s="784"/>
      <c r="DU123" s="785"/>
      <c r="DV123" s="754">
        <v>2.2000000000000002</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2761</v>
      </c>
      <c r="AB126" s="784"/>
      <c r="AC126" s="784"/>
      <c r="AD126" s="784"/>
      <c r="AE126" s="785"/>
      <c r="AF126" s="786">
        <v>2761</v>
      </c>
      <c r="AG126" s="784"/>
      <c r="AH126" s="784"/>
      <c r="AI126" s="784"/>
      <c r="AJ126" s="785"/>
      <c r="AK126" s="786">
        <v>2625</v>
      </c>
      <c r="AL126" s="784"/>
      <c r="AM126" s="784"/>
      <c r="AN126" s="784"/>
      <c r="AO126" s="785"/>
      <c r="AP126" s="754">
        <v>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1382</v>
      </c>
      <c r="AB127" s="784"/>
      <c r="AC127" s="784"/>
      <c r="AD127" s="784"/>
      <c r="AE127" s="785"/>
      <c r="AF127" s="786">
        <v>1079</v>
      </c>
      <c r="AG127" s="784"/>
      <c r="AH127" s="784"/>
      <c r="AI127" s="784"/>
      <c r="AJ127" s="785"/>
      <c r="AK127" s="786">
        <v>1364</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26016</v>
      </c>
      <c r="AB128" s="724"/>
      <c r="AC128" s="724"/>
      <c r="AD128" s="724"/>
      <c r="AE128" s="725"/>
      <c r="AF128" s="726">
        <v>23300</v>
      </c>
      <c r="AG128" s="724"/>
      <c r="AH128" s="724"/>
      <c r="AI128" s="724"/>
      <c r="AJ128" s="725"/>
      <c r="AK128" s="726">
        <v>27032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3945434</v>
      </c>
      <c r="AB129" s="784"/>
      <c r="AC129" s="784"/>
      <c r="AD129" s="784"/>
      <c r="AE129" s="785"/>
      <c r="AF129" s="786">
        <v>4014207</v>
      </c>
      <c r="AG129" s="784"/>
      <c r="AH129" s="784"/>
      <c r="AI129" s="784"/>
      <c r="AJ129" s="785"/>
      <c r="AK129" s="786">
        <v>3952670</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530299</v>
      </c>
      <c r="AB130" s="784"/>
      <c r="AC130" s="784"/>
      <c r="AD130" s="784"/>
      <c r="AE130" s="785"/>
      <c r="AF130" s="786">
        <v>550164</v>
      </c>
      <c r="AG130" s="784"/>
      <c r="AH130" s="784"/>
      <c r="AI130" s="784"/>
      <c r="AJ130" s="785"/>
      <c r="AK130" s="786">
        <v>581410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84.7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3415135</v>
      </c>
      <c r="AB131" s="717"/>
      <c r="AC131" s="717"/>
      <c r="AD131" s="717"/>
      <c r="AE131" s="718"/>
      <c r="AF131" s="719">
        <v>3464043</v>
      </c>
      <c r="AG131" s="717"/>
      <c r="AH131" s="717"/>
      <c r="AI131" s="717"/>
      <c r="AJ131" s="718"/>
      <c r="AK131" s="719">
        <v>3371260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12.86988655</v>
      </c>
      <c r="AB132" s="740"/>
      <c r="AC132" s="740"/>
      <c r="AD132" s="740"/>
      <c r="AE132" s="741"/>
      <c r="AF132" s="742">
        <v>12.433592770000001</v>
      </c>
      <c r="AG132" s="740"/>
      <c r="AH132" s="740"/>
      <c r="AI132" s="740"/>
      <c r="AJ132" s="741"/>
      <c r="AK132" s="742">
        <v>10.41135955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14.1</v>
      </c>
      <c r="AB133" s="749"/>
      <c r="AC133" s="749"/>
      <c r="AD133" s="749"/>
      <c r="AE133" s="750"/>
      <c r="AF133" s="748">
        <v>13.1</v>
      </c>
      <c r="AG133" s="749"/>
      <c r="AH133" s="749"/>
      <c r="AI133" s="749"/>
      <c r="AJ133" s="750"/>
      <c r="AK133" s="748">
        <v>11.9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971855</v>
      </c>
      <c r="L9" s="264">
        <v>66415</v>
      </c>
      <c r="M9" s="265">
        <v>94266</v>
      </c>
      <c r="N9" s="266">
        <v>-29.5</v>
      </c>
    </row>
    <row r="10" spans="1:16" x14ac:dyDescent="0.15">
      <c r="A10" s="248"/>
      <c r="B10" s="244"/>
      <c r="C10" s="244"/>
      <c r="D10" s="244"/>
      <c r="E10" s="244"/>
      <c r="F10" s="244"/>
      <c r="G10" s="1133" t="s">
        <v>474</v>
      </c>
      <c r="H10" s="1134"/>
      <c r="I10" s="1134"/>
      <c r="J10" s="1135"/>
      <c r="K10" s="267">
        <v>4616</v>
      </c>
      <c r="L10" s="268">
        <v>315</v>
      </c>
      <c r="M10" s="269">
        <v>8527</v>
      </c>
      <c r="N10" s="270">
        <v>-96.3</v>
      </c>
    </row>
    <row r="11" spans="1:16" ht="13.5" customHeight="1" x14ac:dyDescent="0.15">
      <c r="A11" s="248"/>
      <c r="B11" s="244"/>
      <c r="C11" s="244"/>
      <c r="D11" s="244"/>
      <c r="E11" s="244"/>
      <c r="F11" s="244"/>
      <c r="G11" s="1133" t="s">
        <v>475</v>
      </c>
      <c r="H11" s="1134"/>
      <c r="I11" s="1134"/>
      <c r="J11" s="1135"/>
      <c r="K11" s="267">
        <v>239285</v>
      </c>
      <c r="L11" s="268">
        <v>16352</v>
      </c>
      <c r="M11" s="269">
        <v>13078</v>
      </c>
      <c r="N11" s="270">
        <v>25</v>
      </c>
    </row>
    <row r="12" spans="1:16" ht="13.5" customHeight="1" x14ac:dyDescent="0.15">
      <c r="A12" s="248"/>
      <c r="B12" s="244"/>
      <c r="C12" s="244"/>
      <c r="D12" s="244"/>
      <c r="E12" s="244"/>
      <c r="F12" s="244"/>
      <c r="G12" s="1133" t="s">
        <v>476</v>
      </c>
      <c r="H12" s="1134"/>
      <c r="I12" s="1134"/>
      <c r="J12" s="1135"/>
      <c r="K12" s="267">
        <v>14658</v>
      </c>
      <c r="L12" s="268">
        <v>1002</v>
      </c>
      <c r="M12" s="269">
        <v>3154</v>
      </c>
      <c r="N12" s="270">
        <v>-68.2</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v>86286</v>
      </c>
      <c r="L14" s="268">
        <v>5897</v>
      </c>
      <c r="M14" s="269">
        <v>6133</v>
      </c>
      <c r="N14" s="270">
        <v>-3.8</v>
      </c>
    </row>
    <row r="15" spans="1:16" ht="13.5" customHeight="1" x14ac:dyDescent="0.15">
      <c r="A15" s="248"/>
      <c r="B15" s="244"/>
      <c r="C15" s="244"/>
      <c r="D15" s="244"/>
      <c r="E15" s="244"/>
      <c r="F15" s="244"/>
      <c r="G15" s="1133" t="s">
        <v>480</v>
      </c>
      <c r="H15" s="1134"/>
      <c r="I15" s="1134"/>
      <c r="J15" s="1135"/>
      <c r="K15" s="267">
        <v>1181</v>
      </c>
      <c r="L15" s="268">
        <v>81</v>
      </c>
      <c r="M15" s="269">
        <v>1874</v>
      </c>
      <c r="N15" s="270">
        <v>-95.7</v>
      </c>
    </row>
    <row r="16" spans="1:16" x14ac:dyDescent="0.15">
      <c r="A16" s="248"/>
      <c r="B16" s="244"/>
      <c r="C16" s="244"/>
      <c r="D16" s="244"/>
      <c r="E16" s="244"/>
      <c r="F16" s="244"/>
      <c r="G16" s="1136" t="s">
        <v>481</v>
      </c>
      <c r="H16" s="1137"/>
      <c r="I16" s="1137"/>
      <c r="J16" s="1138"/>
      <c r="K16" s="268">
        <v>-156224</v>
      </c>
      <c r="L16" s="268">
        <v>-10676</v>
      </c>
      <c r="M16" s="269">
        <v>-11170</v>
      </c>
      <c r="N16" s="270">
        <v>-4.4000000000000004</v>
      </c>
    </row>
    <row r="17" spans="1:16" x14ac:dyDescent="0.15">
      <c r="A17" s="248"/>
      <c r="B17" s="244"/>
      <c r="C17" s="244"/>
      <c r="D17" s="244"/>
      <c r="E17" s="244"/>
      <c r="F17" s="244"/>
      <c r="G17" s="1136" t="s">
        <v>170</v>
      </c>
      <c r="H17" s="1137"/>
      <c r="I17" s="1137"/>
      <c r="J17" s="1138"/>
      <c r="K17" s="268">
        <v>1161657</v>
      </c>
      <c r="L17" s="268">
        <v>79386</v>
      </c>
      <c r="M17" s="269">
        <v>115862</v>
      </c>
      <c r="N17" s="270">
        <v>-31.5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6.77</v>
      </c>
      <c r="L21" s="281">
        <v>10.66</v>
      </c>
      <c r="M21" s="282">
        <v>-3.89</v>
      </c>
      <c r="N21" s="249"/>
      <c r="O21" s="283"/>
      <c r="P21" s="279"/>
    </row>
    <row r="22" spans="1:16" s="284" customFormat="1" x14ac:dyDescent="0.15">
      <c r="A22" s="279"/>
      <c r="B22" s="249"/>
      <c r="C22" s="249"/>
      <c r="D22" s="249"/>
      <c r="E22" s="249"/>
      <c r="F22" s="249"/>
      <c r="G22" s="1130" t="s">
        <v>487</v>
      </c>
      <c r="H22" s="1131"/>
      <c r="I22" s="1131"/>
      <c r="J22" s="1132"/>
      <c r="K22" s="285">
        <v>95.3</v>
      </c>
      <c r="L22" s="286">
        <v>94.9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487538</v>
      </c>
      <c r="L32" s="294">
        <v>33318</v>
      </c>
      <c r="M32" s="295">
        <v>78552</v>
      </c>
      <c r="N32" s="296">
        <v>-57.6</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493</v>
      </c>
      <c r="H35" s="1122"/>
      <c r="I35" s="1122"/>
      <c r="J35" s="1123"/>
      <c r="K35" s="294">
        <v>431611</v>
      </c>
      <c r="L35" s="294">
        <v>29496</v>
      </c>
      <c r="M35" s="295">
        <v>22017</v>
      </c>
      <c r="N35" s="296">
        <v>34</v>
      </c>
    </row>
    <row r="36" spans="1:16" ht="27" customHeight="1" x14ac:dyDescent="0.15">
      <c r="A36" s="248"/>
      <c r="B36" s="244"/>
      <c r="C36" s="244"/>
      <c r="D36" s="244"/>
      <c r="E36" s="244"/>
      <c r="F36" s="244"/>
      <c r="G36" s="1121" t="s">
        <v>494</v>
      </c>
      <c r="H36" s="1122"/>
      <c r="I36" s="1122"/>
      <c r="J36" s="1123"/>
      <c r="K36" s="294">
        <v>28208</v>
      </c>
      <c r="L36" s="294">
        <v>1928</v>
      </c>
      <c r="M36" s="295">
        <v>3514</v>
      </c>
      <c r="N36" s="296">
        <v>-45.1</v>
      </c>
    </row>
    <row r="37" spans="1:16" ht="13.5" customHeight="1" x14ac:dyDescent="0.15">
      <c r="A37" s="248"/>
      <c r="B37" s="244"/>
      <c r="C37" s="244"/>
      <c r="D37" s="244"/>
      <c r="E37" s="244"/>
      <c r="F37" s="244"/>
      <c r="G37" s="1121" t="s">
        <v>495</v>
      </c>
      <c r="H37" s="1122"/>
      <c r="I37" s="1122"/>
      <c r="J37" s="1123"/>
      <c r="K37" s="294">
        <v>12079</v>
      </c>
      <c r="L37" s="294">
        <v>825</v>
      </c>
      <c r="M37" s="295">
        <v>1221</v>
      </c>
      <c r="N37" s="296">
        <v>-32.4</v>
      </c>
    </row>
    <row r="38" spans="1:16" ht="27" customHeight="1" x14ac:dyDescent="0.15">
      <c r="A38" s="248"/>
      <c r="B38" s="244"/>
      <c r="C38" s="244"/>
      <c r="D38" s="244"/>
      <c r="E38" s="244"/>
      <c r="F38" s="244"/>
      <c r="G38" s="1124" t="s">
        <v>496</v>
      </c>
      <c r="H38" s="1125"/>
      <c r="I38" s="1125"/>
      <c r="J38" s="1126"/>
      <c r="K38" s="297" t="s">
        <v>478</v>
      </c>
      <c r="L38" s="297" t="s">
        <v>478</v>
      </c>
      <c r="M38" s="298">
        <v>4</v>
      </c>
      <c r="N38" s="299" t="s">
        <v>478</v>
      </c>
      <c r="O38" s="293"/>
    </row>
    <row r="39" spans="1:16" x14ac:dyDescent="0.15">
      <c r="A39" s="248"/>
      <c r="B39" s="244"/>
      <c r="C39" s="244"/>
      <c r="D39" s="244"/>
      <c r="E39" s="244"/>
      <c r="F39" s="244"/>
      <c r="G39" s="1124" t="s">
        <v>497</v>
      </c>
      <c r="H39" s="1125"/>
      <c r="I39" s="1125"/>
      <c r="J39" s="1126"/>
      <c r="K39" s="300">
        <v>-27032</v>
      </c>
      <c r="L39" s="300">
        <v>-1847</v>
      </c>
      <c r="M39" s="301">
        <v>-3264</v>
      </c>
      <c r="N39" s="302">
        <v>-43.4</v>
      </c>
      <c r="O39" s="293"/>
    </row>
    <row r="40" spans="1:16" ht="27" customHeight="1" x14ac:dyDescent="0.15">
      <c r="A40" s="248"/>
      <c r="B40" s="244"/>
      <c r="C40" s="244"/>
      <c r="D40" s="244"/>
      <c r="E40" s="244"/>
      <c r="F40" s="244"/>
      <c r="G40" s="1121" t="s">
        <v>498</v>
      </c>
      <c r="H40" s="1122"/>
      <c r="I40" s="1122"/>
      <c r="J40" s="1123"/>
      <c r="K40" s="300">
        <v>-581410</v>
      </c>
      <c r="L40" s="300">
        <v>-39733</v>
      </c>
      <c r="M40" s="301">
        <v>-69251</v>
      </c>
      <c r="N40" s="302">
        <v>-42.6</v>
      </c>
      <c r="O40" s="293"/>
    </row>
    <row r="41" spans="1:16" x14ac:dyDescent="0.15">
      <c r="A41" s="248"/>
      <c r="B41" s="244"/>
      <c r="C41" s="244"/>
      <c r="D41" s="244"/>
      <c r="E41" s="244"/>
      <c r="F41" s="244"/>
      <c r="G41" s="1127" t="s">
        <v>280</v>
      </c>
      <c r="H41" s="1128"/>
      <c r="I41" s="1128"/>
      <c r="J41" s="1129"/>
      <c r="K41" s="294">
        <v>350994</v>
      </c>
      <c r="L41" s="300">
        <v>23986</v>
      </c>
      <c r="M41" s="301">
        <v>32793</v>
      </c>
      <c r="N41" s="302">
        <v>-26.9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914333</v>
      </c>
      <c r="J51" s="320">
        <v>59384</v>
      </c>
      <c r="K51" s="321">
        <v>201.9</v>
      </c>
      <c r="L51" s="322">
        <v>106194</v>
      </c>
      <c r="M51" s="323">
        <v>3.7</v>
      </c>
      <c r="N51" s="324">
        <v>198.2</v>
      </c>
    </row>
    <row r="52" spans="1:14" x14ac:dyDescent="0.15">
      <c r="A52" s="248"/>
      <c r="B52" s="244"/>
      <c r="C52" s="244"/>
      <c r="D52" s="244"/>
      <c r="E52" s="244"/>
      <c r="F52" s="244"/>
      <c r="G52" s="325"/>
      <c r="H52" s="326" t="s">
        <v>509</v>
      </c>
      <c r="I52" s="327">
        <v>385390</v>
      </c>
      <c r="J52" s="328">
        <v>25030</v>
      </c>
      <c r="K52" s="329">
        <v>47.8</v>
      </c>
      <c r="L52" s="330">
        <v>51075</v>
      </c>
      <c r="M52" s="331">
        <v>-13.1</v>
      </c>
      <c r="N52" s="332">
        <v>60.9</v>
      </c>
    </row>
    <row r="53" spans="1:14" x14ac:dyDescent="0.15">
      <c r="A53" s="248"/>
      <c r="B53" s="244"/>
      <c r="C53" s="244"/>
      <c r="D53" s="244"/>
      <c r="E53" s="244"/>
      <c r="F53" s="244"/>
      <c r="G53" s="310" t="s">
        <v>510</v>
      </c>
      <c r="H53" s="311"/>
      <c r="I53" s="319">
        <v>158148</v>
      </c>
      <c r="J53" s="320">
        <v>10405</v>
      </c>
      <c r="K53" s="321">
        <v>-82.5</v>
      </c>
      <c r="L53" s="322">
        <v>90833</v>
      </c>
      <c r="M53" s="323">
        <v>-14.5</v>
      </c>
      <c r="N53" s="324">
        <v>-68</v>
      </c>
    </row>
    <row r="54" spans="1:14" x14ac:dyDescent="0.15">
      <c r="A54" s="248"/>
      <c r="B54" s="244"/>
      <c r="C54" s="244"/>
      <c r="D54" s="244"/>
      <c r="E54" s="244"/>
      <c r="F54" s="244"/>
      <c r="G54" s="325"/>
      <c r="H54" s="326" t="s">
        <v>509</v>
      </c>
      <c r="I54" s="327">
        <v>127656</v>
      </c>
      <c r="J54" s="328">
        <v>8399</v>
      </c>
      <c r="K54" s="329">
        <v>-66.400000000000006</v>
      </c>
      <c r="L54" s="330">
        <v>47037</v>
      </c>
      <c r="M54" s="331">
        <v>-7.9</v>
      </c>
      <c r="N54" s="332">
        <v>-58.5</v>
      </c>
    </row>
    <row r="55" spans="1:14" x14ac:dyDescent="0.15">
      <c r="A55" s="248"/>
      <c r="B55" s="244"/>
      <c r="C55" s="244"/>
      <c r="D55" s="244"/>
      <c r="E55" s="244"/>
      <c r="F55" s="244"/>
      <c r="G55" s="310" t="s">
        <v>511</v>
      </c>
      <c r="H55" s="311"/>
      <c r="I55" s="319">
        <v>406669</v>
      </c>
      <c r="J55" s="320">
        <v>27206</v>
      </c>
      <c r="K55" s="321">
        <v>161.5</v>
      </c>
      <c r="L55" s="322">
        <v>79181</v>
      </c>
      <c r="M55" s="323">
        <v>-12.8</v>
      </c>
      <c r="N55" s="324">
        <v>174.3</v>
      </c>
    </row>
    <row r="56" spans="1:14" x14ac:dyDescent="0.15">
      <c r="A56" s="248"/>
      <c r="B56" s="244"/>
      <c r="C56" s="244"/>
      <c r="D56" s="244"/>
      <c r="E56" s="244"/>
      <c r="F56" s="244"/>
      <c r="G56" s="325"/>
      <c r="H56" s="326" t="s">
        <v>509</v>
      </c>
      <c r="I56" s="327">
        <v>163898</v>
      </c>
      <c r="J56" s="328">
        <v>10965</v>
      </c>
      <c r="K56" s="329">
        <v>30.6</v>
      </c>
      <c r="L56" s="330">
        <v>40448</v>
      </c>
      <c r="M56" s="331">
        <v>-14</v>
      </c>
      <c r="N56" s="332">
        <v>44.6</v>
      </c>
    </row>
    <row r="57" spans="1:14" x14ac:dyDescent="0.15">
      <c r="A57" s="248"/>
      <c r="B57" s="244"/>
      <c r="C57" s="244"/>
      <c r="D57" s="244"/>
      <c r="E57" s="244"/>
      <c r="F57" s="244"/>
      <c r="G57" s="310" t="s">
        <v>512</v>
      </c>
      <c r="H57" s="311"/>
      <c r="I57" s="319">
        <v>266576</v>
      </c>
      <c r="J57" s="320">
        <v>17938</v>
      </c>
      <c r="K57" s="321">
        <v>-34.1</v>
      </c>
      <c r="L57" s="322">
        <v>118124</v>
      </c>
      <c r="M57" s="323">
        <v>49.2</v>
      </c>
      <c r="N57" s="324">
        <v>-83.3</v>
      </c>
    </row>
    <row r="58" spans="1:14" x14ac:dyDescent="0.15">
      <c r="A58" s="248"/>
      <c r="B58" s="244"/>
      <c r="C58" s="244"/>
      <c r="D58" s="244"/>
      <c r="E58" s="244"/>
      <c r="F58" s="244"/>
      <c r="G58" s="325"/>
      <c r="H58" s="326" t="s">
        <v>509</v>
      </c>
      <c r="I58" s="327">
        <v>182279</v>
      </c>
      <c r="J58" s="328">
        <v>12266</v>
      </c>
      <c r="K58" s="329">
        <v>11.9</v>
      </c>
      <c r="L58" s="330">
        <v>54614</v>
      </c>
      <c r="M58" s="331">
        <v>35</v>
      </c>
      <c r="N58" s="332">
        <v>-23.1</v>
      </c>
    </row>
    <row r="59" spans="1:14" x14ac:dyDescent="0.15">
      <c r="A59" s="248"/>
      <c r="B59" s="244"/>
      <c r="C59" s="244"/>
      <c r="D59" s="244"/>
      <c r="E59" s="244"/>
      <c r="F59" s="244"/>
      <c r="G59" s="310" t="s">
        <v>513</v>
      </c>
      <c r="H59" s="311"/>
      <c r="I59" s="319">
        <v>90920</v>
      </c>
      <c r="J59" s="320">
        <v>6213</v>
      </c>
      <c r="K59" s="321">
        <v>-65.400000000000006</v>
      </c>
      <c r="L59" s="322">
        <v>101693</v>
      </c>
      <c r="M59" s="323">
        <v>-13.9</v>
      </c>
      <c r="N59" s="324">
        <v>-51.5</v>
      </c>
    </row>
    <row r="60" spans="1:14" x14ac:dyDescent="0.15">
      <c r="A60" s="248"/>
      <c r="B60" s="244"/>
      <c r="C60" s="244"/>
      <c r="D60" s="244"/>
      <c r="E60" s="244"/>
      <c r="F60" s="244"/>
      <c r="G60" s="325"/>
      <c r="H60" s="326" t="s">
        <v>509</v>
      </c>
      <c r="I60" s="333">
        <v>86986</v>
      </c>
      <c r="J60" s="328">
        <v>5945</v>
      </c>
      <c r="K60" s="329">
        <v>-51.5</v>
      </c>
      <c r="L60" s="330">
        <v>51066</v>
      </c>
      <c r="M60" s="331">
        <v>-6.5</v>
      </c>
      <c r="N60" s="332">
        <v>-45</v>
      </c>
    </row>
    <row r="61" spans="1:14" x14ac:dyDescent="0.15">
      <c r="A61" s="248"/>
      <c r="B61" s="244"/>
      <c r="C61" s="244"/>
      <c r="D61" s="244"/>
      <c r="E61" s="244"/>
      <c r="F61" s="244"/>
      <c r="G61" s="310" t="s">
        <v>514</v>
      </c>
      <c r="H61" s="334"/>
      <c r="I61" s="335">
        <v>367329</v>
      </c>
      <c r="J61" s="336">
        <v>24229</v>
      </c>
      <c r="K61" s="337">
        <v>36.299999999999997</v>
      </c>
      <c r="L61" s="338">
        <v>99205</v>
      </c>
      <c r="M61" s="339">
        <v>2.2999999999999998</v>
      </c>
      <c r="N61" s="324">
        <v>34</v>
      </c>
    </row>
    <row r="62" spans="1:14" x14ac:dyDescent="0.15">
      <c r="A62" s="248"/>
      <c r="B62" s="244"/>
      <c r="C62" s="244"/>
      <c r="D62" s="244"/>
      <c r="E62" s="244"/>
      <c r="F62" s="244"/>
      <c r="G62" s="325"/>
      <c r="H62" s="326" t="s">
        <v>509</v>
      </c>
      <c r="I62" s="327">
        <v>189242</v>
      </c>
      <c r="J62" s="328">
        <v>12521</v>
      </c>
      <c r="K62" s="329">
        <v>-5.5</v>
      </c>
      <c r="L62" s="330">
        <v>48848</v>
      </c>
      <c r="M62" s="331">
        <v>-1.3</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13.05</v>
      </c>
      <c r="G47" s="12">
        <v>18.48</v>
      </c>
      <c r="H47" s="12">
        <v>12.29</v>
      </c>
      <c r="I47" s="12">
        <v>12.03</v>
      </c>
      <c r="J47" s="13">
        <v>15.36</v>
      </c>
    </row>
    <row r="48" spans="2:10" ht="57.75" customHeight="1" x14ac:dyDescent="0.15">
      <c r="B48" s="14"/>
      <c r="C48" s="1141" t="s">
        <v>4</v>
      </c>
      <c r="D48" s="1141"/>
      <c r="E48" s="1142"/>
      <c r="F48" s="15">
        <v>4.07</v>
      </c>
      <c r="G48" s="16">
        <v>5.22</v>
      </c>
      <c r="H48" s="16">
        <v>5.8</v>
      </c>
      <c r="I48" s="16">
        <v>6.5</v>
      </c>
      <c r="J48" s="17">
        <v>5.44</v>
      </c>
    </row>
    <row r="49" spans="2:10" ht="57.75" customHeight="1" thickBot="1" x14ac:dyDescent="0.2">
      <c r="B49" s="18"/>
      <c r="C49" s="1143" t="s">
        <v>5</v>
      </c>
      <c r="D49" s="1143"/>
      <c r="E49" s="1144"/>
      <c r="F49" s="19">
        <v>8.06</v>
      </c>
      <c r="G49" s="20">
        <v>6.32</v>
      </c>
      <c r="H49" s="20" t="s">
        <v>521</v>
      </c>
      <c r="I49" s="20">
        <v>0.75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4.07</v>
      </c>
      <c r="G34" s="33">
        <v>5.21</v>
      </c>
      <c r="H34" s="33">
        <v>5.8</v>
      </c>
      <c r="I34" s="33">
        <v>6.49</v>
      </c>
      <c r="J34" s="34">
        <v>5.44</v>
      </c>
      <c r="K34" s="22"/>
      <c r="L34" s="22"/>
      <c r="M34" s="22"/>
      <c r="N34" s="22"/>
      <c r="O34" s="22"/>
      <c r="P34" s="22"/>
    </row>
    <row r="35" spans="1:16" ht="39" customHeight="1" x14ac:dyDescent="0.15">
      <c r="A35" s="22"/>
      <c r="B35" s="35"/>
      <c r="C35" s="1145" t="s">
        <v>524</v>
      </c>
      <c r="D35" s="1146"/>
      <c r="E35" s="1147"/>
      <c r="F35" s="36">
        <v>4.9000000000000004</v>
      </c>
      <c r="G35" s="37">
        <v>4.8499999999999996</v>
      </c>
      <c r="H35" s="37">
        <v>4.7300000000000004</v>
      </c>
      <c r="I35" s="37">
        <v>4.5599999999999996</v>
      </c>
      <c r="J35" s="38">
        <v>5.12</v>
      </c>
      <c r="K35" s="22"/>
      <c r="L35" s="22"/>
      <c r="M35" s="22"/>
      <c r="N35" s="22"/>
      <c r="O35" s="22"/>
      <c r="P35" s="22"/>
    </row>
    <row r="36" spans="1:16" ht="39" customHeight="1" x14ac:dyDescent="0.15">
      <c r="A36" s="22"/>
      <c r="B36" s="35"/>
      <c r="C36" s="1145" t="s">
        <v>525</v>
      </c>
      <c r="D36" s="1146"/>
      <c r="E36" s="1147"/>
      <c r="F36" s="36">
        <v>2.12</v>
      </c>
      <c r="G36" s="37">
        <v>2.81</v>
      </c>
      <c r="H36" s="37">
        <v>3.58</v>
      </c>
      <c r="I36" s="37">
        <v>4.24</v>
      </c>
      <c r="J36" s="38">
        <v>4.07</v>
      </c>
      <c r="K36" s="22"/>
      <c r="L36" s="22"/>
      <c r="M36" s="22"/>
      <c r="N36" s="22"/>
      <c r="O36" s="22"/>
      <c r="P36" s="22"/>
    </row>
    <row r="37" spans="1:16" ht="39" customHeight="1" x14ac:dyDescent="0.15">
      <c r="A37" s="22"/>
      <c r="B37" s="35"/>
      <c r="C37" s="1145" t="s">
        <v>526</v>
      </c>
      <c r="D37" s="1146"/>
      <c r="E37" s="1147"/>
      <c r="F37" s="36" t="s">
        <v>527</v>
      </c>
      <c r="G37" s="37" t="s">
        <v>528</v>
      </c>
      <c r="H37" s="37" t="s">
        <v>529</v>
      </c>
      <c r="I37" s="37">
        <v>0</v>
      </c>
      <c r="J37" s="38">
        <v>2.78</v>
      </c>
      <c r="K37" s="22"/>
      <c r="L37" s="22"/>
      <c r="M37" s="22"/>
      <c r="N37" s="22"/>
      <c r="O37" s="22"/>
      <c r="P37" s="22"/>
    </row>
    <row r="38" spans="1:16" ht="39" customHeight="1" x14ac:dyDescent="0.15">
      <c r="A38" s="22"/>
      <c r="B38" s="35"/>
      <c r="C38" s="1145" t="s">
        <v>530</v>
      </c>
      <c r="D38" s="1146"/>
      <c r="E38" s="1147"/>
      <c r="F38" s="36">
        <v>1.9</v>
      </c>
      <c r="G38" s="37">
        <v>2.6</v>
      </c>
      <c r="H38" s="37">
        <v>4.12</v>
      </c>
      <c r="I38" s="37">
        <v>2.65</v>
      </c>
      <c r="J38" s="38">
        <v>2.58</v>
      </c>
      <c r="K38" s="22"/>
      <c r="L38" s="22"/>
      <c r="M38" s="22"/>
      <c r="N38" s="22"/>
      <c r="O38" s="22"/>
      <c r="P38" s="22"/>
    </row>
    <row r="39" spans="1:16" ht="39" customHeight="1" x14ac:dyDescent="0.15">
      <c r="A39" s="22"/>
      <c r="B39" s="35"/>
      <c r="C39" s="1145" t="s">
        <v>531</v>
      </c>
      <c r="D39" s="1146"/>
      <c r="E39" s="1147"/>
      <c r="F39" s="36">
        <v>1.64</v>
      </c>
      <c r="G39" s="37">
        <v>1.7</v>
      </c>
      <c r="H39" s="37">
        <v>1.1299999999999999</v>
      </c>
      <c r="I39" s="37">
        <v>2.82</v>
      </c>
      <c r="J39" s="38">
        <v>0.2</v>
      </c>
      <c r="K39" s="22"/>
      <c r="L39" s="22"/>
      <c r="M39" s="22"/>
      <c r="N39" s="22"/>
      <c r="O39" s="22"/>
      <c r="P39" s="22"/>
    </row>
    <row r="40" spans="1:16" ht="39" customHeight="1" x14ac:dyDescent="0.15">
      <c r="A40" s="22"/>
      <c r="B40" s="35"/>
      <c r="C40" s="1145" t="s">
        <v>532</v>
      </c>
      <c r="D40" s="1146"/>
      <c r="E40" s="1147"/>
      <c r="F40" s="36">
        <v>0.08</v>
      </c>
      <c r="G40" s="37">
        <v>7.0000000000000007E-2</v>
      </c>
      <c r="H40" s="37">
        <v>0.1</v>
      </c>
      <c r="I40" s="37">
        <v>0.08</v>
      </c>
      <c r="J40" s="38">
        <v>0.08</v>
      </c>
      <c r="K40" s="22"/>
      <c r="L40" s="22"/>
      <c r="M40" s="22"/>
      <c r="N40" s="22"/>
      <c r="O40" s="22"/>
      <c r="P40" s="22"/>
    </row>
    <row r="41" spans="1:16" ht="39" customHeight="1" x14ac:dyDescent="0.15">
      <c r="A41" s="22"/>
      <c r="B41" s="35"/>
      <c r="C41" s="1145" t="s">
        <v>533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535</v>
      </c>
      <c r="D43" s="1149"/>
      <c r="E43" s="1150"/>
      <c r="F43" s="41">
        <v>0</v>
      </c>
      <c r="G43" s="42">
        <v>0</v>
      </c>
      <c r="H43" s="42">
        <v>0</v>
      </c>
      <c r="I43" s="42">
        <v>0</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649</v>
      </c>
      <c r="L45" s="60">
        <v>591</v>
      </c>
      <c r="M45" s="60">
        <v>517</v>
      </c>
      <c r="N45" s="60">
        <v>495</v>
      </c>
      <c r="O45" s="61">
        <v>488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389</v>
      </c>
      <c r="L48" s="64">
        <v>409</v>
      </c>
      <c r="M48" s="64">
        <v>438</v>
      </c>
      <c r="N48" s="64">
        <v>469</v>
      </c>
      <c r="O48" s="65">
        <v>432</v>
      </c>
      <c r="P48" s="48"/>
      <c r="Q48" s="48"/>
      <c r="R48" s="48"/>
      <c r="S48" s="48"/>
      <c r="T48" s="48"/>
      <c r="U48" s="48"/>
    </row>
    <row r="49" spans="1:21" ht="30.75" customHeight="1" x14ac:dyDescent="0.15">
      <c r="A49" s="48"/>
      <c r="B49" s="1163"/>
      <c r="C49" s="1164"/>
      <c r="D49" s="62"/>
      <c r="E49" s="1155" t="s">
        <v>16</v>
      </c>
      <c r="F49" s="1155"/>
      <c r="G49" s="1155"/>
      <c r="H49" s="1155"/>
      <c r="I49" s="1155"/>
      <c r="J49" s="1156"/>
      <c r="K49" s="63">
        <v>29</v>
      </c>
      <c r="L49" s="64">
        <v>29</v>
      </c>
      <c r="M49" s="64">
        <v>29</v>
      </c>
      <c r="N49" s="64">
        <v>29</v>
      </c>
      <c r="O49" s="65">
        <v>28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v>
      </c>
      <c r="L50" s="64">
        <v>12</v>
      </c>
      <c r="M50" s="64">
        <v>12</v>
      </c>
      <c r="N50" s="64">
        <v>12</v>
      </c>
      <c r="O50" s="65">
        <v>12</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522</v>
      </c>
      <c r="L52" s="64">
        <v>541</v>
      </c>
      <c r="M52" s="64">
        <v>556</v>
      </c>
      <c r="N52" s="64">
        <v>573</v>
      </c>
      <c r="O52" s="65">
        <v>608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557</v>
      </c>
      <c r="L53" s="69">
        <v>500</v>
      </c>
      <c r="M53" s="69">
        <v>440</v>
      </c>
      <c r="N53" s="69">
        <v>432</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2016-05-01T07:22:34Z</cp:lastPrinted>
  <dcterms:created xsi:type="dcterms:W3CDTF">2016-02-15T00:32:43Z</dcterms:created>
  <dcterms:modified xsi:type="dcterms:W3CDTF">2016-05-09T04:00:30Z</dcterms:modified>
  <cp:category/>
</cp:coreProperties>
</file>