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BE36" i="9"/>
  <c r="C36" i="9"/>
  <c r="C35" i="9"/>
  <c r="C34" i="9"/>
  <c r="U34" i="9" l="1"/>
  <c r="U35" i="9" s="1"/>
  <c r="U36"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l="1"/>
  <c r="BW37" i="9" s="1"/>
  <c r="BW38" i="9" s="1"/>
  <c r="BW39" i="9" s="1"/>
  <c r="BW40" i="9" s="1"/>
  <c r="BW41" i="9" s="1"/>
  <c r="BW42" i="9" s="1"/>
  <c r="BW43" i="9" s="1"/>
  <c r="CO34" i="9" l="1"/>
  <c r="CO35" i="9" s="1"/>
  <c r="CO36" i="9" s="1"/>
  <c r="CO37" i="9" s="1"/>
  <c r="CO38" i="9" s="1"/>
</calcChain>
</file>

<file path=xl/sharedStrings.xml><?xml version="1.0" encoding="utf-8"?>
<sst xmlns="http://schemas.openxmlformats.org/spreadsheetml/2006/main" count="963" uniqueCount="553">
  <si>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</si>
  <si>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</si>
  <si>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</si>
  <si>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</si>
  <si>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</si>
  <si>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</si>
  <si>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</si>
  <si>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</si>
  <si>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</si>
  <si>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</si>
  <si>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</si>
  <si>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</si>
  <si>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</si>
  <si>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</si>
  <si>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</si>
  <si>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</si>
  <si>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</si>
  <si>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</si>
  <si>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</si>
  <si>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</si>
  <si>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</si>
  <si>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</si>
  <si>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</si>
  <si>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</si>
  <si>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</si>
  <si>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</si>
  <si>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</si>
  <si>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</si>
  <si>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</si>
  <si>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</si>
  <si>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</si>
  <si>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</si>
  <si>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</si>
  <si>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</si>
  <si>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</si>
  <si>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</si>
  <si>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</si>
  <si>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</si>
  <si>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</si>
  <si>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</si>
  <si>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</si>
  <si>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</si>
  <si>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</si>
  <si>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</si>
  <si>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</si>
  <si>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</si>
  <si>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</si>
  <si>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</si>
  <si>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</si>
  <si>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</si>
  <si>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</si>
  <si>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</si>
  <si>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</si>
  <si>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</si>
  <si>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</si>
  <si>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</si>
  <si>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</si>
  <si>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</si>
  <si>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</si>
  <si>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</si>
  <si>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</si>
  <si>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</si>
  <si>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</si>
  <si>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</si>
  <si>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</si>
  <si>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</si>
  <si>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</si>
  <si>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</si>
  <si>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</si>
  <si>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</si>
  <si>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</si>
  <si>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</si>
  <si>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</si>
  <si>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</si>
  <si>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</si>
  <si>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</si>
  <si>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</si>
  <si>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</si>
  <si>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</si>
  <si>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</si>
  <si>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</si>
  <si>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</si>
  <si>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十和田市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</si>
  <si>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</si>
  <si>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</si>
  <si>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</si>
  <si>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</si>
  <si>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</si>
  <si>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</si>
  <si>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</si>
  <si>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</si>
  <si>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</si>
  <si>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</si>
  <si>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</si>
  <si>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</si>
  <si>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</si>
  <si>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</si>
  <si>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</si>
  <si>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</si>
  <si>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</si>
  <si>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</si>
  <si>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</si>
  <si>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</si>
  <si>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</si>
  <si>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</si>
  <si>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</si>
  <si>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</si>
  <si>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</si>
  <si>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</si>
  <si>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</si>
  <si>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</si>
  <si>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</si>
  <si>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</si>
  <si>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</si>
  <si>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</si>
  <si>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</si>
  <si>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</si>
  <si>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</si>
  <si>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</si>
  <si>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</si>
  <si>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</si>
  <si>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</si>
  <si>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</si>
  <si>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</si>
  <si>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</si>
  <si>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</si>
  <si>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</si>
  <si>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</si>
  <si>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</si>
  <si>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</si>
  <si>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</si>
  <si>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</si>
  <si>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</si>
  <si>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</si>
  <si>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</si>
  <si>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</si>
  <si>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</si>
  <si>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</si>
  <si>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</si>
  <si>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</si>
  <si>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</si>
  <si>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</si>
  <si>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</si>
  <si>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</si>
  <si>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</si>
  <si>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</si>
  <si>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</si>
  <si>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</si>
  <si>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</si>
  <si>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</si>
  <si>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</si>
  <si>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</si>
  <si>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</si>
  <si>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</si>
  <si>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</si>
  <si>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</si>
  <si>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</si>
  <si>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</si>
  <si>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</si>
  <si>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</si>
  <si>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</si>
  <si>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</si>
  <si>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</si>
  <si>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</si>
  <si>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</si>
  <si>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</si>
  <si>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</si>
  <si>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</si>
  <si>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</si>
  <si>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</si>
  <si>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</si>
  <si>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</si>
  <si>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</si>
  <si>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</si>
  <si>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</si>
  <si>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</si>
  <si>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</si>
  <si>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</si>
  <si>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</si>
  <si>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</si>
  <si>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</si>
  <si>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</si>
  <si>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</si>
  <si>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</si>
  <si>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</si>
  <si>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</si>
  <si>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</si>
  <si>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</si>
  <si>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</si>
  <si>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</si>
  <si>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</si>
  <si>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</si>
  <si>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</si>
  <si>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</si>
  <si>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青森県十和田市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</si>
  <si>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</si>
  <si>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</si>
  <si>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</si>
  <si>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</si>
  <si>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</si>
  <si>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</si>
  <si>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</si>
  <si>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</si>
  <si>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</si>
  <si>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</si>
  <si>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</si>
  <si>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</si>
  <si>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</si>
  <si>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</si>
  <si>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</si>
  <si>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</si>
  <si>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</si>
  <si>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</si>
  <si>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</si>
  <si>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</si>
  <si>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</si>
  <si>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</si>
  <si>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</si>
  <si>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</si>
  <si>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</si>
  <si>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</si>
  <si>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</si>
  <si>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</si>
  <si>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</si>
  <si>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</si>
  <si>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</si>
  <si>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</si>
  <si>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</si>
  <si>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</si>
  <si>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</si>
  <si>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</si>
  <si>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</si>
  <si>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</si>
  <si>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</si>
  <si>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</si>
  <si>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</si>
  <si>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</si>
  <si>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</si>
  <si>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</si>
  <si>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</si>
  <si>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</si>
  <si>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</si>
  <si>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</si>
  <si>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</si>
  <si>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</si>
  <si>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</si>
  <si>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</si>
  <si>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</si>
  <si>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</si>
  <si>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</si>
  <si>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</si>
  <si>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</si>
  <si>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</si>
  <si>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</si>
  <si>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</si>
  <si>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</si>
  <si>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</si>
  <si>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</si>
  <si>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</si>
  <si>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</si>
  <si>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</si>
  <si>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</si>
  <si>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</si>
  <si>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</si>
  <si>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</si>
  <si>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</si>
  <si>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</si>
  <si>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</si>
  <si>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</si>
  <si>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</si>
  <si>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</si>
  <si>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</si>
  <si>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</si>
  <si>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</si>
  <si>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</si>
  <si>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</si>
  <si>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</si>
  <si>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</si>
  <si>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</si>
  <si>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</si>
  <si>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</si>
  <si>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</si>
  <si>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</si>
  <si>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</si>
  <si>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</si>
  <si>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</si>
  <si>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</si>
  <si>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</si>
  <si>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</si>
  <si>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</si>
  <si>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</si>
  <si>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</si>
  <si>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</si>
  <si>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</si>
  <si>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</si>
  <si>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</si>
  <si>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</si>
  <si>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</si>
  <si>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</si>
  <si>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</si>
  <si>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</si>
  <si>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</si>
  <si>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</si>
  <si>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</si>
  <si>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</si>
  <si>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</si>
  <si>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</si>
  <si>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</si>
  <si>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</si>
  <si>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</si>
  <si>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</si>
  <si>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</si>
  <si>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</si>
  <si>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</si>
  <si>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</si>
  <si>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</si>
  <si>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</si>
  <si>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</si>
  <si>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</si>
  <si>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</si>
  <si>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</si>
  <si>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</si>
  <si>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</si>
  <si>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</si>
  <si>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</si>
  <si>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</si>
  <si>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</si>
  <si>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</si>
  <si>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</si>
  <si>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</si>
  <si>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</si>
  <si>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</si>
  <si>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</si>
  <si>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</si>
  <si>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</si>
  <si>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</si>
  <si>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</si>
  <si>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</si>
  <si>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</si>
  <si>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</si>
  <si>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</si>
  <si>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</si>
  <si>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</si>
  <si>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</si>
  <si>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</si>
  <si>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青森県十和田市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</si>
  <si>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</si>
  <si>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</si>
  <si>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</si>
  <si>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</si>
  <si>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</si>
  <si>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</si>
  <si>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</si>
  <si>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</si>
  <si>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</si>
  <si>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</si>
  <si>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</si>
  <si>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</si>
  <si>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</si>
  <si>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</si>
  <si>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</si>
  <si>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</si>
  <si>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</si>
  <si>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</si>
  <si>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</si>
  <si>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</si>
  <si>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</si>
  <si>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</si>
  <si>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</si>
  <si>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</si>
  <si>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</si>
  <si>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</si>
  <si>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</si>
  <si>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</si>
  <si>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</si>
  <si>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</si>
  <si>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</si>
  <si>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</si>
  <si>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</si>
  <si>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</si>
  <si>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</si>
  <si>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</si>
  <si>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</si>
  <si>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</si>
  <si>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</si>
  <si>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</si>
  <si>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温泉事業特別会計</t>
    <phoneticPr fontId="5"/>
  </si>
  <si>
    <t>法非適用企業</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</si>
  <si>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</si>
  <si>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</si>
  <si>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</si>
  <si>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</si>
  <si>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</si>
  <si>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</si>
  <si>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</si>
  <si>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</si>
  <si>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</si>
  <si>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</si>
  <si>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</si>
  <si>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</si>
  <si>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</si>
  <si>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</si>
  <si>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</si>
  <si>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</si>
  <si>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</si>
  <si>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</si>
  <si>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</si>
  <si>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</si>
  <si>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</si>
  <si>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</si>
  <si>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</si>
  <si>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</si>
  <si>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</si>
  <si>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</si>
  <si>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</si>
  <si>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</si>
  <si>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</si>
  <si>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</si>
  <si>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</si>
  <si>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</si>
  <si>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</si>
  <si>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</si>
  <si>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</si>
  <si>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</si>
  <si>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</si>
  <si>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</si>
  <si>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</si>
  <si>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</si>
  <si>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</si>
  <si>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</si>
  <si>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</si>
  <si>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</si>
  <si>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</si>
  <si>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</si>
  <si>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</si>
  <si>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</si>
  <si>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</si>
  <si>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</si>
  <si>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</si>
  <si>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</si>
  <si>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</si>
  <si>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</si>
  <si>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</si>
  <si>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</si>
  <si>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</si>
  <si>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</si>
  <si>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</si>
  <si>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</si>
  <si>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</si>
  <si>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</si>
  <si>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</si>
  <si>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</si>
  <si>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</si>
  <si>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</si>
  <si>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</si>
  <si>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</si>
  <si>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</si>
  <si>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</si>
  <si>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</si>
  <si>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</si>
  <si>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</si>
  <si>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</si>
  <si>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</si>
  <si>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</si>
  <si>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</si>
  <si>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</si>
  <si>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</si>
  <si>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</si>
  <si>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</si>
  <si>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</si>
  <si>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</si>
  <si>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</si>
  <si>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</si>
  <si>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</si>
  <si>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</si>
  <si>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</si>
  <si>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</si>
  <si>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</si>
  <si>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</si>
  <si>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</si>
  <si>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</si>
  <si>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</si>
  <si>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</si>
  <si>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</si>
  <si>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</si>
  <si>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</si>
  <si>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</si>
  <si>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</si>
  <si>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</si>
  <si>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</si>
  <si>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</si>
  <si>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</si>
  <si>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</si>
  <si>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</si>
  <si>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</si>
  <si>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</si>
  <si>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</si>
  <si>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</si>
  <si>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</si>
  <si>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</si>
  <si>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</si>
  <si>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</si>
  <si>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</si>
  <si>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</si>
  <si>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</si>
  <si>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</si>
  <si>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</si>
  <si>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</si>
  <si>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</si>
  <si>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</si>
  <si>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</si>
  <si>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</si>
  <si>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</si>
  <si>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</si>
  <si>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</si>
  <si>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</si>
  <si>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</si>
  <si>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</si>
  <si>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</si>
  <si>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</si>
  <si>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</si>
  <si>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</si>
  <si>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7.05</t>
  </si>
  <si>
    <t>水道事業会計</t>
  </si>
  <si>
    <t>一般会計</t>
  </si>
  <si>
    <t>国民健康保険事業特別会計</t>
  </si>
  <si>
    <t>下水道事業会計</t>
  </si>
  <si>
    <t>介護保険事業特別会計</t>
  </si>
  <si>
    <t>病院事業会計</t>
  </si>
  <si>
    <t>▲ 8.63</t>
  </si>
  <si>
    <t>地方卸売市場事業特別会計</t>
  </si>
  <si>
    <t>後期高齢者医療特別会計</t>
  </si>
  <si>
    <t>その他会計（赤字）</t>
  </si>
  <si>
    <t>その他会計（黒字）</t>
  </si>
  <si>
    <t>-</t>
    <phoneticPr fontId="2"/>
  </si>
  <si>
    <t>-</t>
    <phoneticPr fontId="2"/>
  </si>
  <si>
    <t>十和田地域広域事務組合</t>
    <rPh sb="0" eb="3">
      <t>トワダ</t>
    </rPh>
    <rPh sb="3" eb="5">
      <t>チイキ</t>
    </rPh>
    <rPh sb="5" eb="7">
      <t>コウイキ</t>
    </rPh>
    <rPh sb="7" eb="9">
      <t>ジム</t>
    </rPh>
    <rPh sb="9" eb="11">
      <t>クミアイ</t>
    </rPh>
    <phoneticPr fontId="5"/>
  </si>
  <si>
    <t>十和田地区環境整備事務組合</t>
    <rPh sb="0" eb="3">
      <t>トワダ</t>
    </rPh>
    <rPh sb="3" eb="5">
      <t>チク</t>
    </rPh>
    <rPh sb="5" eb="7">
      <t>カンキョウ</t>
    </rPh>
    <rPh sb="7" eb="9">
      <t>セイビ</t>
    </rPh>
    <rPh sb="9" eb="11">
      <t>ジム</t>
    </rPh>
    <rPh sb="11" eb="13">
      <t>クミアイ</t>
    </rPh>
    <phoneticPr fontId="5"/>
  </si>
  <si>
    <t>十和田地区食肉処理事務組合</t>
    <rPh sb="0" eb="3">
      <t>トワダ</t>
    </rPh>
    <rPh sb="3" eb="5">
      <t>チク</t>
    </rPh>
    <rPh sb="5" eb="7">
      <t>ショクニク</t>
    </rPh>
    <rPh sb="7" eb="9">
      <t>ショリ</t>
    </rPh>
    <rPh sb="9" eb="11">
      <t>ジム</t>
    </rPh>
    <rPh sb="11" eb="13">
      <t>クミアイ</t>
    </rPh>
    <phoneticPr fontId="5"/>
  </si>
  <si>
    <t>上北地方教育・福祉事務組合</t>
    <rPh sb="0" eb="2">
      <t>カミキタ</t>
    </rPh>
    <rPh sb="2" eb="4">
      <t>チホウ</t>
    </rPh>
    <rPh sb="4" eb="6">
      <t>キョウイク</t>
    </rPh>
    <rPh sb="7" eb="9">
      <t>フクシ</t>
    </rPh>
    <rPh sb="9" eb="11">
      <t>ジム</t>
    </rPh>
    <rPh sb="11" eb="13">
      <t>クミアイ</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</si>
  <si>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</si>
  <si>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</si>
  <si>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5"/>
  </si>
  <si>
    <t>青森県市町村総合事務組合</t>
    <rPh sb="0" eb="3">
      <t>アオモリケン</t>
    </rPh>
    <rPh sb="3" eb="6">
      <t>シチョウソン</t>
    </rPh>
    <rPh sb="6" eb="8">
      <t>ソウゴウ</t>
    </rPh>
    <rPh sb="8" eb="10">
      <t>ジム</t>
    </rPh>
    <rPh sb="10" eb="12">
      <t>クミアイ</t>
    </rPh>
    <phoneticPr fontId="5"/>
  </si>
  <si>
    <t>青森県交通災害共済組合</t>
    <rPh sb="0" eb="3">
      <t>アオモリケン</t>
    </rPh>
    <rPh sb="3" eb="5">
      <t>コウツウ</t>
    </rPh>
    <rPh sb="5" eb="7">
      <t>サイガイ</t>
    </rPh>
    <rPh sb="7" eb="9">
      <t>キョウサイ</t>
    </rPh>
    <rPh sb="9" eb="11">
      <t>クミアイ</t>
    </rPh>
    <phoneticPr fontId="5"/>
  </si>
  <si>
    <t>青森県市長会館管理組合</t>
    <rPh sb="0" eb="3">
      <t>アオモリケン</t>
    </rPh>
    <rPh sb="3" eb="5">
      <t>シチョウ</t>
    </rPh>
    <rPh sb="5" eb="7">
      <t>カイカン</t>
    </rPh>
    <rPh sb="7" eb="9">
      <t>カンリ</t>
    </rPh>
    <rPh sb="9" eb="11">
      <t>クミアイ</t>
    </rPh>
    <phoneticPr fontId="5"/>
  </si>
  <si>
    <t>◯</t>
    <phoneticPr fontId="5"/>
  </si>
  <si>
    <t>十和田市土地開発公社</t>
    <rPh sb="0" eb="3">
      <t>トワダ</t>
    </rPh>
    <rPh sb="3" eb="4">
      <t>シ</t>
    </rPh>
    <rPh sb="4" eb="6">
      <t>トチ</t>
    </rPh>
    <rPh sb="6" eb="8">
      <t>カイハツ</t>
    </rPh>
    <rPh sb="8" eb="10">
      <t>コウシャ</t>
    </rPh>
    <phoneticPr fontId="5"/>
  </si>
  <si>
    <t>十和田湖ふるさと活性化公社</t>
    <rPh sb="0" eb="4">
      <t>トワダコ</t>
    </rPh>
    <rPh sb="8" eb="11">
      <t>カッセイカ</t>
    </rPh>
    <rPh sb="11" eb="13">
      <t>コウシャ</t>
    </rPh>
    <phoneticPr fontId="5"/>
  </si>
  <si>
    <t>上十三広域農業振興会</t>
    <rPh sb="0" eb="1">
      <t>ウエ</t>
    </rPh>
    <rPh sb="1" eb="3">
      <t>ジュウサン</t>
    </rPh>
    <rPh sb="3" eb="5">
      <t>コウイキ</t>
    </rPh>
    <rPh sb="5" eb="7">
      <t>ノウギョウ</t>
    </rPh>
    <rPh sb="7" eb="10">
      <t>シンコウカイ</t>
    </rPh>
    <phoneticPr fontId="5"/>
  </si>
  <si>
    <t>十和田市体育協会</t>
    <rPh sb="0" eb="4">
      <t>トワダシ</t>
    </rPh>
    <rPh sb="4" eb="6">
      <t>タイイク</t>
    </rPh>
    <rPh sb="6" eb="8">
      <t>キョウカイ</t>
    </rPh>
    <phoneticPr fontId="5"/>
  </si>
  <si>
    <t>まちづくり十和田</t>
    <rPh sb="5" eb="8">
      <t>トワダ</t>
    </rPh>
    <phoneticPr fontId="5"/>
  </si>
  <si>
    <t>法適用企業</t>
    <rPh sb="0" eb="1">
      <t>ホウ</t>
    </rPh>
    <rPh sb="1" eb="3">
      <t>テキヨウ</t>
    </rPh>
    <rPh sb="3" eb="5">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</si>
</sst>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57128</c:v>
                </c:pt>
                <c:pt idx="1">
                  <c:v>37699</c:v>
                </c:pt>
                <c:pt idx="2">
                  <c:v>32836</c:v>
                </c:pt>
                <c:pt idx="3">
                  <c:v>56530</c:v>
                </c:pt>
                <c:pt idx="4">
                  <c:v>49553</c:v>
                </c:pt>
              </c:numCache>
            </c:numRef>
          </c:val>
          <c:smooth val="0"/>
        </c:ser>
        <c:dLbls>
          <c:showLegendKey val="0"/>
          <c:showVal val="0"/>
          <c:showCatName val="0"/>
          <c:showSerName val="0"/>
          <c:showPercent val="0"/>
          <c:showBubbleSize val="0"/>
        </c:dLbls>
        <c:marker val="1"/>
        <c:smooth val="0"/>
        <c:axId val="493823608"/>
        <c:axId val="493845168"/>
      </c:lineChart>
      <c:catAx>
        <c:axId val="493823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845168"/>
        <c:crosses val="autoZero"/>
        <c:auto val="1"/>
        <c:lblAlgn val="ctr"/>
        <c:lblOffset val="100"/>
        <c:tickLblSkip val="1"/>
        <c:tickMarkSkip val="1"/>
        <c:noMultiLvlLbl val="0"/>
      </c:catAx>
      <c:valAx>
        <c:axId val="4938451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823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7.06</c:v>
                </c:pt>
                <c:pt idx="1">
                  <c:v>5.32</c:v>
                </c:pt>
                <c:pt idx="2">
                  <c:v>4.99</c:v>
                </c:pt>
                <c:pt idx="3">
                  <c:v>6.31</c:v>
                </c:pt>
                <c:pt idx="4">
                  <c:v>6.72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7.49</c:v>
                </c:pt>
                <c:pt idx="1">
                  <c:v>6.51</c:v>
                </c:pt>
                <c:pt idx="2">
                  <c:v>15.72</c:v>
                </c:pt>
                <c:pt idx="3">
                  <c:v>23.72</c:v>
                </c:pt>
                <c:pt idx="4">
                  <c:v>30.85</c:v>
                </c:pt>
              </c:numCache>
            </c:numRef>
          </c:val>
        </c:ser>
        <c:dLbls>
          <c:showLegendKey val="0"/>
          <c:showVal val="0"/>
          <c:showCatName val="0"/>
          <c:showSerName val="0"/>
          <c:showPercent val="0"/>
          <c:showBubbleSize val="0"/>
        </c:dLbls>
        <c:gapWidth val="250"/>
        <c:overlap val="100"/>
        <c:axId val="493822824"/>
        <c:axId val="493823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3.01</c:v>
                </c:pt>
                <c:pt idx="1">
                  <c:v>-7.05</c:v>
                </c:pt>
                <c:pt idx="2">
                  <c:v>5</c:v>
                </c:pt>
                <c:pt idx="3">
                  <c:v>6.82</c:v>
                </c:pt>
                <c:pt idx="4">
                  <c:v>4.45</c:v>
                </c:pt>
              </c:numCache>
            </c:numRef>
          </c:val>
          <c:smooth val="0"/>
        </c:ser>
        <c:dLbls>
          <c:showLegendKey val="0"/>
          <c:showVal val="0"/>
          <c:showCatName val="0"/>
          <c:showSerName val="0"/>
          <c:showPercent val="0"/>
          <c:showBubbleSize val="0"/>
        </c:dLbls>
        <c:marker val="1"/>
        <c:smooth val="0"/>
        <c:axId val="493822824"/>
        <c:axId val="493823216"/>
      </c:lineChart>
      <c:catAx>
        <c:axId val="493822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3823216"/>
        <c:crosses val="autoZero"/>
        <c:auto val="1"/>
        <c:lblAlgn val="ctr"/>
        <c:lblOffset val="100"/>
        <c:tickLblSkip val="1"/>
        <c:tickMarkSkip val="1"/>
        <c:noMultiLvlLbl val="0"/>
      </c:catAx>
      <c:valAx>
        <c:axId val="49382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822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0.06</c:v>
                </c:pt>
                <c:pt idx="2">
                  <c:v>#N/A</c:v>
                </c:pt>
                <c:pt idx="3">
                  <c:v>0.06</c:v>
                </c:pt>
                <c:pt idx="4">
                  <c:v>#N/A</c:v>
                </c:pt>
                <c:pt idx="5">
                  <c:v>0.06</c:v>
                </c:pt>
                <c:pt idx="6">
                  <c:v>#N/A</c:v>
                </c:pt>
                <c:pt idx="7">
                  <c:v>0.06</c:v>
                </c:pt>
                <c:pt idx="8">
                  <c:v>#N/A</c:v>
                </c:pt>
                <c:pt idx="9">
                  <c:v>7.0000000000000007E-2</c:v>
                </c:pt>
              </c:numCache>
            </c:numRef>
          </c:val>
        </c:ser>
        <c:ser>
          <c:idx val="3"/>
          <c:order val="3"/>
          <c:tx>
            <c:strRef>
              <c:f>データシート!$A$30</c:f>
              <c:strCache>
                <c:ptCount val="1"/>
                <c:pt idx="0">
                  <c:v>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7.0000000000000007E-2</c:v>
                </c:pt>
                <c:pt idx="4">
                  <c:v>#N/A</c:v>
                </c:pt>
                <c:pt idx="5">
                  <c:v>0.05</c:v>
                </c:pt>
                <c:pt idx="6">
                  <c:v>#N/A</c:v>
                </c:pt>
                <c:pt idx="7">
                  <c:v>0.04</c:v>
                </c:pt>
                <c:pt idx="8">
                  <c:v>#N/A</c:v>
                </c:pt>
                <c:pt idx="9">
                  <c:v>0.08</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8.6300000000000008</c:v>
                </c:pt>
                <c:pt idx="1">
                  <c:v>#N/A</c:v>
                </c:pt>
                <c:pt idx="2">
                  <c:v>#N/A</c:v>
                </c:pt>
                <c:pt idx="3">
                  <c:v>0</c:v>
                </c:pt>
                <c:pt idx="4">
                  <c:v>#N/A</c:v>
                </c:pt>
                <c:pt idx="5">
                  <c:v>0</c:v>
                </c:pt>
                <c:pt idx="6">
                  <c:v>#N/A</c:v>
                </c:pt>
                <c:pt idx="7">
                  <c:v>0</c:v>
                </c:pt>
                <c:pt idx="8">
                  <c:v>#N/A</c:v>
                </c:pt>
                <c:pt idx="9">
                  <c:v>0.72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0.93</c:v>
                </c:pt>
                <c:pt idx="2">
                  <c:v>#N/A</c:v>
                </c:pt>
                <c:pt idx="3">
                  <c:v>1.29</c:v>
                </c:pt>
                <c:pt idx="4">
                  <c:v>#N/A</c:v>
                </c:pt>
                <c:pt idx="5">
                  <c:v>1.08</c:v>
                </c:pt>
                <c:pt idx="6">
                  <c:v>#N/A</c:v>
                </c:pt>
                <c:pt idx="7">
                  <c:v>0.1</c:v>
                </c:pt>
                <c:pt idx="8">
                  <c:v>#N/A</c:v>
                </c:pt>
                <c:pt idx="9">
                  <c:v>0.82</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1.55</c:v>
                </c:pt>
                <c:pt idx="2">
                  <c:v>#N/A</c:v>
                </c:pt>
                <c:pt idx="3">
                  <c:v>1.94</c:v>
                </c:pt>
                <c:pt idx="4">
                  <c:v>#N/A</c:v>
                </c:pt>
                <c:pt idx="5">
                  <c:v>1.28</c:v>
                </c:pt>
                <c:pt idx="6">
                  <c:v>#N/A</c:v>
                </c:pt>
                <c:pt idx="7">
                  <c:v>1.33</c:v>
                </c:pt>
                <c:pt idx="8">
                  <c:v>#N/A</c:v>
                </c:pt>
                <c:pt idx="9">
                  <c:v>1.37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c:v>
                </c:pt>
                <c:pt idx="2">
                  <c:v>#N/A</c:v>
                </c:pt>
                <c:pt idx="3">
                  <c:v>2.16</c:v>
                </c:pt>
                <c:pt idx="4">
                  <c:v>#N/A</c:v>
                </c:pt>
                <c:pt idx="5">
                  <c:v>1.78</c:v>
                </c:pt>
                <c:pt idx="6">
                  <c:v>#N/A</c:v>
                </c:pt>
                <c:pt idx="7">
                  <c:v>1.65</c:v>
                </c:pt>
                <c:pt idx="8">
                  <c:v>#N/A</c:v>
                </c:pt>
                <c:pt idx="9">
                  <c:v>1.37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7.06</c:v>
                </c:pt>
                <c:pt idx="2">
                  <c:v>#N/A</c:v>
                </c:pt>
                <c:pt idx="3">
                  <c:v>5.32</c:v>
                </c:pt>
                <c:pt idx="4">
                  <c:v>#N/A</c:v>
                </c:pt>
                <c:pt idx="5">
                  <c:v>4.99</c:v>
                </c:pt>
                <c:pt idx="6">
                  <c:v>#N/A</c:v>
                </c:pt>
                <c:pt idx="7">
                  <c:v>6.31</c:v>
                </c:pt>
                <c:pt idx="8">
                  <c:v>#N/A</c:v>
                </c:pt>
                <c:pt idx="9">
                  <c:v>6.72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12.19</c:v>
                </c:pt>
                <c:pt idx="2">
                  <c:v>#N/A</c:v>
                </c:pt>
                <c:pt idx="3">
                  <c:v>11.21</c:v>
                </c:pt>
                <c:pt idx="4">
                  <c:v>#N/A</c:v>
                </c:pt>
                <c:pt idx="5">
                  <c:v>11.22</c:v>
                </c:pt>
                <c:pt idx="6">
                  <c:v>#N/A</c:v>
                </c:pt>
                <c:pt idx="7">
                  <c:v>11.72</c:v>
                </c:pt>
                <c:pt idx="8">
                  <c:v>#N/A</c:v>
                </c:pt>
                <c:pt idx="9">
                  <c:v>11.52</c:v>
                </c:pt>
              </c:numCache>
            </c:numRef>
          </c:val>
        </c:ser>
        <c:dLbls>
          <c:showLegendKey val="0"/>
          <c:showVal val="0"/>
          <c:showCatName val="0"/>
          <c:showSerName val="0"/>
          <c:showPercent val="0"/>
          <c:showBubbleSize val="0"/>
        </c:dLbls>
        <c:gapWidth val="150"/>
        <c:overlap val="100"/>
        <c:axId val="493817728"/>
        <c:axId val="493818120"/>
      </c:barChart>
      <c:catAx>
        <c:axId val="49381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818120"/>
        <c:crosses val="autoZero"/>
        <c:auto val="1"/>
        <c:lblAlgn val="ctr"/>
        <c:lblOffset val="100"/>
        <c:tickLblSkip val="1"/>
        <c:tickMarkSkip val="1"/>
        <c:noMultiLvlLbl val="0"/>
      </c:catAx>
      <c:valAx>
        <c:axId val="493818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817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3650</c:v>
                </c:pt>
                <c:pt idx="5">
                  <c:v>3692</c:v>
                </c:pt>
                <c:pt idx="8">
                  <c:v>3789</c:v>
                </c:pt>
                <c:pt idx="11">
                  <c:v>3768</c:v>
                </c:pt>
                <c:pt idx="14">
                  <c:v>3698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47</c:v>
                </c:pt>
                <c:pt idx="3">
                  <c:v>29</c:v>
                </c:pt>
                <c:pt idx="6">
                  <c:v>23</c:v>
                </c:pt>
                <c:pt idx="9">
                  <c:v>18</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530</c:v>
                </c:pt>
                <c:pt idx="3">
                  <c:v>496</c:v>
                </c:pt>
                <c:pt idx="6">
                  <c:v>364</c:v>
                </c:pt>
                <c:pt idx="9">
                  <c:v>119</c:v>
                </c:pt>
                <c:pt idx="12">
                  <c:v>117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1690</c:v>
                </c:pt>
                <c:pt idx="3">
                  <c:v>1664</c:v>
                </c:pt>
                <c:pt idx="6">
                  <c:v>1663</c:v>
                </c:pt>
                <c:pt idx="9">
                  <c:v>1788</c:v>
                </c:pt>
                <c:pt idx="12">
                  <c:v>1682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3679</c:v>
                </c:pt>
                <c:pt idx="3">
                  <c:v>3692</c:v>
                </c:pt>
                <c:pt idx="6">
                  <c:v>3739</c:v>
                </c:pt>
                <c:pt idx="9">
                  <c:v>3759</c:v>
                </c:pt>
                <c:pt idx="12">
                  <c:v>3765</c:v>
                </c:pt>
              </c:numCache>
            </c:numRef>
          </c:val>
        </c:ser>
        <c:dLbls>
          <c:showLegendKey val="0"/>
          <c:showVal val="0"/>
          <c:showCatName val="0"/>
          <c:showSerName val="0"/>
          <c:showPercent val="0"/>
          <c:showBubbleSize val="0"/>
        </c:dLbls>
        <c:gapWidth val="100"/>
        <c:overlap val="100"/>
        <c:axId val="493818904"/>
        <c:axId val="493819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2296</c:v>
                </c:pt>
                <c:pt idx="2">
                  <c:v>#N/A</c:v>
                </c:pt>
                <c:pt idx="3">
                  <c:v>#N/A</c:v>
                </c:pt>
                <c:pt idx="4">
                  <c:v>2189</c:v>
                </c:pt>
                <c:pt idx="5">
                  <c:v>#N/A</c:v>
                </c:pt>
                <c:pt idx="6">
                  <c:v>#N/A</c:v>
                </c:pt>
                <c:pt idx="7">
                  <c:v>2000</c:v>
                </c:pt>
                <c:pt idx="8">
                  <c:v>#N/A</c:v>
                </c:pt>
                <c:pt idx="9">
                  <c:v>#N/A</c:v>
                </c:pt>
                <c:pt idx="10">
                  <c:v>1916</c:v>
                </c:pt>
                <c:pt idx="11">
                  <c:v>#N/A</c:v>
                </c:pt>
                <c:pt idx="12">
                  <c:v>#N/A</c:v>
                </c:pt>
                <c:pt idx="13">
                  <c:v>1878</c:v>
                </c:pt>
                <c:pt idx="14">
                  <c:v>#N/A</c:v>
                </c:pt>
              </c:numCache>
            </c:numRef>
          </c:val>
          <c:smooth val="0"/>
        </c:ser>
        <c:dLbls>
          <c:showLegendKey val="0"/>
          <c:showVal val="0"/>
          <c:showCatName val="0"/>
          <c:showSerName val="0"/>
          <c:showPercent val="0"/>
          <c:showBubbleSize val="0"/>
        </c:dLbls>
        <c:marker val="1"/>
        <c:smooth val="0"/>
        <c:axId val="493818904"/>
        <c:axId val="493819296"/>
      </c:lineChart>
      <c:catAx>
        <c:axId val="493818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819296"/>
        <c:crosses val="autoZero"/>
        <c:auto val="1"/>
        <c:lblAlgn val="ctr"/>
        <c:lblOffset val="100"/>
        <c:tickLblSkip val="1"/>
        <c:tickMarkSkip val="1"/>
        <c:noMultiLvlLbl val="0"/>
      </c:catAx>
      <c:valAx>
        <c:axId val="49381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818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39687</c:v>
                </c:pt>
                <c:pt idx="5">
                  <c:v>39217</c:v>
                </c:pt>
                <c:pt idx="8">
                  <c:v>38289</c:v>
                </c:pt>
                <c:pt idx="11">
                  <c:v>37818</c:v>
                </c:pt>
                <c:pt idx="14">
                  <c:v>37480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6027</c:v>
                </c:pt>
                <c:pt idx="5">
                  <c:v>5202</c:v>
                </c:pt>
                <c:pt idx="8">
                  <c:v>4214</c:v>
                </c:pt>
                <c:pt idx="11">
                  <c:v>3881</c:v>
                </c:pt>
                <c:pt idx="14">
                  <c:v>3391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5174</c:v>
                </c:pt>
                <c:pt idx="5">
                  <c:v>5296</c:v>
                </c:pt>
                <c:pt idx="8">
                  <c:v>7301</c:v>
                </c:pt>
                <c:pt idx="11">
                  <c:v>8286</c:v>
                </c:pt>
                <c:pt idx="14">
                  <c:v>10368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6049</c:v>
                </c:pt>
                <c:pt idx="3">
                  <c:v>5786</c:v>
                </c:pt>
                <c:pt idx="6">
                  <c:v>5197</c:v>
                </c:pt>
                <c:pt idx="9">
                  <c:v>4689</c:v>
                </c:pt>
                <c:pt idx="12">
                  <c:v>4291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1285</c:v>
                </c:pt>
                <c:pt idx="3">
                  <c:v>922</c:v>
                </c:pt>
                <c:pt idx="6">
                  <c:v>651</c:v>
                </c:pt>
                <c:pt idx="9">
                  <c:v>578</c:v>
                </c:pt>
                <c:pt idx="12">
                  <c:v>529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25840</c:v>
                </c:pt>
                <c:pt idx="3">
                  <c:v>26033</c:v>
                </c:pt>
                <c:pt idx="6">
                  <c:v>25384</c:v>
                </c:pt>
                <c:pt idx="9">
                  <c:v>24389</c:v>
                </c:pt>
                <c:pt idx="12">
                  <c:v>23496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86</c:v>
                </c:pt>
                <c:pt idx="3">
                  <c:v>59</c:v>
                </c:pt>
                <c:pt idx="6">
                  <c:v>36</c:v>
                </c:pt>
                <c:pt idx="9">
                  <c:v>22</c:v>
                </c:pt>
                <c:pt idx="12">
                  <c:v>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36251</c:v>
                </c:pt>
                <c:pt idx="3">
                  <c:v>35347</c:v>
                </c:pt>
                <c:pt idx="6">
                  <c:v>33895</c:v>
                </c:pt>
                <c:pt idx="9">
                  <c:v>32910</c:v>
                </c:pt>
                <c:pt idx="12">
                  <c:v>32088</c:v>
                </c:pt>
              </c:numCache>
            </c:numRef>
          </c:val>
        </c:ser>
        <c:dLbls>
          <c:showLegendKey val="0"/>
          <c:showVal val="0"/>
          <c:showCatName val="0"/>
          <c:showSerName val="0"/>
          <c:showPercent val="0"/>
          <c:showBubbleSize val="0"/>
        </c:dLbls>
        <c:gapWidth val="100"/>
        <c:overlap val="100"/>
        <c:axId val="493819688"/>
        <c:axId val="493820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18623</c:v>
                </c:pt>
                <c:pt idx="2">
                  <c:v>#N/A</c:v>
                </c:pt>
                <c:pt idx="3">
                  <c:v>#N/A</c:v>
                </c:pt>
                <c:pt idx="4">
                  <c:v>18432</c:v>
                </c:pt>
                <c:pt idx="5">
                  <c:v>#N/A</c:v>
                </c:pt>
                <c:pt idx="6">
                  <c:v>#N/A</c:v>
                </c:pt>
                <c:pt idx="7">
                  <c:v>15359</c:v>
                </c:pt>
                <c:pt idx="8">
                  <c:v>#N/A</c:v>
                </c:pt>
                <c:pt idx="9">
                  <c:v>#N/A</c:v>
                </c:pt>
                <c:pt idx="10">
                  <c:v>12603</c:v>
                </c:pt>
                <c:pt idx="11">
                  <c:v>#N/A</c:v>
                </c:pt>
                <c:pt idx="12">
                  <c:v>#N/A</c:v>
                </c:pt>
                <c:pt idx="13">
                  <c:v>9177</c:v>
                </c:pt>
                <c:pt idx="14">
                  <c:v>#N/A</c:v>
                </c:pt>
              </c:numCache>
            </c:numRef>
          </c:val>
          <c:smooth val="0"/>
        </c:ser>
        <c:dLbls>
          <c:showLegendKey val="0"/>
          <c:showVal val="0"/>
          <c:showCatName val="0"/>
          <c:showSerName val="0"/>
          <c:showPercent val="0"/>
          <c:showBubbleSize val="0"/>
        </c:dLbls>
        <c:marker val="1"/>
        <c:smooth val="0"/>
        <c:axId val="493819688"/>
        <c:axId val="493820864"/>
      </c:lineChart>
      <c:catAx>
        <c:axId val="493819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3820864"/>
        <c:crosses val="autoZero"/>
        <c:auto val="1"/>
        <c:lblAlgn val="ctr"/>
        <c:lblOffset val="100"/>
        <c:tickLblSkip val="1"/>
        <c:tickMarkSkip val="1"/>
        <c:noMultiLvlLbl val="0"/>
      </c:catAx>
      <c:valAx>
        <c:axId val="493820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819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64,708
64,498
725.67
31,470,311
30,060,202
1,256,137
18,690,976
32,088,326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60.1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指標は、基準財政需要額に用いる地域振興費が人件費等の歳出削減努力により７千８百万円増加した一方で、市民税が景気回復による法人税割、所得割の増により６千４百万円増額となり、前年度と同様の数値となっている。</a:t>
          </a:r>
          <a:endParaRPr kumimoji="1" lang="en-US" altLang="ja-JP" sz="1300">
            <a:latin typeface="ＭＳ Ｐゴシック"/>
          </a:endParaRPr>
        </a:p>
        <a:p>
          <a:r>
            <a:rPr kumimoji="1" lang="ja-JP" altLang="en-US" sz="1300">
              <a:latin typeface="ＭＳ Ｐゴシック"/>
            </a:rPr>
            <a:t>しかし、本市は全国平均を大きく下回っていることから</a:t>
          </a:r>
          <a:r>
            <a:rPr lang="ja-JP" altLang="ja-JP" sz="1300" b="0" i="0" baseline="0">
              <a:solidFill>
                <a:schemeClr val="dk1"/>
              </a:solidFill>
              <a:latin typeface="+mn-lt"/>
              <a:ea typeface="+mn-ea"/>
              <a:cs typeface="+mn-cs"/>
            </a:rPr>
            <a:t>、自主財源を確保できるよう税収増加に努めていく。また、国の施策によって収入が左右されることから、今後も歳出削減に努め、安定した財政運営ができるよう努めていく。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34925</xdr:rowOff>
    </xdr:from>
    <xdr:to>
      <xdr:col>7</xdr:col>
      <xdr:colOff>152400</xdr:colOff>
      <xdr:row>43</xdr:row>
      <xdr:rowOff>34925</xdr:rowOff>
    </xdr:to>
    <xdr:cxnSp macro="">
      <xdr:nvCxnSpPr>
        <xdr:cNvPr id="68" name="直線コネクタ 67"/>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34925</xdr:rowOff>
    </xdr:to>
    <xdr:cxnSp macro="">
      <xdr:nvCxnSpPr>
        <xdr:cNvPr id="71" name="直線コネクタ 70"/>
        <xdr:cNvCxnSpPr/>
      </xdr:nvCxnSpPr>
      <xdr:spPr>
        <a:xfrm>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43</xdr:row>
      <xdr:rowOff>14817</xdr:rowOff>
    </xdr:to>
    <xdr:cxnSp macro="">
      <xdr:nvCxnSpPr>
        <xdr:cNvPr id="74" name="直線コネクタ 73"/>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166158</xdr:rowOff>
    </xdr:to>
    <xdr:cxnSp macro="">
      <xdr:nvCxnSpPr>
        <xdr:cNvPr id="77" name="直線コネクタ 76"/>
        <xdr:cNvCxnSpPr/>
      </xdr:nvCxnSpPr>
      <xdr:spPr>
        <a:xfrm>
          <a:off x="1447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87" name="円/楕円 86"/>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127652</xdr:rowOff>
    </xdr:from>
    <xdr:ext cx="762000" cy="259045"/>
    <xdr:sp macro="" textlink="">
      <xdr:nvSpPr>
        <xdr:cNvPr id="88"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155575</xdr:rowOff>
    </xdr:from>
    <xdr:to>
      <xdr:col>6</xdr:col>
      <xdr:colOff>50800</xdr:colOff>
      <xdr:row>43</xdr:row>
      <xdr:rowOff>85725</xdr:rowOff>
    </xdr:to>
    <xdr:sp macro="" textlink="">
      <xdr:nvSpPr>
        <xdr:cNvPr id="89" name="円/楕円 88"/>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90" name="テキスト ボックス 89"/>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96" name="テキスト ボックス 95"/>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本指標では、前年度に比べ０．７ポイント増加している。その主な要因は、物件費において土地評価に係る業務委託料の３千万円増加及び予防接種業務委託料の３千万円増加したためである。</a:t>
          </a:r>
          <a:endParaRPr kumimoji="1" lang="en-US" altLang="ja-JP" sz="1300">
            <a:latin typeface="ＭＳ Ｐゴシック"/>
          </a:endParaRPr>
        </a:p>
        <a:p>
          <a:r>
            <a:rPr kumimoji="1" lang="ja-JP" altLang="en-US" sz="1300">
              <a:latin typeface="ＭＳ Ｐゴシック"/>
            </a:rPr>
            <a:t>元利償還金のピークが平成２６年度となる見込みであるため、今後、減少すると見込まれるが、今後も歳出削減に努めていく。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62</xdr:row>
      <xdr:rowOff>96731</xdr:rowOff>
    </xdr:to>
    <xdr:cxnSp macro="">
      <xdr:nvCxnSpPr>
        <xdr:cNvPr id="131" name="直線コネクタ 130"/>
        <xdr:cNvCxnSpPr/>
      </xdr:nvCxnSpPr>
      <xdr:spPr>
        <a:xfrm>
          <a:off x="4114800" y="10698480"/>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62</xdr:row>
      <xdr:rowOff>165100</xdr:rowOff>
    </xdr:to>
    <xdr:cxnSp macro="">
      <xdr:nvCxnSpPr>
        <xdr:cNvPr id="134" name="直線コネクタ 133"/>
        <xdr:cNvCxnSpPr/>
      </xdr:nvCxnSpPr>
      <xdr:spPr>
        <a:xfrm flipV="1">
          <a:off x="3225800" y="1069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132927</xdr:rowOff>
    </xdr:from>
    <xdr:to>
      <xdr:col>4</xdr:col>
      <xdr:colOff>482600</xdr:colOff>
      <xdr:row>62</xdr:row>
      <xdr:rowOff>165100</xdr:rowOff>
    </xdr:to>
    <xdr:cxnSp macro="">
      <xdr:nvCxnSpPr>
        <xdr:cNvPr id="137" name="直線コネクタ 136"/>
        <xdr:cNvCxnSpPr/>
      </xdr:nvCxnSpPr>
      <xdr:spPr>
        <a:xfrm>
          <a:off x="2336800" y="107628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132927</xdr:rowOff>
    </xdr:from>
    <xdr:to>
      <xdr:col>3</xdr:col>
      <xdr:colOff>279400</xdr:colOff>
      <xdr:row>63</xdr:row>
      <xdr:rowOff>53975</xdr:rowOff>
    </xdr:to>
    <xdr:cxnSp macro="">
      <xdr:nvCxnSpPr>
        <xdr:cNvPr id="140" name="直線コネクタ 139"/>
        <xdr:cNvCxnSpPr/>
      </xdr:nvCxnSpPr>
      <xdr:spPr>
        <a:xfrm flipV="1">
          <a:off x="1447800" y="10762827"/>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45931</xdr:rowOff>
    </xdr:from>
    <xdr:to>
      <xdr:col>7</xdr:col>
      <xdr:colOff>203200</xdr:colOff>
      <xdr:row>62</xdr:row>
      <xdr:rowOff>147531</xdr:rowOff>
    </xdr:to>
    <xdr:sp macro="" textlink="">
      <xdr:nvSpPr>
        <xdr:cNvPr id="150" name="円/楕円 149"/>
        <xdr:cNvSpPr/>
      </xdr:nvSpPr>
      <xdr:spPr>
        <a:xfrm>
          <a:off x="4902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62458</xdr:rowOff>
    </xdr:from>
    <xdr:ext cx="762000" cy="259045"/>
    <xdr:sp macro="" textlink="">
      <xdr:nvSpPr>
        <xdr:cNvPr id="151" name="財政構造の弾力性該当値テキスト"/>
        <xdr:cNvSpPr txBox="1"/>
      </xdr:nvSpPr>
      <xdr:spPr>
        <a:xfrm>
          <a:off x="50419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2" name="円/楕円 151"/>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53" name="テキスト ボックス 152"/>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4" name="円/楕円 153"/>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55" name="テキスト ボックス 154"/>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82127</xdr:rowOff>
    </xdr:from>
    <xdr:to>
      <xdr:col>3</xdr:col>
      <xdr:colOff>330200</xdr:colOff>
      <xdr:row>63</xdr:row>
      <xdr:rowOff>12277</xdr:rowOff>
    </xdr:to>
    <xdr:sp macro="" textlink="">
      <xdr:nvSpPr>
        <xdr:cNvPr id="156" name="円/楕円 155"/>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57" name="テキスト ボックス 156"/>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3175</xdr:rowOff>
    </xdr:from>
    <xdr:to>
      <xdr:col>2</xdr:col>
      <xdr:colOff>127000</xdr:colOff>
      <xdr:row>63</xdr:row>
      <xdr:rowOff>104775</xdr:rowOff>
    </xdr:to>
    <xdr:sp macro="" textlink="">
      <xdr:nvSpPr>
        <xdr:cNvPr id="158" name="円/楕円 157"/>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114952</xdr:rowOff>
    </xdr:from>
    <xdr:ext cx="762000" cy="259045"/>
    <xdr:sp macro="" textlink="">
      <xdr:nvSpPr>
        <xdr:cNvPr id="159" name="テキスト ボックス 158"/>
        <xdr:cNvSpPr txBox="1"/>
      </xdr:nvSpPr>
      <xdr:spPr>
        <a:xfrm>
          <a:off x="1066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前年度に比べ、物件費が１億円増加している。その要因は、公共施設耐震診断や公共施設解体工事が行われたためである。</a:t>
          </a:r>
          <a:endParaRPr kumimoji="1" lang="en-US" altLang="ja-JP" sz="1300">
            <a:latin typeface="ＭＳ Ｐゴシック"/>
          </a:endParaRPr>
        </a:p>
        <a:p>
          <a:r>
            <a:rPr kumimoji="1" lang="ja-JP" altLang="en-US" sz="1300">
              <a:latin typeface="ＭＳ Ｐゴシック"/>
            </a:rPr>
            <a:t>本市では、今後、公共施設の維持補修費の増加が見込まれるため、歳出削減に努めていく。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10536</xdr:rowOff>
    </xdr:from>
    <xdr:to>
      <xdr:col>7</xdr:col>
      <xdr:colOff>152400</xdr:colOff>
      <xdr:row>81</xdr:row>
      <xdr:rowOff>14185</xdr:rowOff>
    </xdr:to>
    <xdr:cxnSp macro="">
      <xdr:nvCxnSpPr>
        <xdr:cNvPr id="195" name="直線コネクタ 194"/>
        <xdr:cNvCxnSpPr/>
      </xdr:nvCxnSpPr>
      <xdr:spPr>
        <a:xfrm>
          <a:off x="4114800" y="13897986"/>
          <a:ext cx="838200" cy="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170411</xdr:rowOff>
    </xdr:from>
    <xdr:ext cx="762000" cy="259045"/>
    <xdr:sp macro="" textlink="">
      <xdr:nvSpPr>
        <xdr:cNvPr id="196" name="人件費・物件費等の状況平均値テキスト"/>
        <xdr:cNvSpPr txBox="1"/>
      </xdr:nvSpPr>
      <xdr:spPr>
        <a:xfrm>
          <a:off x="5041900" y="13886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10536</xdr:rowOff>
    </xdr:from>
    <xdr:to>
      <xdr:col>6</xdr:col>
      <xdr:colOff>0</xdr:colOff>
      <xdr:row>81</xdr:row>
      <xdr:rowOff>22025</xdr:rowOff>
    </xdr:to>
    <xdr:cxnSp macro="">
      <xdr:nvCxnSpPr>
        <xdr:cNvPr id="198" name="直線コネクタ 197"/>
        <xdr:cNvCxnSpPr/>
      </xdr:nvCxnSpPr>
      <xdr:spPr>
        <a:xfrm flipV="1">
          <a:off x="3225800" y="13897986"/>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14501</xdr:rowOff>
    </xdr:from>
    <xdr:to>
      <xdr:col>4</xdr:col>
      <xdr:colOff>482600</xdr:colOff>
      <xdr:row>81</xdr:row>
      <xdr:rowOff>22025</xdr:rowOff>
    </xdr:to>
    <xdr:cxnSp macro="">
      <xdr:nvCxnSpPr>
        <xdr:cNvPr id="201" name="直線コネクタ 200"/>
        <xdr:cNvCxnSpPr/>
      </xdr:nvCxnSpPr>
      <xdr:spPr>
        <a:xfrm>
          <a:off x="2336800" y="13901951"/>
          <a:ext cx="88900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9734</xdr:rowOff>
    </xdr:from>
    <xdr:to>
      <xdr:col>3</xdr:col>
      <xdr:colOff>279400</xdr:colOff>
      <xdr:row>81</xdr:row>
      <xdr:rowOff>14501</xdr:rowOff>
    </xdr:to>
    <xdr:cxnSp macro="">
      <xdr:nvCxnSpPr>
        <xdr:cNvPr id="204" name="直線コネクタ 203"/>
        <xdr:cNvCxnSpPr/>
      </xdr:nvCxnSpPr>
      <xdr:spPr>
        <a:xfrm>
          <a:off x="1447800" y="13897184"/>
          <a:ext cx="889000" cy="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134835</xdr:rowOff>
    </xdr:from>
    <xdr:to>
      <xdr:col>7</xdr:col>
      <xdr:colOff>203200</xdr:colOff>
      <xdr:row>81</xdr:row>
      <xdr:rowOff>64985</xdr:rowOff>
    </xdr:to>
    <xdr:sp macro="" textlink="">
      <xdr:nvSpPr>
        <xdr:cNvPr id="214" name="円/楕円 213"/>
        <xdr:cNvSpPr/>
      </xdr:nvSpPr>
      <xdr:spPr>
        <a:xfrm>
          <a:off x="4902200" y="1385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56112</xdr:rowOff>
    </xdr:from>
    <xdr:ext cx="762000" cy="259045"/>
    <xdr:sp macro="" textlink="">
      <xdr:nvSpPr>
        <xdr:cNvPr id="215" name="人件費・物件費等の状況該当値テキスト"/>
        <xdr:cNvSpPr txBox="1"/>
      </xdr:nvSpPr>
      <xdr:spPr>
        <a:xfrm>
          <a:off x="5041900" y="1377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91,914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131186</xdr:rowOff>
    </xdr:from>
    <xdr:to>
      <xdr:col>6</xdr:col>
      <xdr:colOff>50800</xdr:colOff>
      <xdr:row>81</xdr:row>
      <xdr:rowOff>61336</xdr:rowOff>
    </xdr:to>
    <xdr:sp macro="" textlink="">
      <xdr:nvSpPr>
        <xdr:cNvPr id="216" name="円/楕円 215"/>
        <xdr:cNvSpPr/>
      </xdr:nvSpPr>
      <xdr:spPr>
        <a:xfrm>
          <a:off x="4064000" y="1384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71513</xdr:rowOff>
    </xdr:from>
    <xdr:ext cx="736600" cy="259045"/>
    <xdr:sp macro="" textlink="">
      <xdr:nvSpPr>
        <xdr:cNvPr id="217" name="テキスト ボックス 216"/>
        <xdr:cNvSpPr txBox="1"/>
      </xdr:nvSpPr>
      <xdr:spPr>
        <a:xfrm>
          <a:off x="3733800" y="1361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89,797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142675</xdr:rowOff>
    </xdr:from>
    <xdr:to>
      <xdr:col>4</xdr:col>
      <xdr:colOff>533400</xdr:colOff>
      <xdr:row>81</xdr:row>
      <xdr:rowOff>72825</xdr:rowOff>
    </xdr:to>
    <xdr:sp macro="" textlink="">
      <xdr:nvSpPr>
        <xdr:cNvPr id="218" name="円/楕円 217"/>
        <xdr:cNvSpPr/>
      </xdr:nvSpPr>
      <xdr:spPr>
        <a:xfrm>
          <a:off x="3175000" y="1385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83002</xdr:rowOff>
    </xdr:from>
    <xdr:ext cx="762000" cy="259045"/>
    <xdr:sp macro="" textlink="">
      <xdr:nvSpPr>
        <xdr:cNvPr id="219" name="テキスト ボックス 218"/>
        <xdr:cNvSpPr txBox="1"/>
      </xdr:nvSpPr>
      <xdr:spPr>
        <a:xfrm>
          <a:off x="2844800" y="1362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96,463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135151</xdr:rowOff>
    </xdr:from>
    <xdr:to>
      <xdr:col>3</xdr:col>
      <xdr:colOff>330200</xdr:colOff>
      <xdr:row>81</xdr:row>
      <xdr:rowOff>65301</xdr:rowOff>
    </xdr:to>
    <xdr:sp macro="" textlink="">
      <xdr:nvSpPr>
        <xdr:cNvPr id="220" name="円/楕円 219"/>
        <xdr:cNvSpPr/>
      </xdr:nvSpPr>
      <xdr:spPr>
        <a:xfrm>
          <a:off x="2286000" y="1385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75478</xdr:rowOff>
    </xdr:from>
    <xdr:ext cx="762000" cy="259045"/>
    <xdr:sp macro="" textlink="">
      <xdr:nvSpPr>
        <xdr:cNvPr id="221" name="テキスト ボックス 220"/>
        <xdr:cNvSpPr txBox="1"/>
      </xdr:nvSpPr>
      <xdr:spPr>
        <a:xfrm>
          <a:off x="1955800" y="1362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92,098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130384</xdr:rowOff>
    </xdr:from>
    <xdr:to>
      <xdr:col>2</xdr:col>
      <xdr:colOff>127000</xdr:colOff>
      <xdr:row>81</xdr:row>
      <xdr:rowOff>60534</xdr:rowOff>
    </xdr:to>
    <xdr:sp macro="" textlink="">
      <xdr:nvSpPr>
        <xdr:cNvPr id="222" name="円/楕円 221"/>
        <xdr:cNvSpPr/>
      </xdr:nvSpPr>
      <xdr:spPr>
        <a:xfrm>
          <a:off x="1397000" y="138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70711</xdr:rowOff>
    </xdr:from>
    <xdr:ext cx="762000" cy="259045"/>
    <xdr:sp macro="" textlink="">
      <xdr:nvSpPr>
        <xdr:cNvPr id="223" name="テキスト ボックス 222"/>
        <xdr:cNvSpPr txBox="1"/>
      </xdr:nvSpPr>
      <xdr:spPr>
        <a:xfrm>
          <a:off x="1066800" y="1361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本市では、高齢高給者の退職等のため、指数が減少したが、従来から類似団体より低いため、今後とも引き続き縮減に努める。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63923</xdr:rowOff>
    </xdr:from>
    <xdr:to>
      <xdr:col>24</xdr:col>
      <xdr:colOff>558800</xdr:colOff>
      <xdr:row>89</xdr:row>
      <xdr:rowOff>45720</xdr:rowOff>
    </xdr:to>
    <xdr:cxnSp macro="">
      <xdr:nvCxnSpPr>
        <xdr:cNvPr id="257" name="直線コネクタ 256"/>
        <xdr:cNvCxnSpPr/>
      </xdr:nvCxnSpPr>
      <xdr:spPr>
        <a:xfrm flipV="1">
          <a:off x="16179800" y="14637173"/>
          <a:ext cx="8382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29634</xdr:rowOff>
    </xdr:from>
    <xdr:to>
      <xdr:col>23</xdr:col>
      <xdr:colOff>406400</xdr:colOff>
      <xdr:row>89</xdr:row>
      <xdr:rowOff>45720</xdr:rowOff>
    </xdr:to>
    <xdr:cxnSp macro="">
      <xdr:nvCxnSpPr>
        <xdr:cNvPr id="260" name="直線コネクタ 259"/>
        <xdr:cNvCxnSpPr/>
      </xdr:nvCxnSpPr>
      <xdr:spPr>
        <a:xfrm>
          <a:off x="15290800" y="1528868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63923</xdr:rowOff>
    </xdr:from>
    <xdr:to>
      <xdr:col>22</xdr:col>
      <xdr:colOff>203200</xdr:colOff>
      <xdr:row>89</xdr:row>
      <xdr:rowOff>29634</xdr:rowOff>
    </xdr:to>
    <xdr:cxnSp macro="">
      <xdr:nvCxnSpPr>
        <xdr:cNvPr id="263" name="直線コネクタ 262"/>
        <xdr:cNvCxnSpPr/>
      </xdr:nvCxnSpPr>
      <xdr:spPr>
        <a:xfrm>
          <a:off x="14401800" y="14637173"/>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63923</xdr:rowOff>
    </xdr:from>
    <xdr:to>
      <xdr:col>21</xdr:col>
      <xdr:colOff>0</xdr:colOff>
      <xdr:row>85</xdr:row>
      <xdr:rowOff>80011</xdr:rowOff>
    </xdr:to>
    <xdr:cxnSp macro="">
      <xdr:nvCxnSpPr>
        <xdr:cNvPr id="266" name="直線コネクタ 265"/>
        <xdr:cNvCxnSpPr/>
      </xdr:nvCxnSpPr>
      <xdr:spPr>
        <a:xfrm flipV="1">
          <a:off x="13512800" y="1463717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13123</xdr:rowOff>
    </xdr:from>
    <xdr:to>
      <xdr:col>24</xdr:col>
      <xdr:colOff>609600</xdr:colOff>
      <xdr:row>85</xdr:row>
      <xdr:rowOff>114723</xdr:rowOff>
    </xdr:to>
    <xdr:sp macro="" textlink="">
      <xdr:nvSpPr>
        <xdr:cNvPr id="276" name="円/楕円 275"/>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29650</xdr:rowOff>
    </xdr:from>
    <xdr:ext cx="762000" cy="259045"/>
    <xdr:sp macro="" textlink="">
      <xdr:nvSpPr>
        <xdr:cNvPr id="277" name="給与水準   （国との比較）該当値テキスト"/>
        <xdr:cNvSpPr txBox="1"/>
      </xdr:nvSpPr>
      <xdr:spPr>
        <a:xfrm>
          <a:off x="171069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166370</xdr:rowOff>
    </xdr:from>
    <xdr:to>
      <xdr:col>23</xdr:col>
      <xdr:colOff>457200</xdr:colOff>
      <xdr:row>89</xdr:row>
      <xdr:rowOff>96520</xdr:rowOff>
    </xdr:to>
    <xdr:sp macro="" textlink="">
      <xdr:nvSpPr>
        <xdr:cNvPr id="278" name="円/楕円 277"/>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106697</xdr:rowOff>
    </xdr:from>
    <xdr:ext cx="736600" cy="259045"/>
    <xdr:sp macro="" textlink="">
      <xdr:nvSpPr>
        <xdr:cNvPr id="279" name="テキスト ボックス 278"/>
        <xdr:cNvSpPr txBox="1"/>
      </xdr:nvSpPr>
      <xdr:spPr>
        <a:xfrm>
          <a:off x="15798800" y="1502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80" name="円/楕円 279"/>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90611</xdr:rowOff>
    </xdr:from>
    <xdr:ext cx="762000" cy="259045"/>
    <xdr:sp macro="" textlink="">
      <xdr:nvSpPr>
        <xdr:cNvPr id="281" name="テキスト ボックス 280"/>
        <xdr:cNvSpPr txBox="1"/>
      </xdr:nvSpPr>
      <xdr:spPr>
        <a:xfrm>
          <a:off x="14909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13123</xdr:rowOff>
    </xdr:from>
    <xdr:to>
      <xdr:col>21</xdr:col>
      <xdr:colOff>50800</xdr:colOff>
      <xdr:row>85</xdr:row>
      <xdr:rowOff>114723</xdr:rowOff>
    </xdr:to>
    <xdr:sp macro="" textlink="">
      <xdr:nvSpPr>
        <xdr:cNvPr id="282" name="円/楕円 281"/>
        <xdr:cNvSpPr/>
      </xdr:nvSpPr>
      <xdr:spPr>
        <a:xfrm>
          <a:off x="14351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124900</xdr:rowOff>
    </xdr:from>
    <xdr:ext cx="762000" cy="259045"/>
    <xdr:sp macro="" textlink="">
      <xdr:nvSpPr>
        <xdr:cNvPr id="283" name="テキスト ボックス 282"/>
        <xdr:cNvSpPr txBox="1"/>
      </xdr:nvSpPr>
      <xdr:spPr>
        <a:xfrm>
          <a:off x="14020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84" name="円/楕円 283"/>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85" name="テキスト ボックス 284"/>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普通会計の平成２６年４月１日の職員数は３６２人であり、行政改革の推進から前年度と比べ２人減少した。</a:t>
          </a:r>
          <a:endParaRPr kumimoji="1" lang="en-US" altLang="ja-JP" sz="1300">
            <a:latin typeface="ＭＳ Ｐゴシック"/>
          </a:endParaRPr>
        </a:p>
        <a:p>
          <a:r>
            <a:rPr kumimoji="1" lang="ja-JP" altLang="en-US" sz="1300">
              <a:latin typeface="ＭＳ Ｐゴシック"/>
            </a:rPr>
            <a:t>今後も業務に合わせ、適正な職員数を維持するよう努めていく。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114119</xdr:rowOff>
    </xdr:from>
    <xdr:to>
      <xdr:col>24</xdr:col>
      <xdr:colOff>558800</xdr:colOff>
      <xdr:row>59</xdr:row>
      <xdr:rowOff>119864</xdr:rowOff>
    </xdr:to>
    <xdr:cxnSp macro="">
      <xdr:nvCxnSpPr>
        <xdr:cNvPr id="322" name="直線コネクタ 321"/>
        <xdr:cNvCxnSpPr/>
      </xdr:nvCxnSpPr>
      <xdr:spPr>
        <a:xfrm flipV="1">
          <a:off x="16179800" y="10229669"/>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119864</xdr:rowOff>
    </xdr:from>
    <xdr:to>
      <xdr:col>23</xdr:col>
      <xdr:colOff>406400</xdr:colOff>
      <xdr:row>59</xdr:row>
      <xdr:rowOff>140546</xdr:rowOff>
    </xdr:to>
    <xdr:cxnSp macro="">
      <xdr:nvCxnSpPr>
        <xdr:cNvPr id="325" name="直線コネクタ 324"/>
        <xdr:cNvCxnSpPr/>
      </xdr:nvCxnSpPr>
      <xdr:spPr>
        <a:xfrm flipV="1">
          <a:off x="15290800" y="10235414"/>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140546</xdr:rowOff>
    </xdr:from>
    <xdr:to>
      <xdr:col>22</xdr:col>
      <xdr:colOff>203200</xdr:colOff>
      <xdr:row>59</xdr:row>
      <xdr:rowOff>140546</xdr:rowOff>
    </xdr:to>
    <xdr:cxnSp macro="">
      <xdr:nvCxnSpPr>
        <xdr:cNvPr id="328" name="直線コネクタ 327"/>
        <xdr:cNvCxnSpPr/>
      </xdr:nvCxnSpPr>
      <xdr:spPr>
        <a:xfrm>
          <a:off x="14401800" y="102560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140546</xdr:rowOff>
    </xdr:from>
    <xdr:to>
      <xdr:col>21</xdr:col>
      <xdr:colOff>0</xdr:colOff>
      <xdr:row>59</xdr:row>
      <xdr:rowOff>152037</xdr:rowOff>
    </xdr:to>
    <xdr:cxnSp macro="">
      <xdr:nvCxnSpPr>
        <xdr:cNvPr id="331" name="直線コネクタ 330"/>
        <xdr:cNvCxnSpPr/>
      </xdr:nvCxnSpPr>
      <xdr:spPr>
        <a:xfrm flipV="1">
          <a:off x="13512800" y="1025609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5" name="テキスト ボックス 334"/>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63319</xdr:rowOff>
    </xdr:from>
    <xdr:to>
      <xdr:col>24</xdr:col>
      <xdr:colOff>609600</xdr:colOff>
      <xdr:row>59</xdr:row>
      <xdr:rowOff>164919</xdr:rowOff>
    </xdr:to>
    <xdr:sp macro="" textlink="">
      <xdr:nvSpPr>
        <xdr:cNvPr id="341" name="円/楕円 340"/>
        <xdr:cNvSpPr/>
      </xdr:nvSpPr>
      <xdr:spPr>
        <a:xfrm>
          <a:off x="16967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79846</xdr:rowOff>
    </xdr:from>
    <xdr:ext cx="762000" cy="259045"/>
    <xdr:sp macro="" textlink="">
      <xdr:nvSpPr>
        <xdr:cNvPr id="342" name="定員管理の状況該当値テキスト"/>
        <xdr:cNvSpPr txBox="1"/>
      </xdr:nvSpPr>
      <xdr:spPr>
        <a:xfrm>
          <a:off x="17106900" y="1002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69064</xdr:rowOff>
    </xdr:from>
    <xdr:to>
      <xdr:col>23</xdr:col>
      <xdr:colOff>457200</xdr:colOff>
      <xdr:row>59</xdr:row>
      <xdr:rowOff>170664</xdr:rowOff>
    </xdr:to>
    <xdr:sp macro="" textlink="">
      <xdr:nvSpPr>
        <xdr:cNvPr id="343" name="円/楕円 342"/>
        <xdr:cNvSpPr/>
      </xdr:nvSpPr>
      <xdr:spPr>
        <a:xfrm>
          <a:off x="16129000" y="101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9391</xdr:rowOff>
    </xdr:from>
    <xdr:ext cx="736600" cy="259045"/>
    <xdr:sp macro="" textlink="">
      <xdr:nvSpPr>
        <xdr:cNvPr id="344" name="テキスト ボックス 343"/>
        <xdr:cNvSpPr txBox="1"/>
      </xdr:nvSpPr>
      <xdr:spPr>
        <a:xfrm>
          <a:off x="15798800" y="995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89746</xdr:rowOff>
    </xdr:from>
    <xdr:to>
      <xdr:col>22</xdr:col>
      <xdr:colOff>254000</xdr:colOff>
      <xdr:row>60</xdr:row>
      <xdr:rowOff>19896</xdr:rowOff>
    </xdr:to>
    <xdr:sp macro="" textlink="">
      <xdr:nvSpPr>
        <xdr:cNvPr id="345" name="円/楕円 344"/>
        <xdr:cNvSpPr/>
      </xdr:nvSpPr>
      <xdr:spPr>
        <a:xfrm>
          <a:off x="15240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30073</xdr:rowOff>
    </xdr:from>
    <xdr:ext cx="762000" cy="259045"/>
    <xdr:sp macro="" textlink="">
      <xdr:nvSpPr>
        <xdr:cNvPr id="346" name="テキスト ボックス 345"/>
        <xdr:cNvSpPr txBox="1"/>
      </xdr:nvSpPr>
      <xdr:spPr>
        <a:xfrm>
          <a:off x="14909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89746</xdr:rowOff>
    </xdr:from>
    <xdr:to>
      <xdr:col>21</xdr:col>
      <xdr:colOff>50800</xdr:colOff>
      <xdr:row>60</xdr:row>
      <xdr:rowOff>19896</xdr:rowOff>
    </xdr:to>
    <xdr:sp macro="" textlink="">
      <xdr:nvSpPr>
        <xdr:cNvPr id="347" name="円/楕円 346"/>
        <xdr:cNvSpPr/>
      </xdr:nvSpPr>
      <xdr:spPr>
        <a:xfrm>
          <a:off x="14351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30073</xdr:rowOff>
    </xdr:from>
    <xdr:ext cx="762000" cy="259045"/>
    <xdr:sp macro="" textlink="">
      <xdr:nvSpPr>
        <xdr:cNvPr id="348" name="テキスト ボックス 347"/>
        <xdr:cNvSpPr txBox="1"/>
      </xdr:nvSpPr>
      <xdr:spPr>
        <a:xfrm>
          <a:off x="14020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101237</xdr:rowOff>
    </xdr:from>
    <xdr:to>
      <xdr:col>19</xdr:col>
      <xdr:colOff>533400</xdr:colOff>
      <xdr:row>60</xdr:row>
      <xdr:rowOff>31387</xdr:rowOff>
    </xdr:to>
    <xdr:sp macro="" textlink="">
      <xdr:nvSpPr>
        <xdr:cNvPr id="349" name="円/楕円 348"/>
        <xdr:cNvSpPr/>
      </xdr:nvSpPr>
      <xdr:spPr>
        <a:xfrm>
          <a:off x="13462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41564</xdr:rowOff>
    </xdr:from>
    <xdr:ext cx="762000" cy="259045"/>
    <xdr:sp macro="" textlink="">
      <xdr:nvSpPr>
        <xdr:cNvPr id="350" name="テキスト ボックス 349"/>
        <xdr:cNvSpPr txBox="1"/>
      </xdr:nvSpPr>
      <xdr:spPr>
        <a:xfrm>
          <a:off x="13131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本指標は、前年度より０．７％低下し、１２．７％となっている。</a:t>
          </a:r>
          <a:endParaRPr kumimoji="1" lang="en-US" altLang="ja-JP" sz="1300">
            <a:latin typeface="ＭＳ Ｐゴシック"/>
          </a:endParaRPr>
        </a:p>
        <a:p>
          <a:r>
            <a:rPr kumimoji="1" lang="ja-JP" altLang="en-US" sz="1300">
              <a:latin typeface="ＭＳ Ｐゴシック"/>
            </a:rPr>
            <a:t>その要因は、病院建設時の医療機器整備事業の償還終了による公営企業への繰出の減少により、実質公債費が３千万円減少したためである。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元利償還のピークは平成２６年度と見込まれ、今後も本指標は低下傾向にあると思われるが、</a:t>
          </a:r>
          <a:r>
            <a:rPr kumimoji="1" lang="ja-JP" altLang="ja-JP" sz="1300">
              <a:solidFill>
                <a:schemeClr val="dk1"/>
              </a:solidFill>
              <a:latin typeface="+mn-lt"/>
              <a:ea typeface="+mn-ea"/>
              <a:cs typeface="+mn-cs"/>
            </a:rPr>
            <a:t>地方交付税に算入される地方債を活用し、</a:t>
          </a:r>
          <a:r>
            <a:rPr kumimoji="1" lang="ja-JP" altLang="en-US" sz="1300">
              <a:solidFill>
                <a:schemeClr val="dk1"/>
              </a:solidFill>
              <a:latin typeface="+mn-lt"/>
              <a:ea typeface="+mn-ea"/>
              <a:cs typeface="+mn-cs"/>
            </a:rPr>
            <a:t>公債費</a:t>
          </a:r>
          <a:r>
            <a:rPr kumimoji="1" lang="ja-JP" altLang="ja-JP" sz="1300">
              <a:solidFill>
                <a:schemeClr val="dk1"/>
              </a:solidFill>
              <a:latin typeface="+mn-lt"/>
              <a:ea typeface="+mn-ea"/>
              <a:cs typeface="+mn-cs"/>
            </a:rPr>
            <a:t>負担の軽減を図っていく。</a:t>
          </a:r>
          <a:endParaRPr lang="ja-JP" altLang="ja-JP" sz="1300"/>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118428</xdr:rowOff>
    </xdr:from>
    <xdr:to>
      <xdr:col>24</xdr:col>
      <xdr:colOff>558800</xdr:colOff>
      <xdr:row>41</xdr:row>
      <xdr:rowOff>160655</xdr:rowOff>
    </xdr:to>
    <xdr:cxnSp macro="">
      <xdr:nvCxnSpPr>
        <xdr:cNvPr id="380" name="直線コネクタ 379"/>
        <xdr:cNvCxnSpPr/>
      </xdr:nvCxnSpPr>
      <xdr:spPr>
        <a:xfrm flipV="1">
          <a:off x="16179800" y="7147878"/>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160655</xdr:rowOff>
    </xdr:from>
    <xdr:to>
      <xdr:col>23</xdr:col>
      <xdr:colOff>406400</xdr:colOff>
      <xdr:row>42</xdr:row>
      <xdr:rowOff>55563</xdr:rowOff>
    </xdr:to>
    <xdr:cxnSp macro="">
      <xdr:nvCxnSpPr>
        <xdr:cNvPr id="383" name="直線コネクタ 382"/>
        <xdr:cNvCxnSpPr/>
      </xdr:nvCxnSpPr>
      <xdr:spPr>
        <a:xfrm flipV="1">
          <a:off x="15290800" y="71901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55563</xdr:rowOff>
    </xdr:from>
    <xdr:to>
      <xdr:col>22</xdr:col>
      <xdr:colOff>203200</xdr:colOff>
      <xdr:row>42</xdr:row>
      <xdr:rowOff>109855</xdr:rowOff>
    </xdr:to>
    <xdr:cxnSp macro="">
      <xdr:nvCxnSpPr>
        <xdr:cNvPr id="386" name="直線コネクタ 385"/>
        <xdr:cNvCxnSpPr/>
      </xdr:nvCxnSpPr>
      <xdr:spPr>
        <a:xfrm flipV="1">
          <a:off x="14401800" y="725646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42</xdr:row>
      <xdr:rowOff>109855</xdr:rowOff>
    </xdr:to>
    <xdr:cxnSp macro="">
      <xdr:nvCxnSpPr>
        <xdr:cNvPr id="389" name="直線コネクタ 388"/>
        <xdr:cNvCxnSpPr/>
      </xdr:nvCxnSpPr>
      <xdr:spPr>
        <a:xfrm>
          <a:off x="13512800" y="729869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1" name="テキスト ボックス 390"/>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3" name="テキスト ボックス 392"/>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67628</xdr:rowOff>
    </xdr:from>
    <xdr:to>
      <xdr:col>24</xdr:col>
      <xdr:colOff>609600</xdr:colOff>
      <xdr:row>41</xdr:row>
      <xdr:rowOff>169228</xdr:rowOff>
    </xdr:to>
    <xdr:sp macro="" textlink="">
      <xdr:nvSpPr>
        <xdr:cNvPr id="399" name="円/楕円 398"/>
        <xdr:cNvSpPr/>
      </xdr:nvSpPr>
      <xdr:spPr>
        <a:xfrm>
          <a:off x="169672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39705</xdr:rowOff>
    </xdr:from>
    <xdr:ext cx="762000" cy="259045"/>
    <xdr:sp macro="" textlink="">
      <xdr:nvSpPr>
        <xdr:cNvPr id="400" name="公債費負担の状況該当値テキスト"/>
        <xdr:cNvSpPr txBox="1"/>
      </xdr:nvSpPr>
      <xdr:spPr>
        <a:xfrm>
          <a:off x="17106900" y="706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109855</xdr:rowOff>
    </xdr:from>
    <xdr:to>
      <xdr:col>23</xdr:col>
      <xdr:colOff>457200</xdr:colOff>
      <xdr:row>42</xdr:row>
      <xdr:rowOff>40005</xdr:rowOff>
    </xdr:to>
    <xdr:sp macro="" textlink="">
      <xdr:nvSpPr>
        <xdr:cNvPr id="401" name="円/楕円 400"/>
        <xdr:cNvSpPr/>
      </xdr:nvSpPr>
      <xdr:spPr>
        <a:xfrm>
          <a:off x="16129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24782</xdr:rowOff>
    </xdr:from>
    <xdr:ext cx="736600" cy="259045"/>
    <xdr:sp macro="" textlink="">
      <xdr:nvSpPr>
        <xdr:cNvPr id="402" name="テキスト ボックス 401"/>
        <xdr:cNvSpPr txBox="1"/>
      </xdr:nvSpPr>
      <xdr:spPr>
        <a:xfrm>
          <a:off x="15798800" y="722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4763</xdr:rowOff>
    </xdr:from>
    <xdr:to>
      <xdr:col>22</xdr:col>
      <xdr:colOff>254000</xdr:colOff>
      <xdr:row>42</xdr:row>
      <xdr:rowOff>106363</xdr:rowOff>
    </xdr:to>
    <xdr:sp macro="" textlink="">
      <xdr:nvSpPr>
        <xdr:cNvPr id="403" name="円/楕円 402"/>
        <xdr:cNvSpPr/>
      </xdr:nvSpPr>
      <xdr:spPr>
        <a:xfrm>
          <a:off x="15240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91140</xdr:rowOff>
    </xdr:from>
    <xdr:ext cx="762000" cy="259045"/>
    <xdr:sp macro="" textlink="">
      <xdr:nvSpPr>
        <xdr:cNvPr id="404" name="テキスト ボックス 403"/>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59055</xdr:rowOff>
    </xdr:from>
    <xdr:to>
      <xdr:col>21</xdr:col>
      <xdr:colOff>50800</xdr:colOff>
      <xdr:row>42</xdr:row>
      <xdr:rowOff>160655</xdr:rowOff>
    </xdr:to>
    <xdr:sp macro="" textlink="">
      <xdr:nvSpPr>
        <xdr:cNvPr id="405" name="円/楕円 404"/>
        <xdr:cNvSpPr/>
      </xdr:nvSpPr>
      <xdr:spPr>
        <a:xfrm>
          <a:off x="143510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145432</xdr:rowOff>
    </xdr:from>
    <xdr:ext cx="762000" cy="259045"/>
    <xdr:sp macro="" textlink="">
      <xdr:nvSpPr>
        <xdr:cNvPr id="406" name="テキスト ボックス 405"/>
        <xdr:cNvSpPr txBox="1"/>
      </xdr:nvSpPr>
      <xdr:spPr>
        <a:xfrm>
          <a:off x="14020800" y="73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407" name="円/楕円 406"/>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408" name="テキスト ボックス 407"/>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本指標は、前年度に比べ２３．１％低下し、６０．１％となっている。</a:t>
          </a:r>
          <a:endParaRPr kumimoji="1" lang="en-US" altLang="ja-JP" sz="1300">
            <a:latin typeface="ＭＳ Ｐゴシック"/>
          </a:endParaRPr>
        </a:p>
        <a:p>
          <a:r>
            <a:rPr kumimoji="1" lang="ja-JP" altLang="en-US" sz="1300">
              <a:latin typeface="ＭＳ Ｐゴシック"/>
            </a:rPr>
            <a:t>その要因は、下水道事業債等残高の減による公営企業債等繰入見込額が９億円の減額、道路事業債等の地方債現在高が８億円の減額となっているためである。</a:t>
          </a:r>
          <a:endParaRPr kumimoji="1" lang="en-US" altLang="ja-JP" sz="1300">
            <a:latin typeface="ＭＳ Ｐゴシック"/>
          </a:endParaRPr>
        </a:p>
        <a:p>
          <a:r>
            <a:rPr kumimoji="1" lang="ja-JP" altLang="en-US" sz="1300">
              <a:latin typeface="ＭＳ Ｐゴシック"/>
            </a:rPr>
            <a:t>今後も地方交付税に算入される地方債を活用し、将来負担の軽減を図っていく。</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19653</xdr:rowOff>
    </xdr:from>
    <xdr:to>
      <xdr:col>24</xdr:col>
      <xdr:colOff>558800</xdr:colOff>
      <xdr:row>17</xdr:row>
      <xdr:rowOff>159004</xdr:rowOff>
    </xdr:to>
    <xdr:cxnSp macro="">
      <xdr:nvCxnSpPr>
        <xdr:cNvPr id="438" name="直線コネクタ 437"/>
        <xdr:cNvCxnSpPr/>
      </xdr:nvCxnSpPr>
      <xdr:spPr>
        <a:xfrm flipV="1">
          <a:off x="16179800" y="2934303"/>
          <a:ext cx="838200" cy="1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159004</xdr:rowOff>
    </xdr:from>
    <xdr:to>
      <xdr:col>23</xdr:col>
      <xdr:colOff>406400</xdr:colOff>
      <xdr:row>18</xdr:row>
      <xdr:rowOff>103981</xdr:rowOff>
    </xdr:to>
    <xdr:cxnSp macro="">
      <xdr:nvCxnSpPr>
        <xdr:cNvPr id="441" name="直線コネクタ 440"/>
        <xdr:cNvCxnSpPr/>
      </xdr:nvCxnSpPr>
      <xdr:spPr>
        <a:xfrm flipV="1">
          <a:off x="15290800" y="3073654"/>
          <a:ext cx="889000" cy="1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103981</xdr:rowOff>
    </xdr:from>
    <xdr:to>
      <xdr:col>22</xdr:col>
      <xdr:colOff>203200</xdr:colOff>
      <xdr:row>19</xdr:row>
      <xdr:rowOff>45942</xdr:rowOff>
    </xdr:to>
    <xdr:cxnSp macro="">
      <xdr:nvCxnSpPr>
        <xdr:cNvPr id="444" name="直線コネクタ 443"/>
        <xdr:cNvCxnSpPr/>
      </xdr:nvCxnSpPr>
      <xdr:spPr>
        <a:xfrm flipV="1">
          <a:off x="14401800" y="3190081"/>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45942</xdr:rowOff>
    </xdr:from>
    <xdr:to>
      <xdr:col>21</xdr:col>
      <xdr:colOff>0</xdr:colOff>
      <xdr:row>19</xdr:row>
      <xdr:rowOff>83947</xdr:rowOff>
    </xdr:to>
    <xdr:cxnSp macro="">
      <xdr:nvCxnSpPr>
        <xdr:cNvPr id="447" name="直線コネクタ 446"/>
        <xdr:cNvCxnSpPr/>
      </xdr:nvCxnSpPr>
      <xdr:spPr>
        <a:xfrm flipV="1">
          <a:off x="13512800" y="3303492"/>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9" name="テキスト ボックス 448"/>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51" name="テキスト ボックス 450"/>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140303</xdr:rowOff>
    </xdr:from>
    <xdr:to>
      <xdr:col>24</xdr:col>
      <xdr:colOff>609600</xdr:colOff>
      <xdr:row>17</xdr:row>
      <xdr:rowOff>70453</xdr:rowOff>
    </xdr:to>
    <xdr:sp macro="" textlink="">
      <xdr:nvSpPr>
        <xdr:cNvPr id="457" name="円/楕円 456"/>
        <xdr:cNvSpPr/>
      </xdr:nvSpPr>
      <xdr:spPr>
        <a:xfrm>
          <a:off x="16967200" y="2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112380</xdr:rowOff>
    </xdr:from>
    <xdr:ext cx="762000" cy="259045"/>
    <xdr:sp macro="" textlink="">
      <xdr:nvSpPr>
        <xdr:cNvPr id="458" name="将来負担の状況該当値テキスト"/>
        <xdr:cNvSpPr txBox="1"/>
      </xdr:nvSpPr>
      <xdr:spPr>
        <a:xfrm>
          <a:off x="17106900" y="28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108204</xdr:rowOff>
    </xdr:from>
    <xdr:to>
      <xdr:col>23</xdr:col>
      <xdr:colOff>457200</xdr:colOff>
      <xdr:row>18</xdr:row>
      <xdr:rowOff>38354</xdr:rowOff>
    </xdr:to>
    <xdr:sp macro="" textlink="">
      <xdr:nvSpPr>
        <xdr:cNvPr id="459" name="円/楕円 458"/>
        <xdr:cNvSpPr/>
      </xdr:nvSpPr>
      <xdr:spPr>
        <a:xfrm>
          <a:off x="16129000" y="30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23131</xdr:rowOff>
    </xdr:from>
    <xdr:ext cx="736600" cy="259045"/>
    <xdr:sp macro="" textlink="">
      <xdr:nvSpPr>
        <xdr:cNvPr id="460" name="テキスト ボックス 459"/>
        <xdr:cNvSpPr txBox="1"/>
      </xdr:nvSpPr>
      <xdr:spPr>
        <a:xfrm>
          <a:off x="15798800" y="310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53181</xdr:rowOff>
    </xdr:from>
    <xdr:to>
      <xdr:col>22</xdr:col>
      <xdr:colOff>254000</xdr:colOff>
      <xdr:row>18</xdr:row>
      <xdr:rowOff>154781</xdr:rowOff>
    </xdr:to>
    <xdr:sp macro="" textlink="">
      <xdr:nvSpPr>
        <xdr:cNvPr id="461" name="円/楕円 460"/>
        <xdr:cNvSpPr/>
      </xdr:nvSpPr>
      <xdr:spPr>
        <a:xfrm>
          <a:off x="15240000" y="31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139558</xdr:rowOff>
    </xdr:from>
    <xdr:ext cx="762000" cy="259045"/>
    <xdr:sp macro="" textlink="">
      <xdr:nvSpPr>
        <xdr:cNvPr id="462" name="テキスト ボックス 461"/>
        <xdr:cNvSpPr txBox="1"/>
      </xdr:nvSpPr>
      <xdr:spPr>
        <a:xfrm>
          <a:off x="14909800" y="322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166592</xdr:rowOff>
    </xdr:from>
    <xdr:to>
      <xdr:col>21</xdr:col>
      <xdr:colOff>50800</xdr:colOff>
      <xdr:row>19</xdr:row>
      <xdr:rowOff>96742</xdr:rowOff>
    </xdr:to>
    <xdr:sp macro="" textlink="">
      <xdr:nvSpPr>
        <xdr:cNvPr id="463" name="円/楕円 462"/>
        <xdr:cNvSpPr/>
      </xdr:nvSpPr>
      <xdr:spPr>
        <a:xfrm>
          <a:off x="14351000" y="32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81519</xdr:rowOff>
    </xdr:from>
    <xdr:ext cx="762000" cy="259045"/>
    <xdr:sp macro="" textlink="">
      <xdr:nvSpPr>
        <xdr:cNvPr id="464" name="テキスト ボックス 463"/>
        <xdr:cNvSpPr txBox="1"/>
      </xdr:nvSpPr>
      <xdr:spPr>
        <a:xfrm>
          <a:off x="14020800" y="333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33147</xdr:rowOff>
    </xdr:from>
    <xdr:to>
      <xdr:col>19</xdr:col>
      <xdr:colOff>533400</xdr:colOff>
      <xdr:row>19</xdr:row>
      <xdr:rowOff>134747</xdr:rowOff>
    </xdr:to>
    <xdr:sp macro="" textlink="">
      <xdr:nvSpPr>
        <xdr:cNvPr id="465" name="円/楕円 464"/>
        <xdr:cNvSpPr/>
      </xdr:nvSpPr>
      <xdr:spPr>
        <a:xfrm>
          <a:off x="13462000" y="329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119524</xdr:rowOff>
    </xdr:from>
    <xdr:ext cx="762000" cy="259045"/>
    <xdr:sp macro="" textlink="">
      <xdr:nvSpPr>
        <xdr:cNvPr id="466" name="テキスト ボックス 465"/>
        <xdr:cNvSpPr txBox="1"/>
      </xdr:nvSpPr>
      <xdr:spPr>
        <a:xfrm>
          <a:off x="13131800" y="337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64,708
64,498
725.67
31,470,311
30,060,202
1,256,137
18,690,976
32,088,326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60.1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人件費に充当した一般財源は前年度に比べ</a:t>
          </a:r>
          <a:r>
            <a:rPr lang="ja-JP" altLang="en-US" sz="1300" b="0" i="0" baseline="0">
              <a:solidFill>
                <a:schemeClr val="dk1"/>
              </a:solidFill>
              <a:latin typeface="+mn-lt"/>
              <a:ea typeface="+mn-ea"/>
              <a:cs typeface="+mn-cs"/>
            </a:rPr>
            <a:t>１億２千万</a:t>
          </a:r>
          <a:r>
            <a:rPr lang="ja-JP" altLang="ja-JP" sz="1300" b="0" i="0" baseline="0">
              <a:solidFill>
                <a:schemeClr val="dk1"/>
              </a:solidFill>
              <a:latin typeface="+mn-lt"/>
              <a:ea typeface="+mn-ea"/>
              <a:cs typeface="+mn-cs"/>
            </a:rPr>
            <a:t>円減少しているため、指標は</a:t>
          </a:r>
          <a:r>
            <a:rPr lang="ja-JP" altLang="en-US" sz="1300" b="0" i="0" baseline="0">
              <a:solidFill>
                <a:schemeClr val="dk1"/>
              </a:solidFill>
              <a:latin typeface="+mn-lt"/>
              <a:ea typeface="+mn-ea"/>
              <a:cs typeface="+mn-cs"/>
            </a:rPr>
            <a:t>０．８</a:t>
          </a:r>
          <a:r>
            <a:rPr lang="ja-JP" altLang="ja-JP" sz="1300" b="0" i="0" baseline="0">
              <a:solidFill>
                <a:schemeClr val="dk1"/>
              </a:solidFill>
              <a:latin typeface="+mn-lt"/>
              <a:ea typeface="+mn-ea"/>
              <a:cs typeface="+mn-cs"/>
            </a:rPr>
            <a:t>ポイント低下して</a:t>
          </a:r>
          <a:r>
            <a:rPr lang="ja-JP" altLang="en-US" sz="1300" b="0" i="0" baseline="0">
              <a:solidFill>
                <a:schemeClr val="dk1"/>
              </a:solidFill>
              <a:latin typeface="+mn-lt"/>
              <a:ea typeface="+mn-ea"/>
              <a:cs typeface="+mn-cs"/>
            </a:rPr>
            <a:t>いる。</a:t>
          </a:r>
          <a:r>
            <a:rPr lang="ja-JP" altLang="ja-JP" sz="1300" b="0" i="0" baseline="0">
              <a:solidFill>
                <a:schemeClr val="dk1"/>
              </a:solidFill>
              <a:latin typeface="+mn-lt"/>
              <a:ea typeface="+mn-ea"/>
              <a:cs typeface="+mn-cs"/>
            </a:rPr>
            <a:t>類似団体内でも</a:t>
          </a:r>
          <a:r>
            <a:rPr lang="ja-JP" altLang="en-US" sz="1300" b="0" i="0" baseline="0">
              <a:solidFill>
                <a:schemeClr val="dk1"/>
              </a:solidFill>
              <a:latin typeface="+mn-lt"/>
              <a:ea typeface="+mn-ea"/>
              <a:cs typeface="+mn-cs"/>
            </a:rPr>
            <a:t>４</a:t>
          </a:r>
          <a:r>
            <a:rPr lang="ja-JP" altLang="ja-JP" sz="1300" b="0" i="0" baseline="0">
              <a:solidFill>
                <a:schemeClr val="dk1"/>
              </a:solidFill>
              <a:latin typeface="+mn-lt"/>
              <a:ea typeface="+mn-ea"/>
              <a:cs typeface="+mn-cs"/>
            </a:rPr>
            <a:t>位となって</a:t>
          </a:r>
          <a:r>
            <a:rPr lang="ja-JP" altLang="en-US" sz="1300" b="0" i="0" baseline="0">
              <a:solidFill>
                <a:schemeClr val="dk1"/>
              </a:solidFill>
              <a:latin typeface="+mn-lt"/>
              <a:ea typeface="+mn-ea"/>
              <a:cs typeface="+mn-cs"/>
            </a:rPr>
            <a:t>おり、行政改革の適正実施ができていることとなる。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今後も、人件費が増大することがないよう留意して適正な事務執行に努めていく。</a:t>
          </a:r>
          <a:endParaRPr lang="en-US" altLang="ja-JP" sz="13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161290</xdr:rowOff>
    </xdr:from>
    <xdr:to>
      <xdr:col>7</xdr:col>
      <xdr:colOff>15875</xdr:colOff>
      <xdr:row>34</xdr:row>
      <xdr:rowOff>50800</xdr:rowOff>
    </xdr:to>
    <xdr:cxnSp macro="">
      <xdr:nvCxnSpPr>
        <xdr:cNvPr id="65" name="直線コネクタ 64"/>
        <xdr:cNvCxnSpPr/>
      </xdr:nvCxnSpPr>
      <xdr:spPr>
        <a:xfrm flipV="1">
          <a:off x="3987800" y="5819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50800</xdr:rowOff>
    </xdr:from>
    <xdr:to>
      <xdr:col>5</xdr:col>
      <xdr:colOff>549275</xdr:colOff>
      <xdr:row>34</xdr:row>
      <xdr:rowOff>142240</xdr:rowOff>
    </xdr:to>
    <xdr:cxnSp macro="">
      <xdr:nvCxnSpPr>
        <xdr:cNvPr id="68" name="直線コネクタ 67"/>
        <xdr:cNvCxnSpPr/>
      </xdr:nvCxnSpPr>
      <xdr:spPr>
        <a:xfrm flipV="1">
          <a:off x="3098800" y="588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142240</xdr:rowOff>
    </xdr:from>
    <xdr:to>
      <xdr:col>4</xdr:col>
      <xdr:colOff>346075</xdr:colOff>
      <xdr:row>34</xdr:row>
      <xdr:rowOff>165100</xdr:rowOff>
    </xdr:to>
    <xdr:cxnSp macro="">
      <xdr:nvCxnSpPr>
        <xdr:cNvPr id="71" name="直線コネクタ 70"/>
        <xdr:cNvCxnSpPr/>
      </xdr:nvCxnSpPr>
      <xdr:spPr>
        <a:xfrm flipV="1">
          <a:off x="2209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165100</xdr:rowOff>
    </xdr:from>
    <xdr:to>
      <xdr:col>3</xdr:col>
      <xdr:colOff>142875</xdr:colOff>
      <xdr:row>35</xdr:row>
      <xdr:rowOff>115570</xdr:rowOff>
    </xdr:to>
    <xdr:cxnSp macro="">
      <xdr:nvCxnSpPr>
        <xdr:cNvPr id="74" name="直線コネクタ 73"/>
        <xdr:cNvCxnSpPr/>
      </xdr:nvCxnSpPr>
      <xdr:spPr>
        <a:xfrm flipV="1">
          <a:off x="1320800" y="59944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110490</xdr:rowOff>
    </xdr:from>
    <xdr:to>
      <xdr:col>7</xdr:col>
      <xdr:colOff>66675</xdr:colOff>
      <xdr:row>34</xdr:row>
      <xdr:rowOff>40640</xdr:rowOff>
    </xdr:to>
    <xdr:sp macro="" textlink="">
      <xdr:nvSpPr>
        <xdr:cNvPr id="84" name="円/楕円 83"/>
        <xdr:cNvSpPr/>
      </xdr:nvSpPr>
      <xdr:spPr>
        <a:xfrm>
          <a:off x="4775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19067</xdr:rowOff>
    </xdr:from>
    <xdr:ext cx="762000" cy="259045"/>
    <xdr:sp macro="" textlink="">
      <xdr:nvSpPr>
        <xdr:cNvPr id="85" name="人件費該当値テキスト"/>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0</xdr:rowOff>
    </xdr:from>
    <xdr:to>
      <xdr:col>5</xdr:col>
      <xdr:colOff>600075</xdr:colOff>
      <xdr:row>34</xdr:row>
      <xdr:rowOff>101600</xdr:rowOff>
    </xdr:to>
    <xdr:sp macro="" textlink="">
      <xdr:nvSpPr>
        <xdr:cNvPr id="86" name="円/楕円 85"/>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111777</xdr:rowOff>
    </xdr:from>
    <xdr:ext cx="736600" cy="259045"/>
    <xdr:sp macro="" textlink="">
      <xdr:nvSpPr>
        <xdr:cNvPr id="87" name="テキスト ボックス 86"/>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91440</xdr:rowOff>
    </xdr:from>
    <xdr:to>
      <xdr:col>4</xdr:col>
      <xdr:colOff>396875</xdr:colOff>
      <xdr:row>35</xdr:row>
      <xdr:rowOff>21590</xdr:rowOff>
    </xdr:to>
    <xdr:sp macro="" textlink="">
      <xdr:nvSpPr>
        <xdr:cNvPr id="88" name="円/楕円 87"/>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31767</xdr:rowOff>
    </xdr:from>
    <xdr:ext cx="762000" cy="259045"/>
    <xdr:sp macro="" textlink="">
      <xdr:nvSpPr>
        <xdr:cNvPr id="89" name="テキスト ボックス 88"/>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114300</xdr:rowOff>
    </xdr:from>
    <xdr:to>
      <xdr:col>3</xdr:col>
      <xdr:colOff>193675</xdr:colOff>
      <xdr:row>35</xdr:row>
      <xdr:rowOff>44450</xdr:rowOff>
    </xdr:to>
    <xdr:sp macro="" textlink="">
      <xdr:nvSpPr>
        <xdr:cNvPr id="90" name="円/楕円 89"/>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54627</xdr:rowOff>
    </xdr:from>
    <xdr:ext cx="762000" cy="259045"/>
    <xdr:sp macro="" textlink="">
      <xdr:nvSpPr>
        <xdr:cNvPr id="91" name="テキスト ボックス 90"/>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64770</xdr:rowOff>
    </xdr:from>
    <xdr:to>
      <xdr:col>1</xdr:col>
      <xdr:colOff>676275</xdr:colOff>
      <xdr:row>35</xdr:row>
      <xdr:rowOff>166370</xdr:rowOff>
    </xdr:to>
    <xdr:sp macro="" textlink="">
      <xdr:nvSpPr>
        <xdr:cNvPr id="92" name="円/楕円 91"/>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5097</xdr:rowOff>
    </xdr:from>
    <xdr:ext cx="762000" cy="259045"/>
    <xdr:sp macro="" textlink="">
      <xdr:nvSpPr>
        <xdr:cNvPr id="93" name="テキスト ボックス 92"/>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物件</a:t>
          </a:r>
          <a:r>
            <a:rPr lang="ja-JP" altLang="ja-JP" sz="1300" b="0" i="0" baseline="0">
              <a:solidFill>
                <a:schemeClr val="dk1"/>
              </a:solidFill>
              <a:latin typeface="+mn-lt"/>
              <a:ea typeface="+mn-ea"/>
              <a:cs typeface="+mn-cs"/>
            </a:rPr>
            <a:t>費に充当した一般財源は前年度に比べ１億２千万円</a:t>
          </a:r>
          <a:r>
            <a:rPr lang="ja-JP" altLang="en-US" sz="1300" b="0" i="0" baseline="0">
              <a:solidFill>
                <a:schemeClr val="dk1"/>
              </a:solidFill>
              <a:latin typeface="+mn-lt"/>
              <a:ea typeface="+mn-ea"/>
              <a:cs typeface="+mn-cs"/>
            </a:rPr>
            <a:t>増加</a:t>
          </a:r>
          <a:r>
            <a:rPr lang="ja-JP" altLang="ja-JP" sz="1300" b="0" i="0" baseline="0">
              <a:solidFill>
                <a:schemeClr val="dk1"/>
              </a:solidFill>
              <a:latin typeface="+mn-lt"/>
              <a:ea typeface="+mn-ea"/>
              <a:cs typeface="+mn-cs"/>
            </a:rPr>
            <a:t>しているため、指標は０．</a:t>
          </a:r>
          <a:r>
            <a:rPr lang="ja-JP" altLang="en-US" sz="1300" b="0" i="0" baseline="0">
              <a:solidFill>
                <a:schemeClr val="dk1"/>
              </a:solidFill>
              <a:latin typeface="+mn-lt"/>
              <a:ea typeface="+mn-ea"/>
              <a:cs typeface="+mn-cs"/>
            </a:rPr>
            <a:t>６</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増加</a:t>
          </a:r>
          <a:r>
            <a:rPr lang="ja-JP" altLang="ja-JP" sz="1300" b="0" i="0" baseline="0">
              <a:solidFill>
                <a:schemeClr val="dk1"/>
              </a:solidFill>
              <a:latin typeface="+mn-lt"/>
              <a:ea typeface="+mn-ea"/>
              <a:cs typeface="+mn-cs"/>
            </a:rPr>
            <a:t>している。</a:t>
          </a:r>
          <a:r>
            <a:rPr lang="ja-JP" altLang="en-US" sz="1300" b="0" i="0" baseline="0">
              <a:solidFill>
                <a:schemeClr val="dk1"/>
              </a:solidFill>
              <a:latin typeface="+mn-lt"/>
              <a:ea typeface="+mn-ea"/>
              <a:cs typeface="+mn-cs"/>
            </a:rPr>
            <a:t>この要因は</a:t>
          </a:r>
          <a:r>
            <a:rPr kumimoji="1" lang="ja-JP" altLang="ja-JP" sz="1300">
              <a:solidFill>
                <a:schemeClr val="dk1"/>
              </a:solidFill>
              <a:latin typeface="+mn-lt"/>
              <a:ea typeface="+mn-ea"/>
              <a:cs typeface="+mn-cs"/>
            </a:rPr>
            <a:t>、土地評価に係る業務委託料の３千万円増加及び予防接種業務委託料の３千万円増加したためである。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本市では、今後、公共施設の維持補修費の増加が見込まれるため、歳出削減に努めていく。</a:t>
          </a:r>
          <a:endParaRPr lang="ja-JP" altLang="ja-JP" sz="1300"/>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35560</xdr:rowOff>
    </xdr:from>
    <xdr:to>
      <xdr:col>24</xdr:col>
      <xdr:colOff>31750</xdr:colOff>
      <xdr:row>14</xdr:row>
      <xdr:rowOff>81280</xdr:rowOff>
    </xdr:to>
    <xdr:cxnSp macro="">
      <xdr:nvCxnSpPr>
        <xdr:cNvPr id="126" name="直線コネクタ 125"/>
        <xdr:cNvCxnSpPr/>
      </xdr:nvCxnSpPr>
      <xdr:spPr>
        <a:xfrm>
          <a:off x="15671800" y="2435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35560</xdr:rowOff>
    </xdr:from>
    <xdr:to>
      <xdr:col>22</xdr:col>
      <xdr:colOff>565150</xdr:colOff>
      <xdr:row>14</xdr:row>
      <xdr:rowOff>35560</xdr:rowOff>
    </xdr:to>
    <xdr:cxnSp macro="">
      <xdr:nvCxnSpPr>
        <xdr:cNvPr id="129" name="直線コネクタ 128"/>
        <xdr:cNvCxnSpPr/>
      </xdr:nvCxnSpPr>
      <xdr:spPr>
        <a:xfrm>
          <a:off x="14782800" y="243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168910</xdr:rowOff>
    </xdr:from>
    <xdr:to>
      <xdr:col>21</xdr:col>
      <xdr:colOff>361950</xdr:colOff>
      <xdr:row>14</xdr:row>
      <xdr:rowOff>35560</xdr:rowOff>
    </xdr:to>
    <xdr:cxnSp macro="">
      <xdr:nvCxnSpPr>
        <xdr:cNvPr id="132" name="直線コネクタ 131"/>
        <xdr:cNvCxnSpPr/>
      </xdr:nvCxnSpPr>
      <xdr:spPr>
        <a:xfrm>
          <a:off x="13893800" y="239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161290</xdr:rowOff>
    </xdr:from>
    <xdr:to>
      <xdr:col>20</xdr:col>
      <xdr:colOff>158750</xdr:colOff>
      <xdr:row>13</xdr:row>
      <xdr:rowOff>168910</xdr:rowOff>
    </xdr:to>
    <xdr:cxnSp macro="">
      <xdr:nvCxnSpPr>
        <xdr:cNvPr id="135" name="直線コネクタ 134"/>
        <xdr:cNvCxnSpPr/>
      </xdr:nvCxnSpPr>
      <xdr:spPr>
        <a:xfrm>
          <a:off x="13004800" y="239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30480</xdr:rowOff>
    </xdr:from>
    <xdr:to>
      <xdr:col>24</xdr:col>
      <xdr:colOff>82550</xdr:colOff>
      <xdr:row>14</xdr:row>
      <xdr:rowOff>132080</xdr:rowOff>
    </xdr:to>
    <xdr:sp macro="" textlink="">
      <xdr:nvSpPr>
        <xdr:cNvPr id="145" name="円/楕円 144"/>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47007</xdr:rowOff>
    </xdr:from>
    <xdr:ext cx="762000" cy="259045"/>
    <xdr:sp macro="" textlink="">
      <xdr:nvSpPr>
        <xdr:cNvPr id="146" name="物件費該当値テキスト"/>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156210</xdr:rowOff>
    </xdr:from>
    <xdr:to>
      <xdr:col>22</xdr:col>
      <xdr:colOff>615950</xdr:colOff>
      <xdr:row>14</xdr:row>
      <xdr:rowOff>86360</xdr:rowOff>
    </xdr:to>
    <xdr:sp macro="" textlink="">
      <xdr:nvSpPr>
        <xdr:cNvPr id="147" name="円/楕円 146"/>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96537</xdr:rowOff>
    </xdr:from>
    <xdr:ext cx="736600" cy="259045"/>
    <xdr:sp macro="" textlink="">
      <xdr:nvSpPr>
        <xdr:cNvPr id="148" name="テキスト ボックス 147"/>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156210</xdr:rowOff>
    </xdr:from>
    <xdr:to>
      <xdr:col>21</xdr:col>
      <xdr:colOff>412750</xdr:colOff>
      <xdr:row>14</xdr:row>
      <xdr:rowOff>86360</xdr:rowOff>
    </xdr:to>
    <xdr:sp macro="" textlink="">
      <xdr:nvSpPr>
        <xdr:cNvPr id="149" name="円/楕円 148"/>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96537</xdr:rowOff>
    </xdr:from>
    <xdr:ext cx="762000" cy="259045"/>
    <xdr:sp macro="" textlink="">
      <xdr:nvSpPr>
        <xdr:cNvPr id="150" name="テキスト ボックス 149"/>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118110</xdr:rowOff>
    </xdr:from>
    <xdr:to>
      <xdr:col>20</xdr:col>
      <xdr:colOff>209550</xdr:colOff>
      <xdr:row>14</xdr:row>
      <xdr:rowOff>48260</xdr:rowOff>
    </xdr:to>
    <xdr:sp macro="" textlink="">
      <xdr:nvSpPr>
        <xdr:cNvPr id="151" name="円/楕円 150"/>
        <xdr:cNvSpPr/>
      </xdr:nvSpPr>
      <xdr:spPr>
        <a:xfrm>
          <a:off x="13843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58437</xdr:rowOff>
    </xdr:from>
    <xdr:ext cx="762000" cy="259045"/>
    <xdr:sp macro="" textlink="">
      <xdr:nvSpPr>
        <xdr:cNvPr id="152" name="テキスト ボックス 151"/>
        <xdr:cNvSpPr txBox="1"/>
      </xdr:nvSpPr>
      <xdr:spPr>
        <a:xfrm>
          <a:off x="13512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53" name="円/楕円 152"/>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54" name="テキスト ボックス 153"/>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扶助費に充当した一般財源は前年度に比べ</a:t>
          </a:r>
          <a:r>
            <a:rPr lang="ja-JP" altLang="en-US" sz="1300" b="0" i="0" baseline="0">
              <a:solidFill>
                <a:schemeClr val="dk1"/>
              </a:solidFill>
              <a:latin typeface="+mn-lt"/>
              <a:ea typeface="+mn-ea"/>
              <a:cs typeface="+mn-cs"/>
            </a:rPr>
            <a:t>８</a:t>
          </a:r>
          <a:r>
            <a:rPr lang="ja-JP" altLang="ja-JP" sz="1300" b="0" i="0" baseline="0">
              <a:solidFill>
                <a:schemeClr val="dk1"/>
              </a:solidFill>
              <a:latin typeface="+mn-lt"/>
              <a:ea typeface="+mn-ea"/>
              <a:cs typeface="+mn-cs"/>
            </a:rPr>
            <a:t>千</a:t>
          </a:r>
          <a:r>
            <a:rPr lang="ja-JP" altLang="en-US" sz="1300" b="0" i="0" baseline="0">
              <a:solidFill>
                <a:schemeClr val="dk1"/>
              </a:solidFill>
              <a:latin typeface="+mn-lt"/>
              <a:ea typeface="+mn-ea"/>
              <a:cs typeface="+mn-cs"/>
            </a:rPr>
            <a:t>４百</a:t>
          </a:r>
          <a:r>
            <a:rPr lang="ja-JP" altLang="ja-JP" sz="1300" b="0" i="0" baseline="0">
              <a:solidFill>
                <a:schemeClr val="dk1"/>
              </a:solidFill>
              <a:latin typeface="+mn-lt"/>
              <a:ea typeface="+mn-ea"/>
              <a:cs typeface="+mn-cs"/>
            </a:rPr>
            <a:t>万円</a:t>
          </a:r>
          <a:r>
            <a:rPr lang="ja-JP" altLang="en-US" sz="1300" b="0" i="0" baseline="0">
              <a:solidFill>
                <a:schemeClr val="dk1"/>
              </a:solidFill>
              <a:latin typeface="+mn-lt"/>
              <a:ea typeface="+mn-ea"/>
              <a:cs typeface="+mn-cs"/>
            </a:rPr>
            <a:t>増加</a:t>
          </a:r>
          <a:r>
            <a:rPr lang="ja-JP" altLang="ja-JP" sz="1300" b="0" i="0" baseline="0">
              <a:solidFill>
                <a:schemeClr val="dk1"/>
              </a:solidFill>
              <a:latin typeface="+mn-lt"/>
              <a:ea typeface="+mn-ea"/>
              <a:cs typeface="+mn-cs"/>
            </a:rPr>
            <a:t>している。ここ数年、類似団体平均はポイントが上昇しているのに対して、ほぼ横ばいで推移している。今後も、扶助費の資格審査を適切に行っていく。</a:t>
          </a:r>
          <a:endParaRPr lang="ja-JP" altLang="ja-JP" sz="1300"/>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19558</xdr:rowOff>
    </xdr:from>
    <xdr:to>
      <xdr:col>7</xdr:col>
      <xdr:colOff>15875</xdr:colOff>
      <xdr:row>55</xdr:row>
      <xdr:rowOff>46990</xdr:rowOff>
    </xdr:to>
    <xdr:cxnSp macro="">
      <xdr:nvCxnSpPr>
        <xdr:cNvPr id="185" name="直線コネクタ 184"/>
        <xdr:cNvCxnSpPr/>
      </xdr:nvCxnSpPr>
      <xdr:spPr>
        <a:xfrm>
          <a:off x="3987800" y="94493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19558</xdr:rowOff>
    </xdr:from>
    <xdr:to>
      <xdr:col>5</xdr:col>
      <xdr:colOff>549275</xdr:colOff>
      <xdr:row>55</xdr:row>
      <xdr:rowOff>28702</xdr:rowOff>
    </xdr:to>
    <xdr:cxnSp macro="">
      <xdr:nvCxnSpPr>
        <xdr:cNvPr id="188" name="直線コネクタ 187"/>
        <xdr:cNvCxnSpPr/>
      </xdr:nvCxnSpPr>
      <xdr:spPr>
        <a:xfrm flipV="1">
          <a:off x="3098800" y="9449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28702</xdr:rowOff>
    </xdr:from>
    <xdr:to>
      <xdr:col>4</xdr:col>
      <xdr:colOff>346075</xdr:colOff>
      <xdr:row>55</xdr:row>
      <xdr:rowOff>56134</xdr:rowOff>
    </xdr:to>
    <xdr:cxnSp macro="">
      <xdr:nvCxnSpPr>
        <xdr:cNvPr id="191" name="直線コネクタ 190"/>
        <xdr:cNvCxnSpPr/>
      </xdr:nvCxnSpPr>
      <xdr:spPr>
        <a:xfrm flipV="1">
          <a:off x="2209800" y="9458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10414</xdr:rowOff>
    </xdr:from>
    <xdr:to>
      <xdr:col>3</xdr:col>
      <xdr:colOff>142875</xdr:colOff>
      <xdr:row>55</xdr:row>
      <xdr:rowOff>56134</xdr:rowOff>
    </xdr:to>
    <xdr:cxnSp macro="">
      <xdr:nvCxnSpPr>
        <xdr:cNvPr id="194" name="直線コネクタ 193"/>
        <xdr:cNvCxnSpPr/>
      </xdr:nvCxnSpPr>
      <xdr:spPr>
        <a:xfrm>
          <a:off x="1320800" y="94401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167640</xdr:rowOff>
    </xdr:from>
    <xdr:to>
      <xdr:col>7</xdr:col>
      <xdr:colOff>66675</xdr:colOff>
      <xdr:row>55</xdr:row>
      <xdr:rowOff>97790</xdr:rowOff>
    </xdr:to>
    <xdr:sp macro="" textlink="">
      <xdr:nvSpPr>
        <xdr:cNvPr id="204" name="円/楕円 203"/>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12717</xdr:rowOff>
    </xdr:from>
    <xdr:ext cx="762000" cy="259045"/>
    <xdr:sp macro="" textlink="">
      <xdr:nvSpPr>
        <xdr:cNvPr id="205"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140208</xdr:rowOff>
    </xdr:from>
    <xdr:to>
      <xdr:col>5</xdr:col>
      <xdr:colOff>600075</xdr:colOff>
      <xdr:row>55</xdr:row>
      <xdr:rowOff>70358</xdr:rowOff>
    </xdr:to>
    <xdr:sp macro="" textlink="">
      <xdr:nvSpPr>
        <xdr:cNvPr id="206" name="円/楕円 205"/>
        <xdr:cNvSpPr/>
      </xdr:nvSpPr>
      <xdr:spPr>
        <a:xfrm>
          <a:off x="3937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80535</xdr:rowOff>
    </xdr:from>
    <xdr:ext cx="736600" cy="259045"/>
    <xdr:sp macro="" textlink="">
      <xdr:nvSpPr>
        <xdr:cNvPr id="207" name="テキスト ボックス 206"/>
        <xdr:cNvSpPr txBox="1"/>
      </xdr:nvSpPr>
      <xdr:spPr>
        <a:xfrm>
          <a:off x="3606800" y="916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149352</xdr:rowOff>
    </xdr:from>
    <xdr:to>
      <xdr:col>4</xdr:col>
      <xdr:colOff>396875</xdr:colOff>
      <xdr:row>55</xdr:row>
      <xdr:rowOff>79502</xdr:rowOff>
    </xdr:to>
    <xdr:sp macro="" textlink="">
      <xdr:nvSpPr>
        <xdr:cNvPr id="208" name="円/楕円 207"/>
        <xdr:cNvSpPr/>
      </xdr:nvSpPr>
      <xdr:spPr>
        <a:xfrm>
          <a:off x="3048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89679</xdr:rowOff>
    </xdr:from>
    <xdr:ext cx="762000" cy="259045"/>
    <xdr:sp macro="" textlink="">
      <xdr:nvSpPr>
        <xdr:cNvPr id="209" name="テキスト ボックス 208"/>
        <xdr:cNvSpPr txBox="1"/>
      </xdr:nvSpPr>
      <xdr:spPr>
        <a:xfrm>
          <a:off x="2717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5334</xdr:rowOff>
    </xdr:from>
    <xdr:to>
      <xdr:col>3</xdr:col>
      <xdr:colOff>193675</xdr:colOff>
      <xdr:row>55</xdr:row>
      <xdr:rowOff>106934</xdr:rowOff>
    </xdr:to>
    <xdr:sp macro="" textlink="">
      <xdr:nvSpPr>
        <xdr:cNvPr id="210" name="円/楕円 209"/>
        <xdr:cNvSpPr/>
      </xdr:nvSpPr>
      <xdr:spPr>
        <a:xfrm>
          <a:off x="2159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91711</xdr:rowOff>
    </xdr:from>
    <xdr:ext cx="762000" cy="259045"/>
    <xdr:sp macro="" textlink="">
      <xdr:nvSpPr>
        <xdr:cNvPr id="211" name="テキスト ボックス 210"/>
        <xdr:cNvSpPr txBox="1"/>
      </xdr:nvSpPr>
      <xdr:spPr>
        <a:xfrm>
          <a:off x="1828800" y="952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131064</xdr:rowOff>
    </xdr:from>
    <xdr:to>
      <xdr:col>1</xdr:col>
      <xdr:colOff>676275</xdr:colOff>
      <xdr:row>55</xdr:row>
      <xdr:rowOff>61214</xdr:rowOff>
    </xdr:to>
    <xdr:sp macro="" textlink="">
      <xdr:nvSpPr>
        <xdr:cNvPr id="212" name="円/楕円 211"/>
        <xdr:cNvSpPr/>
      </xdr:nvSpPr>
      <xdr:spPr>
        <a:xfrm>
          <a:off x="1270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45991</xdr:rowOff>
    </xdr:from>
    <xdr:ext cx="762000" cy="259045"/>
    <xdr:sp macro="" textlink="">
      <xdr:nvSpPr>
        <xdr:cNvPr id="213" name="テキスト ボックス 212"/>
        <xdr:cNvSpPr txBox="1"/>
      </xdr:nvSpPr>
      <xdr:spPr>
        <a:xfrm>
          <a:off x="939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その他（維持補修費、繰出金）に充当した一般財源は前年度に比べ１億</a:t>
          </a:r>
          <a:r>
            <a:rPr lang="ja-JP" altLang="en-US" sz="1300" b="0" i="0" baseline="0">
              <a:solidFill>
                <a:schemeClr val="dk1"/>
              </a:solidFill>
              <a:latin typeface="+mn-lt"/>
              <a:ea typeface="+mn-ea"/>
              <a:cs typeface="+mn-cs"/>
            </a:rPr>
            <a:t>１</a:t>
          </a:r>
          <a:r>
            <a:rPr lang="ja-JP" altLang="ja-JP" sz="1300" b="0" i="0" baseline="0">
              <a:solidFill>
                <a:schemeClr val="dk1"/>
              </a:solidFill>
              <a:latin typeface="+mn-lt"/>
              <a:ea typeface="+mn-ea"/>
              <a:cs typeface="+mn-cs"/>
            </a:rPr>
            <a:t>千万円増加したため、指標は０．</a:t>
          </a:r>
          <a:r>
            <a:rPr lang="ja-JP" altLang="en-US" sz="1300" b="0" i="0" baseline="0">
              <a:solidFill>
                <a:schemeClr val="dk1"/>
              </a:solidFill>
              <a:latin typeface="+mn-lt"/>
              <a:ea typeface="+mn-ea"/>
              <a:cs typeface="+mn-cs"/>
            </a:rPr>
            <a:t>５</a:t>
          </a:r>
          <a:r>
            <a:rPr lang="ja-JP" altLang="ja-JP" sz="1300" b="0" i="0" baseline="0">
              <a:solidFill>
                <a:schemeClr val="dk1"/>
              </a:solidFill>
              <a:latin typeface="+mn-lt"/>
              <a:ea typeface="+mn-ea"/>
              <a:cs typeface="+mn-cs"/>
            </a:rPr>
            <a:t>ポイント増加している。繰出金は、介護保険</a:t>
          </a:r>
          <a:r>
            <a:rPr lang="ja-JP" altLang="en-US" sz="1300" b="0" i="0" baseline="0">
              <a:solidFill>
                <a:schemeClr val="dk1"/>
              </a:solidFill>
              <a:latin typeface="+mn-lt"/>
              <a:ea typeface="+mn-ea"/>
              <a:cs typeface="+mn-cs"/>
            </a:rPr>
            <a:t>事業</a:t>
          </a:r>
          <a:r>
            <a:rPr lang="ja-JP" altLang="ja-JP" sz="1300" b="0" i="0" baseline="0">
              <a:solidFill>
                <a:schemeClr val="dk1"/>
              </a:solidFill>
              <a:latin typeface="+mn-lt"/>
              <a:ea typeface="+mn-ea"/>
              <a:cs typeface="+mn-cs"/>
            </a:rPr>
            <a:t>特別会計、後期高齢者医療特別会計への繰出が増えたため９千万円増加、維持補修費は６千万円増加している。類似団体平均より低い値ではあるが、</a:t>
          </a:r>
          <a:r>
            <a:rPr lang="ja-JP" altLang="en-US" sz="1300" b="0" i="0" baseline="0">
              <a:solidFill>
                <a:schemeClr val="dk1"/>
              </a:solidFill>
              <a:latin typeface="+mn-lt"/>
              <a:ea typeface="+mn-ea"/>
              <a:cs typeface="+mn-cs"/>
            </a:rPr>
            <a:t>類似団体に近付いているので、</a:t>
          </a:r>
          <a:r>
            <a:rPr lang="ja-JP" altLang="ja-JP" sz="1300" b="0" i="0" baseline="0">
              <a:solidFill>
                <a:schemeClr val="dk1"/>
              </a:solidFill>
              <a:latin typeface="+mn-lt"/>
              <a:ea typeface="+mn-ea"/>
              <a:cs typeface="+mn-cs"/>
            </a:rPr>
            <a:t>今後も繰出金が増加しないよう介護給付費や医療費の抑制を図るよう努めていく</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27940</xdr:rowOff>
    </xdr:to>
    <xdr:cxnSp macro="">
      <xdr:nvCxnSpPr>
        <xdr:cNvPr id="246" name="直線コネクタ 245"/>
        <xdr:cNvCxnSpPr/>
      </xdr:nvCxnSpPr>
      <xdr:spPr>
        <a:xfrm>
          <a:off x="15671800" y="9591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161290</xdr:rowOff>
    </xdr:to>
    <xdr:cxnSp macro="">
      <xdr:nvCxnSpPr>
        <xdr:cNvPr id="249" name="直線コネクタ 248"/>
        <xdr:cNvCxnSpPr/>
      </xdr:nvCxnSpPr>
      <xdr:spPr>
        <a:xfrm>
          <a:off x="14782800" y="9522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92710</xdr:rowOff>
    </xdr:to>
    <xdr:cxnSp macro="">
      <xdr:nvCxnSpPr>
        <xdr:cNvPr id="252" name="直線コネクタ 251"/>
        <xdr:cNvCxnSpPr/>
      </xdr:nvCxnSpPr>
      <xdr:spPr>
        <a:xfrm>
          <a:off x="13893800" y="9461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46990</xdr:rowOff>
    </xdr:to>
    <xdr:cxnSp macro="">
      <xdr:nvCxnSpPr>
        <xdr:cNvPr id="255" name="直線コネクタ 254"/>
        <xdr:cNvCxnSpPr/>
      </xdr:nvCxnSpPr>
      <xdr:spPr>
        <a:xfrm flipV="1">
          <a:off x="13004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65" name="円/楕円 264"/>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165117</xdr:rowOff>
    </xdr:from>
    <xdr:ext cx="762000" cy="259045"/>
    <xdr:sp macro="" textlink="">
      <xdr:nvSpPr>
        <xdr:cNvPr id="266" name="その他該当値テキスト"/>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7" name="円/楕円 266"/>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68" name="テキスト ボックス 267"/>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69" name="円/楕円 268"/>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70" name="テキスト ボックス 26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1" name="円/楕円 270"/>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72" name="テキスト ボックス 271"/>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73" name="円/楕円 272"/>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74" name="テキスト ボックス 273"/>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本</a:t>
          </a:r>
          <a:r>
            <a:rPr kumimoji="1" lang="ja-JP" altLang="ja-JP" sz="1300">
              <a:solidFill>
                <a:schemeClr val="dk1"/>
              </a:solidFill>
              <a:latin typeface="+mn-lt"/>
              <a:ea typeface="+mn-ea"/>
              <a:cs typeface="+mn-cs"/>
            </a:rPr>
            <a:t>指標は前年度と増減は無い</a:t>
          </a:r>
          <a:r>
            <a:rPr kumimoji="1" lang="ja-JP" altLang="en-US" sz="1300">
              <a:solidFill>
                <a:schemeClr val="dk1"/>
              </a:solidFill>
              <a:latin typeface="+mn-lt"/>
              <a:ea typeface="+mn-ea"/>
              <a:cs typeface="+mn-cs"/>
            </a:rPr>
            <a:t>が、</a:t>
          </a:r>
          <a:r>
            <a:rPr kumimoji="1" lang="ja-JP" altLang="en-US" sz="1300">
              <a:latin typeface="ＭＳ Ｐゴシック"/>
            </a:rPr>
            <a:t>補助費等に充当した一般財源は３千万円増加している。</a:t>
          </a:r>
          <a:r>
            <a:rPr kumimoji="1" lang="ja-JP" altLang="ja-JP" sz="1300">
              <a:solidFill>
                <a:schemeClr val="dk1"/>
              </a:solidFill>
              <a:latin typeface="+mn-lt"/>
              <a:ea typeface="+mn-ea"/>
              <a:cs typeface="+mn-cs"/>
            </a:rPr>
            <a:t>類似団体に比べ高い比率となっている</a:t>
          </a:r>
          <a:r>
            <a:rPr kumimoji="1" lang="ja-JP" altLang="en-US" sz="1300">
              <a:solidFill>
                <a:schemeClr val="dk1"/>
              </a:solidFill>
              <a:latin typeface="+mn-lt"/>
              <a:ea typeface="+mn-ea"/>
              <a:cs typeface="+mn-cs"/>
            </a:rPr>
            <a:t>のは、</a:t>
          </a:r>
          <a:r>
            <a:rPr kumimoji="1" lang="ja-JP" altLang="en-US" sz="1300">
              <a:latin typeface="ＭＳ Ｐゴシック"/>
            </a:rPr>
            <a:t>病院事業や下水道事業への繰出金、十和田地域広域事務組合等の一部事務組合への補助費が多額であるためである。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46990</xdr:rowOff>
    </xdr:from>
    <xdr:to>
      <xdr:col>24</xdr:col>
      <xdr:colOff>31750</xdr:colOff>
      <xdr:row>39</xdr:row>
      <xdr:rowOff>46990</xdr:rowOff>
    </xdr:to>
    <xdr:cxnSp macro="">
      <xdr:nvCxnSpPr>
        <xdr:cNvPr id="304" name="直線コネクタ 303"/>
        <xdr:cNvCxnSpPr/>
      </xdr:nvCxnSpPr>
      <xdr:spPr>
        <a:xfrm>
          <a:off x="15671800" y="6733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46990</xdr:rowOff>
    </xdr:from>
    <xdr:to>
      <xdr:col>22</xdr:col>
      <xdr:colOff>565150</xdr:colOff>
      <xdr:row>39</xdr:row>
      <xdr:rowOff>138430</xdr:rowOff>
    </xdr:to>
    <xdr:cxnSp macro="">
      <xdr:nvCxnSpPr>
        <xdr:cNvPr id="307" name="直線コネクタ 306"/>
        <xdr:cNvCxnSpPr/>
      </xdr:nvCxnSpPr>
      <xdr:spPr>
        <a:xfrm flipV="1">
          <a:off x="14782800" y="6733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138430</xdr:rowOff>
    </xdr:from>
    <xdr:to>
      <xdr:col>21</xdr:col>
      <xdr:colOff>361950</xdr:colOff>
      <xdr:row>39</xdr:row>
      <xdr:rowOff>152146</xdr:rowOff>
    </xdr:to>
    <xdr:cxnSp macro="">
      <xdr:nvCxnSpPr>
        <xdr:cNvPr id="310" name="直線コネクタ 309"/>
        <xdr:cNvCxnSpPr/>
      </xdr:nvCxnSpPr>
      <xdr:spPr>
        <a:xfrm flipV="1">
          <a:off x="13893800" y="68249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152146</xdr:rowOff>
    </xdr:from>
    <xdr:to>
      <xdr:col>20</xdr:col>
      <xdr:colOff>158750</xdr:colOff>
      <xdr:row>39</xdr:row>
      <xdr:rowOff>170434</xdr:rowOff>
    </xdr:to>
    <xdr:cxnSp macro="">
      <xdr:nvCxnSpPr>
        <xdr:cNvPr id="313" name="直線コネクタ 312"/>
        <xdr:cNvCxnSpPr/>
      </xdr:nvCxnSpPr>
      <xdr:spPr>
        <a:xfrm flipV="1">
          <a:off x="13004800" y="68386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167640</xdr:rowOff>
    </xdr:from>
    <xdr:to>
      <xdr:col>24</xdr:col>
      <xdr:colOff>82550</xdr:colOff>
      <xdr:row>39</xdr:row>
      <xdr:rowOff>97790</xdr:rowOff>
    </xdr:to>
    <xdr:sp macro="" textlink="">
      <xdr:nvSpPr>
        <xdr:cNvPr id="323" name="円/楕円 322"/>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139717</xdr:rowOff>
    </xdr:from>
    <xdr:ext cx="762000" cy="259045"/>
    <xdr:sp macro="" textlink="">
      <xdr:nvSpPr>
        <xdr:cNvPr id="324" name="補助費等該当値テキスト"/>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167640</xdr:rowOff>
    </xdr:from>
    <xdr:to>
      <xdr:col>22</xdr:col>
      <xdr:colOff>615950</xdr:colOff>
      <xdr:row>39</xdr:row>
      <xdr:rowOff>97790</xdr:rowOff>
    </xdr:to>
    <xdr:sp macro="" textlink="">
      <xdr:nvSpPr>
        <xdr:cNvPr id="325" name="円/楕円 324"/>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82567</xdr:rowOff>
    </xdr:from>
    <xdr:ext cx="736600" cy="259045"/>
    <xdr:sp macro="" textlink="">
      <xdr:nvSpPr>
        <xdr:cNvPr id="326" name="テキスト ボックス 325"/>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87630</xdr:rowOff>
    </xdr:from>
    <xdr:to>
      <xdr:col>21</xdr:col>
      <xdr:colOff>412750</xdr:colOff>
      <xdr:row>40</xdr:row>
      <xdr:rowOff>17780</xdr:rowOff>
    </xdr:to>
    <xdr:sp macro="" textlink="">
      <xdr:nvSpPr>
        <xdr:cNvPr id="327" name="円/楕円 326"/>
        <xdr:cNvSpPr/>
      </xdr:nvSpPr>
      <xdr:spPr>
        <a:xfrm>
          <a:off x="14732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2557</xdr:rowOff>
    </xdr:from>
    <xdr:ext cx="762000" cy="259045"/>
    <xdr:sp macro="" textlink="">
      <xdr:nvSpPr>
        <xdr:cNvPr id="328" name="テキスト ボックス 327"/>
        <xdr:cNvSpPr txBox="1"/>
      </xdr:nvSpPr>
      <xdr:spPr>
        <a:xfrm>
          <a:off x="14401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101346</xdr:rowOff>
    </xdr:from>
    <xdr:to>
      <xdr:col>20</xdr:col>
      <xdr:colOff>209550</xdr:colOff>
      <xdr:row>40</xdr:row>
      <xdr:rowOff>31496</xdr:rowOff>
    </xdr:to>
    <xdr:sp macro="" textlink="">
      <xdr:nvSpPr>
        <xdr:cNvPr id="329" name="円/楕円 328"/>
        <xdr:cNvSpPr/>
      </xdr:nvSpPr>
      <xdr:spPr>
        <a:xfrm>
          <a:off x="13843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16273</xdr:rowOff>
    </xdr:from>
    <xdr:ext cx="762000" cy="259045"/>
    <xdr:sp macro="" textlink="">
      <xdr:nvSpPr>
        <xdr:cNvPr id="330" name="テキスト ボックス 329"/>
        <xdr:cNvSpPr txBox="1"/>
      </xdr:nvSpPr>
      <xdr:spPr>
        <a:xfrm>
          <a:off x="135128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119634</xdr:rowOff>
    </xdr:from>
    <xdr:to>
      <xdr:col>19</xdr:col>
      <xdr:colOff>6350</xdr:colOff>
      <xdr:row>40</xdr:row>
      <xdr:rowOff>49784</xdr:rowOff>
    </xdr:to>
    <xdr:sp macro="" textlink="">
      <xdr:nvSpPr>
        <xdr:cNvPr id="331" name="円/楕円 330"/>
        <xdr:cNvSpPr/>
      </xdr:nvSpPr>
      <xdr:spPr>
        <a:xfrm>
          <a:off x="129540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34561</xdr:rowOff>
    </xdr:from>
    <xdr:ext cx="762000" cy="259045"/>
    <xdr:sp macro="" textlink="">
      <xdr:nvSpPr>
        <xdr:cNvPr id="332" name="テキスト ボックス 331"/>
        <xdr:cNvSpPr txBox="1"/>
      </xdr:nvSpPr>
      <xdr:spPr>
        <a:xfrm>
          <a:off x="12623800" y="689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公債費に充当した一般財源は前年度に比べ</a:t>
          </a:r>
          <a:r>
            <a:rPr lang="ja-JP" altLang="en-US" sz="1300" b="0" i="0" baseline="0">
              <a:solidFill>
                <a:schemeClr val="dk1"/>
              </a:solidFill>
              <a:latin typeface="+mn-lt"/>
              <a:ea typeface="+mn-ea"/>
              <a:cs typeface="+mn-cs"/>
            </a:rPr>
            <a:t>４</a:t>
          </a:r>
          <a:r>
            <a:rPr lang="ja-JP" altLang="ja-JP" sz="1300" b="0" i="0" baseline="0">
              <a:solidFill>
                <a:schemeClr val="dk1"/>
              </a:solidFill>
              <a:latin typeface="+mn-lt"/>
              <a:ea typeface="+mn-ea"/>
              <a:cs typeface="+mn-cs"/>
            </a:rPr>
            <a:t>千万円増加し、指標は前年度</a:t>
          </a:r>
          <a:r>
            <a:rPr lang="ja-JP" altLang="en-US" sz="1300" b="0" i="0" baseline="0">
              <a:solidFill>
                <a:schemeClr val="dk1"/>
              </a:solidFill>
              <a:latin typeface="+mn-lt"/>
              <a:ea typeface="+mn-ea"/>
              <a:cs typeface="+mn-cs"/>
            </a:rPr>
            <a:t>から０．１％増加している</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そして</a:t>
          </a:r>
          <a:r>
            <a:rPr lang="ja-JP" altLang="ja-JP" sz="1300" b="0" i="0" baseline="0">
              <a:solidFill>
                <a:schemeClr val="dk1"/>
              </a:solidFill>
              <a:latin typeface="+mn-lt"/>
              <a:ea typeface="+mn-ea"/>
              <a:cs typeface="+mn-cs"/>
            </a:rPr>
            <a:t>、類似団体平均は０．</a:t>
          </a:r>
          <a:r>
            <a:rPr lang="ja-JP" altLang="en-US" sz="1300" b="0" i="0" baseline="0">
              <a:solidFill>
                <a:schemeClr val="dk1"/>
              </a:solidFill>
              <a:latin typeface="+mn-lt"/>
              <a:ea typeface="+mn-ea"/>
              <a:cs typeface="+mn-cs"/>
            </a:rPr>
            <a:t>２</a:t>
          </a:r>
          <a:r>
            <a:rPr lang="ja-JP" altLang="ja-JP" sz="1300" b="0" i="0" baseline="0">
              <a:solidFill>
                <a:schemeClr val="dk1"/>
              </a:solidFill>
              <a:latin typeface="+mn-lt"/>
              <a:ea typeface="+mn-ea"/>
              <a:cs typeface="+mn-cs"/>
            </a:rPr>
            <a:t>ポイント低下して</a:t>
          </a:r>
          <a:r>
            <a:rPr lang="ja-JP" altLang="en-US" sz="1300" b="0" i="0" baseline="0">
              <a:solidFill>
                <a:schemeClr val="dk1"/>
              </a:solidFill>
              <a:latin typeface="+mn-lt"/>
              <a:ea typeface="+mn-ea"/>
              <a:cs typeface="+mn-cs"/>
            </a:rPr>
            <a:t>いることから</a:t>
          </a:r>
          <a:r>
            <a:rPr lang="ja-JP" altLang="ja-JP" sz="1300" b="0" i="0" baseline="0">
              <a:solidFill>
                <a:schemeClr val="dk1"/>
              </a:solidFill>
              <a:latin typeface="+mn-lt"/>
              <a:ea typeface="+mn-ea"/>
              <a:cs typeface="+mn-cs"/>
            </a:rPr>
            <a:t>、十和田市との差は２．</a:t>
          </a:r>
          <a:r>
            <a:rPr lang="ja-JP" altLang="en-US" sz="1300" b="0" i="0" baseline="0">
              <a:solidFill>
                <a:schemeClr val="dk1"/>
              </a:solidFill>
              <a:latin typeface="+mn-lt"/>
              <a:ea typeface="+mn-ea"/>
              <a:cs typeface="+mn-cs"/>
            </a:rPr>
            <a:t>４</a:t>
          </a:r>
          <a:r>
            <a:rPr lang="ja-JP" altLang="ja-JP" sz="1300" b="0" i="0" baseline="0">
              <a:solidFill>
                <a:schemeClr val="dk1"/>
              </a:solidFill>
              <a:latin typeface="+mn-lt"/>
              <a:ea typeface="+mn-ea"/>
              <a:cs typeface="+mn-cs"/>
            </a:rPr>
            <a:t>ポイントに広がっている。元金償還のピークは平成２６年度と見込まれているため、今後は減少し類似団体平均に近付くと思われるが、地方交付税算入が</a:t>
          </a:r>
          <a:r>
            <a:rPr lang="ja-JP" altLang="en-US" sz="1300" b="0" i="0" baseline="0">
              <a:solidFill>
                <a:schemeClr val="dk1"/>
              </a:solidFill>
              <a:latin typeface="+mn-lt"/>
              <a:ea typeface="+mn-ea"/>
              <a:cs typeface="+mn-cs"/>
            </a:rPr>
            <a:t>ある</a:t>
          </a:r>
          <a:r>
            <a:rPr lang="ja-JP" altLang="ja-JP" sz="1300" b="0" i="0" baseline="0">
              <a:solidFill>
                <a:schemeClr val="dk1"/>
              </a:solidFill>
              <a:latin typeface="+mn-lt"/>
              <a:ea typeface="+mn-ea"/>
              <a:cs typeface="+mn-cs"/>
            </a:rPr>
            <a:t>起債</a:t>
          </a:r>
          <a:r>
            <a:rPr lang="ja-JP" altLang="en-US" sz="1300" b="0" i="0" baseline="0">
              <a:solidFill>
                <a:schemeClr val="dk1"/>
              </a:solidFill>
              <a:latin typeface="+mn-lt"/>
              <a:ea typeface="+mn-ea"/>
              <a:cs typeface="+mn-cs"/>
            </a:rPr>
            <a:t>を活用するとともに</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事業を精査し</a:t>
          </a:r>
          <a:r>
            <a:rPr lang="ja-JP" altLang="ja-JP" sz="1300" b="0" i="0" baseline="0">
              <a:solidFill>
                <a:schemeClr val="dk1"/>
              </a:solidFill>
              <a:latin typeface="+mn-lt"/>
              <a:ea typeface="+mn-ea"/>
              <a:cs typeface="+mn-cs"/>
            </a:rPr>
            <a:t>、公債費の抑制に努める。</a:t>
          </a:r>
          <a:endParaRPr lang="ja-JP" altLang="ja-JP" sz="1300"/>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122428</xdr:rowOff>
    </xdr:from>
    <xdr:to>
      <xdr:col>7</xdr:col>
      <xdr:colOff>15875</xdr:colOff>
      <xdr:row>78</xdr:row>
      <xdr:rowOff>127000</xdr:rowOff>
    </xdr:to>
    <xdr:cxnSp macro="">
      <xdr:nvCxnSpPr>
        <xdr:cNvPr id="362" name="直線コネクタ 361"/>
        <xdr:cNvCxnSpPr/>
      </xdr:nvCxnSpPr>
      <xdr:spPr>
        <a:xfrm>
          <a:off x="3987800" y="134955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122428</xdr:rowOff>
    </xdr:from>
    <xdr:to>
      <xdr:col>5</xdr:col>
      <xdr:colOff>549275</xdr:colOff>
      <xdr:row>78</xdr:row>
      <xdr:rowOff>122428</xdr:rowOff>
    </xdr:to>
    <xdr:cxnSp macro="">
      <xdr:nvCxnSpPr>
        <xdr:cNvPr id="365" name="直線コネクタ 364"/>
        <xdr:cNvCxnSpPr/>
      </xdr:nvCxnSpPr>
      <xdr:spPr>
        <a:xfrm>
          <a:off x="3098800" y="1349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104139</xdr:rowOff>
    </xdr:from>
    <xdr:to>
      <xdr:col>4</xdr:col>
      <xdr:colOff>346075</xdr:colOff>
      <xdr:row>78</xdr:row>
      <xdr:rowOff>122428</xdr:rowOff>
    </xdr:to>
    <xdr:cxnSp macro="">
      <xdr:nvCxnSpPr>
        <xdr:cNvPr id="368" name="直線コネクタ 367"/>
        <xdr:cNvCxnSpPr/>
      </xdr:nvCxnSpPr>
      <xdr:spPr>
        <a:xfrm>
          <a:off x="2209800" y="134772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136144</xdr:rowOff>
    </xdr:to>
    <xdr:cxnSp macro="">
      <xdr:nvCxnSpPr>
        <xdr:cNvPr id="371" name="直線コネクタ 370"/>
        <xdr:cNvCxnSpPr/>
      </xdr:nvCxnSpPr>
      <xdr:spPr>
        <a:xfrm flipV="1">
          <a:off x="1320800" y="134772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76200</xdr:rowOff>
    </xdr:from>
    <xdr:to>
      <xdr:col>7</xdr:col>
      <xdr:colOff>66675</xdr:colOff>
      <xdr:row>79</xdr:row>
      <xdr:rowOff>6350</xdr:rowOff>
    </xdr:to>
    <xdr:sp macro="" textlink="">
      <xdr:nvSpPr>
        <xdr:cNvPr id="381" name="円/楕円 380"/>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48277</xdr:rowOff>
    </xdr:from>
    <xdr:ext cx="762000" cy="259045"/>
    <xdr:sp macro="" textlink="">
      <xdr:nvSpPr>
        <xdr:cNvPr id="382"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71628</xdr:rowOff>
    </xdr:from>
    <xdr:to>
      <xdr:col>5</xdr:col>
      <xdr:colOff>600075</xdr:colOff>
      <xdr:row>79</xdr:row>
      <xdr:rowOff>1778</xdr:rowOff>
    </xdr:to>
    <xdr:sp macro="" textlink="">
      <xdr:nvSpPr>
        <xdr:cNvPr id="383" name="円/楕円 382"/>
        <xdr:cNvSpPr/>
      </xdr:nvSpPr>
      <xdr:spPr>
        <a:xfrm>
          <a:off x="3937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158005</xdr:rowOff>
    </xdr:from>
    <xdr:ext cx="736600" cy="259045"/>
    <xdr:sp macro="" textlink="">
      <xdr:nvSpPr>
        <xdr:cNvPr id="384" name="テキスト ボックス 383"/>
        <xdr:cNvSpPr txBox="1"/>
      </xdr:nvSpPr>
      <xdr:spPr>
        <a:xfrm>
          <a:off x="3606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71628</xdr:rowOff>
    </xdr:from>
    <xdr:to>
      <xdr:col>4</xdr:col>
      <xdr:colOff>396875</xdr:colOff>
      <xdr:row>79</xdr:row>
      <xdr:rowOff>1778</xdr:rowOff>
    </xdr:to>
    <xdr:sp macro="" textlink="">
      <xdr:nvSpPr>
        <xdr:cNvPr id="385" name="円/楕円 384"/>
        <xdr:cNvSpPr/>
      </xdr:nvSpPr>
      <xdr:spPr>
        <a:xfrm>
          <a:off x="3048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158005</xdr:rowOff>
    </xdr:from>
    <xdr:ext cx="762000" cy="259045"/>
    <xdr:sp macro="" textlink="">
      <xdr:nvSpPr>
        <xdr:cNvPr id="386" name="テキスト ボックス 385"/>
        <xdr:cNvSpPr txBox="1"/>
      </xdr:nvSpPr>
      <xdr:spPr>
        <a:xfrm>
          <a:off x="2717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7" name="円/楕円 386"/>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8" name="テキスト ボックス 387"/>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9" name="円/楕円 388"/>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90" name="テキスト ボックス 389"/>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公債費以外に充当した一般財源は前年度に比べ</a:t>
          </a:r>
          <a:r>
            <a:rPr lang="ja-JP" altLang="en-US" sz="1300" b="0" i="0" baseline="0">
              <a:solidFill>
                <a:schemeClr val="dk1"/>
              </a:solidFill>
              <a:latin typeface="+mn-lt"/>
              <a:ea typeface="+mn-ea"/>
              <a:cs typeface="+mn-cs"/>
            </a:rPr>
            <a:t>２</a:t>
          </a:r>
          <a:r>
            <a:rPr lang="ja-JP" altLang="ja-JP" sz="1300" b="0" i="0" baseline="0">
              <a:solidFill>
                <a:schemeClr val="dk1"/>
              </a:solidFill>
              <a:latin typeface="+mn-lt"/>
              <a:ea typeface="+mn-ea"/>
              <a:cs typeface="+mn-cs"/>
            </a:rPr>
            <a:t>億</a:t>
          </a:r>
          <a:r>
            <a:rPr lang="ja-JP" altLang="en-US" sz="1300" b="0" i="0" baseline="0">
              <a:solidFill>
                <a:schemeClr val="dk1"/>
              </a:solidFill>
              <a:latin typeface="+mn-lt"/>
              <a:ea typeface="+mn-ea"/>
              <a:cs typeface="+mn-cs"/>
            </a:rPr>
            <a:t>３千万</a:t>
          </a:r>
          <a:r>
            <a:rPr lang="ja-JP" altLang="ja-JP" sz="1300" b="0" i="0" baseline="0">
              <a:solidFill>
                <a:schemeClr val="dk1"/>
              </a:solidFill>
              <a:latin typeface="+mn-lt"/>
              <a:ea typeface="+mn-ea"/>
              <a:cs typeface="+mn-cs"/>
            </a:rPr>
            <a:t>円</a:t>
          </a:r>
          <a:r>
            <a:rPr lang="ja-JP" altLang="en-US" sz="1300" b="0" i="0" baseline="0">
              <a:solidFill>
                <a:schemeClr val="dk1"/>
              </a:solidFill>
              <a:latin typeface="+mn-lt"/>
              <a:ea typeface="+mn-ea"/>
              <a:cs typeface="+mn-cs"/>
            </a:rPr>
            <a:t>増加</a:t>
          </a:r>
          <a:r>
            <a:rPr lang="ja-JP" altLang="ja-JP" sz="1300" b="0" i="0" baseline="0">
              <a:solidFill>
                <a:schemeClr val="dk1"/>
              </a:solidFill>
              <a:latin typeface="+mn-lt"/>
              <a:ea typeface="+mn-ea"/>
              <a:cs typeface="+mn-cs"/>
            </a:rPr>
            <a:t>し、公債費は</a:t>
          </a:r>
          <a:r>
            <a:rPr lang="ja-JP" altLang="en-US" sz="1300" b="0" i="0" baseline="0">
              <a:solidFill>
                <a:schemeClr val="dk1"/>
              </a:solidFill>
              <a:latin typeface="+mn-lt"/>
              <a:ea typeface="+mn-ea"/>
              <a:cs typeface="+mn-cs"/>
            </a:rPr>
            <a:t>４</a:t>
          </a:r>
          <a:r>
            <a:rPr lang="ja-JP" altLang="ja-JP" sz="1300" b="0" i="0" baseline="0">
              <a:solidFill>
                <a:schemeClr val="dk1"/>
              </a:solidFill>
              <a:latin typeface="+mn-lt"/>
              <a:ea typeface="+mn-ea"/>
              <a:cs typeface="+mn-cs"/>
            </a:rPr>
            <a:t>千万円増加したため、指標は</a:t>
          </a:r>
          <a:r>
            <a:rPr lang="ja-JP" altLang="en-US" sz="1300" b="0" i="0" baseline="0">
              <a:solidFill>
                <a:schemeClr val="dk1"/>
              </a:solidFill>
              <a:latin typeface="+mn-lt"/>
              <a:ea typeface="+mn-ea"/>
              <a:cs typeface="+mn-cs"/>
            </a:rPr>
            <a:t>０．６％増加</a:t>
          </a:r>
          <a:r>
            <a:rPr lang="ja-JP" altLang="ja-JP" sz="1300" b="0" i="0" baseline="0">
              <a:solidFill>
                <a:schemeClr val="dk1"/>
              </a:solidFill>
              <a:latin typeface="+mn-lt"/>
              <a:ea typeface="+mn-ea"/>
              <a:cs typeface="+mn-cs"/>
            </a:rPr>
            <a:t>している。</a:t>
          </a:r>
          <a:r>
            <a:rPr lang="ja-JP" altLang="en-US" sz="1300" b="0" i="0" baseline="0">
              <a:solidFill>
                <a:schemeClr val="dk1"/>
              </a:solidFill>
              <a:latin typeface="+mn-lt"/>
              <a:ea typeface="+mn-ea"/>
              <a:cs typeface="+mn-cs"/>
            </a:rPr>
            <a:t>増加</a:t>
          </a:r>
          <a:r>
            <a:rPr lang="ja-JP" altLang="ja-JP" sz="1300" b="0" i="0" baseline="0">
              <a:solidFill>
                <a:schemeClr val="dk1"/>
              </a:solidFill>
              <a:latin typeface="+mn-lt"/>
              <a:ea typeface="+mn-ea"/>
              <a:cs typeface="+mn-cs"/>
            </a:rPr>
            <a:t>した大きな要因は、補助費の</a:t>
          </a:r>
          <a:r>
            <a:rPr lang="ja-JP" altLang="en-US" sz="1300" b="0" i="0" baseline="0">
              <a:solidFill>
                <a:schemeClr val="dk1"/>
              </a:solidFill>
              <a:latin typeface="+mn-lt"/>
              <a:ea typeface="+mn-ea"/>
              <a:cs typeface="+mn-cs"/>
            </a:rPr>
            <a:t>増加</a:t>
          </a:r>
          <a:r>
            <a:rPr lang="ja-JP" altLang="ja-JP" sz="1300" b="0" i="0" baseline="0">
              <a:solidFill>
                <a:schemeClr val="dk1"/>
              </a:solidFill>
              <a:latin typeface="+mn-lt"/>
              <a:ea typeface="+mn-ea"/>
              <a:cs typeface="+mn-cs"/>
            </a:rPr>
            <a:t>である</a:t>
          </a:r>
          <a:r>
            <a:rPr lang="ja-JP" altLang="en-US" sz="1300" b="0" i="0" baseline="0">
              <a:solidFill>
                <a:schemeClr val="dk1"/>
              </a:solidFill>
              <a:latin typeface="+mn-lt"/>
              <a:ea typeface="+mn-ea"/>
              <a:cs typeface="+mn-cs"/>
            </a:rPr>
            <a:t>ため、</a:t>
          </a:r>
          <a:r>
            <a:rPr lang="ja-JP" altLang="ja-JP" sz="1300" b="0" i="0" baseline="0">
              <a:solidFill>
                <a:schemeClr val="dk1"/>
              </a:solidFill>
              <a:latin typeface="+mn-lt"/>
              <a:ea typeface="+mn-ea"/>
              <a:cs typeface="+mn-cs"/>
            </a:rPr>
            <a:t>一般財源で賄う経常的な経費が増加しないように</a:t>
          </a:r>
          <a:r>
            <a:rPr lang="ja-JP" altLang="en-US" sz="1300" b="0" i="0" baseline="0">
              <a:solidFill>
                <a:schemeClr val="dk1"/>
              </a:solidFill>
              <a:latin typeface="+mn-lt"/>
              <a:ea typeface="+mn-ea"/>
              <a:cs typeface="+mn-cs"/>
            </a:rPr>
            <a:t>より一層</a:t>
          </a:r>
          <a:r>
            <a:rPr lang="ja-JP" altLang="ja-JP" sz="1300" b="0" i="0" baseline="0">
              <a:solidFill>
                <a:schemeClr val="dk1"/>
              </a:solidFill>
              <a:latin typeface="+mn-lt"/>
              <a:ea typeface="+mn-ea"/>
              <a:cs typeface="+mn-cs"/>
            </a:rPr>
            <a:t>努めていく。</a:t>
          </a:r>
          <a:endParaRPr lang="ja-JP" altLang="ja-JP" sz="1300"/>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153670</xdr:rowOff>
    </xdr:from>
    <xdr:to>
      <xdr:col>24</xdr:col>
      <xdr:colOff>31750</xdr:colOff>
      <xdr:row>77</xdr:row>
      <xdr:rowOff>5080</xdr:rowOff>
    </xdr:to>
    <xdr:cxnSp macro="">
      <xdr:nvCxnSpPr>
        <xdr:cNvPr id="423" name="直線コネクタ 422"/>
        <xdr:cNvCxnSpPr/>
      </xdr:nvCxnSpPr>
      <xdr:spPr>
        <a:xfrm>
          <a:off x="15671800" y="131838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153670</xdr:rowOff>
    </xdr:from>
    <xdr:to>
      <xdr:col>22</xdr:col>
      <xdr:colOff>565150</xdr:colOff>
      <xdr:row>77</xdr:row>
      <xdr:rowOff>73661</xdr:rowOff>
    </xdr:to>
    <xdr:cxnSp macro="">
      <xdr:nvCxnSpPr>
        <xdr:cNvPr id="426" name="直線コネクタ 425"/>
        <xdr:cNvCxnSpPr/>
      </xdr:nvCxnSpPr>
      <xdr:spPr>
        <a:xfrm flipV="1">
          <a:off x="14782800" y="131838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58420</xdr:rowOff>
    </xdr:from>
    <xdr:to>
      <xdr:col>21</xdr:col>
      <xdr:colOff>361950</xdr:colOff>
      <xdr:row>77</xdr:row>
      <xdr:rowOff>73661</xdr:rowOff>
    </xdr:to>
    <xdr:cxnSp macro="">
      <xdr:nvCxnSpPr>
        <xdr:cNvPr id="429" name="直線コネクタ 428"/>
        <xdr:cNvCxnSpPr/>
      </xdr:nvCxnSpPr>
      <xdr:spPr>
        <a:xfrm>
          <a:off x="13893800" y="132600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58420</xdr:rowOff>
    </xdr:from>
    <xdr:to>
      <xdr:col>20</xdr:col>
      <xdr:colOff>158750</xdr:colOff>
      <xdr:row>77</xdr:row>
      <xdr:rowOff>119380</xdr:rowOff>
    </xdr:to>
    <xdr:cxnSp macro="">
      <xdr:nvCxnSpPr>
        <xdr:cNvPr id="432" name="直線コネクタ 431"/>
        <xdr:cNvCxnSpPr/>
      </xdr:nvCxnSpPr>
      <xdr:spPr>
        <a:xfrm flipV="1">
          <a:off x="13004800" y="132600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125730</xdr:rowOff>
    </xdr:from>
    <xdr:to>
      <xdr:col>24</xdr:col>
      <xdr:colOff>82550</xdr:colOff>
      <xdr:row>77</xdr:row>
      <xdr:rowOff>55880</xdr:rowOff>
    </xdr:to>
    <xdr:sp macro="" textlink="">
      <xdr:nvSpPr>
        <xdr:cNvPr id="442" name="円/楕円 441"/>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142257</xdr:rowOff>
    </xdr:from>
    <xdr:ext cx="762000" cy="259045"/>
    <xdr:sp macro="" textlink="">
      <xdr:nvSpPr>
        <xdr:cNvPr id="443" name="公債費以外該当値テキスト"/>
        <xdr:cNvSpPr txBox="1"/>
      </xdr:nvSpPr>
      <xdr:spPr>
        <a:xfrm>
          <a:off x="16598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102870</xdr:rowOff>
    </xdr:from>
    <xdr:to>
      <xdr:col>22</xdr:col>
      <xdr:colOff>615950</xdr:colOff>
      <xdr:row>77</xdr:row>
      <xdr:rowOff>33020</xdr:rowOff>
    </xdr:to>
    <xdr:sp macro="" textlink="">
      <xdr:nvSpPr>
        <xdr:cNvPr id="444" name="円/楕円 443"/>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43197</xdr:rowOff>
    </xdr:from>
    <xdr:ext cx="736600" cy="259045"/>
    <xdr:sp macro="" textlink="">
      <xdr:nvSpPr>
        <xdr:cNvPr id="445" name="テキスト ボックス 444"/>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22861</xdr:rowOff>
    </xdr:from>
    <xdr:to>
      <xdr:col>21</xdr:col>
      <xdr:colOff>412750</xdr:colOff>
      <xdr:row>77</xdr:row>
      <xdr:rowOff>124461</xdr:rowOff>
    </xdr:to>
    <xdr:sp macro="" textlink="">
      <xdr:nvSpPr>
        <xdr:cNvPr id="446" name="円/楕円 445"/>
        <xdr:cNvSpPr/>
      </xdr:nvSpPr>
      <xdr:spPr>
        <a:xfrm>
          <a:off x="14732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134638</xdr:rowOff>
    </xdr:from>
    <xdr:ext cx="762000" cy="259045"/>
    <xdr:sp macro="" textlink="">
      <xdr:nvSpPr>
        <xdr:cNvPr id="447" name="テキスト ボックス 446"/>
        <xdr:cNvSpPr txBox="1"/>
      </xdr:nvSpPr>
      <xdr:spPr>
        <a:xfrm>
          <a:off x="14401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xdr:rowOff>
    </xdr:from>
    <xdr:to>
      <xdr:col>20</xdr:col>
      <xdr:colOff>209550</xdr:colOff>
      <xdr:row>77</xdr:row>
      <xdr:rowOff>109220</xdr:rowOff>
    </xdr:to>
    <xdr:sp macro="" textlink="">
      <xdr:nvSpPr>
        <xdr:cNvPr id="448" name="円/楕円 447"/>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49" name="テキスト ボックス 448"/>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68580</xdr:rowOff>
    </xdr:from>
    <xdr:to>
      <xdr:col>19</xdr:col>
      <xdr:colOff>6350</xdr:colOff>
      <xdr:row>77</xdr:row>
      <xdr:rowOff>170180</xdr:rowOff>
    </xdr:to>
    <xdr:sp macro="" textlink="">
      <xdr:nvSpPr>
        <xdr:cNvPr id="450" name="円/楕円 449"/>
        <xdr:cNvSpPr/>
      </xdr:nvSpPr>
      <xdr:spPr>
        <a:xfrm>
          <a:off x="12954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8907</xdr:rowOff>
    </xdr:from>
    <xdr:ext cx="762000" cy="259045"/>
    <xdr:sp macro="" textlink="">
      <xdr:nvSpPr>
        <xdr:cNvPr id="451" name="テキスト ボックス 450"/>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青森県十和田市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87890</xdr:rowOff>
    </xdr:from>
    <xdr:to>
      <xdr:col>4</xdr:col>
      <xdr:colOff>1117600</xdr:colOff>
      <xdr:row>17</xdr:row>
      <xdr:rowOff>1461</xdr:rowOff>
    </xdr:to>
    <xdr:cxnSp macro="">
      <xdr:nvCxnSpPr>
        <xdr:cNvPr id="50" name="直線コネクタ 49"/>
        <xdr:cNvCxnSpPr/>
      </xdr:nvCxnSpPr>
      <xdr:spPr bwMode="auto">
        <a:xfrm>
          <a:off x="5003800" y="2878715"/>
          <a:ext cx="647700" cy="85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70498</xdr:rowOff>
    </xdr:from>
    <xdr:to>
      <xdr:col>4</xdr:col>
      <xdr:colOff>469900</xdr:colOff>
      <xdr:row>16</xdr:row>
      <xdr:rowOff>87890</xdr:rowOff>
    </xdr:to>
    <xdr:cxnSp macro="">
      <xdr:nvCxnSpPr>
        <xdr:cNvPr id="53" name="直線コネクタ 52"/>
        <xdr:cNvCxnSpPr/>
      </xdr:nvCxnSpPr>
      <xdr:spPr bwMode="auto">
        <a:xfrm>
          <a:off x="4305300" y="2861323"/>
          <a:ext cx="698500" cy="17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70498</xdr:rowOff>
    </xdr:from>
    <xdr:to>
      <xdr:col>3</xdr:col>
      <xdr:colOff>904875</xdr:colOff>
      <xdr:row>16</xdr:row>
      <xdr:rowOff>72288</xdr:rowOff>
    </xdr:to>
    <xdr:cxnSp macro="">
      <xdr:nvCxnSpPr>
        <xdr:cNvPr id="56" name="直線コネクタ 55"/>
        <xdr:cNvCxnSpPr/>
      </xdr:nvCxnSpPr>
      <xdr:spPr bwMode="auto">
        <a:xfrm flipV="1">
          <a:off x="3606800" y="2861323"/>
          <a:ext cx="698500" cy="1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45733</xdr:rowOff>
    </xdr:from>
    <xdr:to>
      <xdr:col>3</xdr:col>
      <xdr:colOff>206375</xdr:colOff>
      <xdr:row>16</xdr:row>
      <xdr:rowOff>72288</xdr:rowOff>
    </xdr:to>
    <xdr:cxnSp macro="">
      <xdr:nvCxnSpPr>
        <xdr:cNvPr id="59" name="直線コネクタ 58"/>
        <xdr:cNvCxnSpPr/>
      </xdr:nvCxnSpPr>
      <xdr:spPr bwMode="auto">
        <a:xfrm>
          <a:off x="2908300" y="2836558"/>
          <a:ext cx="698500" cy="26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122111</xdr:rowOff>
    </xdr:from>
    <xdr:to>
      <xdr:col>5</xdr:col>
      <xdr:colOff>34925</xdr:colOff>
      <xdr:row>17</xdr:row>
      <xdr:rowOff>52261</xdr:rowOff>
    </xdr:to>
    <xdr:sp macro="" textlink="">
      <xdr:nvSpPr>
        <xdr:cNvPr id="69" name="円/楕円 68"/>
        <xdr:cNvSpPr/>
      </xdr:nvSpPr>
      <xdr:spPr bwMode="auto">
        <a:xfrm>
          <a:off x="5600700" y="2912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94188</xdr:rowOff>
    </xdr:from>
    <xdr:ext cx="762000" cy="259045"/>
    <xdr:sp macro="" textlink="">
      <xdr:nvSpPr>
        <xdr:cNvPr id="70" name="人口1人当たり決算額の推移該当値テキスト130"/>
        <xdr:cNvSpPr txBox="1"/>
      </xdr:nvSpPr>
      <xdr:spPr>
        <a:xfrm>
          <a:off x="5740400" y="288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71,090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37090</xdr:rowOff>
    </xdr:from>
    <xdr:to>
      <xdr:col>4</xdr:col>
      <xdr:colOff>520700</xdr:colOff>
      <xdr:row>16</xdr:row>
      <xdr:rowOff>138690</xdr:rowOff>
    </xdr:to>
    <xdr:sp macro="" textlink="">
      <xdr:nvSpPr>
        <xdr:cNvPr id="71" name="円/楕円 70"/>
        <xdr:cNvSpPr/>
      </xdr:nvSpPr>
      <xdr:spPr bwMode="auto">
        <a:xfrm>
          <a:off x="4953000" y="2827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148867</xdr:rowOff>
    </xdr:from>
    <xdr:ext cx="736600" cy="259045"/>
    <xdr:sp macro="" textlink="">
      <xdr:nvSpPr>
        <xdr:cNvPr id="72" name="テキスト ボックス 71"/>
        <xdr:cNvSpPr txBox="1"/>
      </xdr:nvSpPr>
      <xdr:spPr>
        <a:xfrm>
          <a:off x="4622800" y="259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75,553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19698</xdr:rowOff>
    </xdr:from>
    <xdr:to>
      <xdr:col>3</xdr:col>
      <xdr:colOff>955675</xdr:colOff>
      <xdr:row>16</xdr:row>
      <xdr:rowOff>121298</xdr:rowOff>
    </xdr:to>
    <xdr:sp macro="" textlink="">
      <xdr:nvSpPr>
        <xdr:cNvPr id="73" name="円/楕円 72"/>
        <xdr:cNvSpPr/>
      </xdr:nvSpPr>
      <xdr:spPr bwMode="auto">
        <a:xfrm>
          <a:off x="4254500" y="2810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106075</xdr:rowOff>
    </xdr:from>
    <xdr:ext cx="762000" cy="259045"/>
    <xdr:sp macro="" textlink="">
      <xdr:nvSpPr>
        <xdr:cNvPr id="74" name="テキスト ボックス 73"/>
        <xdr:cNvSpPr txBox="1"/>
      </xdr:nvSpPr>
      <xdr:spPr>
        <a:xfrm>
          <a:off x="3924300" y="289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76,466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21488</xdr:rowOff>
    </xdr:from>
    <xdr:to>
      <xdr:col>3</xdr:col>
      <xdr:colOff>257175</xdr:colOff>
      <xdr:row>16</xdr:row>
      <xdr:rowOff>123088</xdr:rowOff>
    </xdr:to>
    <xdr:sp macro="" textlink="">
      <xdr:nvSpPr>
        <xdr:cNvPr id="75" name="円/楕円 74"/>
        <xdr:cNvSpPr/>
      </xdr:nvSpPr>
      <xdr:spPr bwMode="auto">
        <a:xfrm>
          <a:off x="3556000" y="281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107865</xdr:rowOff>
    </xdr:from>
    <xdr:ext cx="762000" cy="259045"/>
    <xdr:sp macro="" textlink="">
      <xdr:nvSpPr>
        <xdr:cNvPr id="76" name="テキスト ボックス 75"/>
        <xdr:cNvSpPr txBox="1"/>
      </xdr:nvSpPr>
      <xdr:spPr>
        <a:xfrm>
          <a:off x="3225800" y="289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76,372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166383</xdr:rowOff>
    </xdr:from>
    <xdr:to>
      <xdr:col>2</xdr:col>
      <xdr:colOff>692150</xdr:colOff>
      <xdr:row>16</xdr:row>
      <xdr:rowOff>96533</xdr:rowOff>
    </xdr:to>
    <xdr:sp macro="" textlink="">
      <xdr:nvSpPr>
        <xdr:cNvPr id="77" name="円/楕円 76"/>
        <xdr:cNvSpPr/>
      </xdr:nvSpPr>
      <xdr:spPr bwMode="auto">
        <a:xfrm>
          <a:off x="2857500" y="278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81310</xdr:rowOff>
    </xdr:from>
    <xdr:ext cx="762000" cy="259045"/>
    <xdr:sp macro="" textlink="">
      <xdr:nvSpPr>
        <xdr:cNvPr id="78" name="テキスト ボックス 77"/>
        <xdr:cNvSpPr txBox="1"/>
      </xdr:nvSpPr>
      <xdr:spPr>
        <a:xfrm>
          <a:off x="2527300" y="287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191534</xdr:rowOff>
    </xdr:from>
    <xdr:to>
      <xdr:col>4</xdr:col>
      <xdr:colOff>1117600</xdr:colOff>
      <xdr:row>35</xdr:row>
      <xdr:rowOff>206050</xdr:rowOff>
    </xdr:to>
    <xdr:cxnSp macro="">
      <xdr:nvCxnSpPr>
        <xdr:cNvPr id="110" name="直線コネクタ 109"/>
        <xdr:cNvCxnSpPr/>
      </xdr:nvCxnSpPr>
      <xdr:spPr bwMode="auto">
        <a:xfrm>
          <a:off x="5003800" y="6801884"/>
          <a:ext cx="647700" cy="14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167531</xdr:rowOff>
    </xdr:from>
    <xdr:to>
      <xdr:col>4</xdr:col>
      <xdr:colOff>469900</xdr:colOff>
      <xdr:row>35</xdr:row>
      <xdr:rowOff>191534</xdr:rowOff>
    </xdr:to>
    <xdr:cxnSp macro="">
      <xdr:nvCxnSpPr>
        <xdr:cNvPr id="113" name="直線コネクタ 112"/>
        <xdr:cNvCxnSpPr/>
      </xdr:nvCxnSpPr>
      <xdr:spPr bwMode="auto">
        <a:xfrm>
          <a:off x="4305300" y="6777881"/>
          <a:ext cx="698500" cy="2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107889</xdr:rowOff>
    </xdr:from>
    <xdr:to>
      <xdr:col>3</xdr:col>
      <xdr:colOff>904875</xdr:colOff>
      <xdr:row>35</xdr:row>
      <xdr:rowOff>167531</xdr:rowOff>
    </xdr:to>
    <xdr:cxnSp macro="">
      <xdr:nvCxnSpPr>
        <xdr:cNvPr id="116" name="直線コネクタ 115"/>
        <xdr:cNvCxnSpPr/>
      </xdr:nvCxnSpPr>
      <xdr:spPr bwMode="auto">
        <a:xfrm>
          <a:off x="3606800" y="6718239"/>
          <a:ext cx="698500" cy="59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72753</xdr:rowOff>
    </xdr:from>
    <xdr:to>
      <xdr:col>3</xdr:col>
      <xdr:colOff>206375</xdr:colOff>
      <xdr:row>35</xdr:row>
      <xdr:rowOff>107889</xdr:rowOff>
    </xdr:to>
    <xdr:cxnSp macro="">
      <xdr:nvCxnSpPr>
        <xdr:cNvPr id="119" name="直線コネクタ 118"/>
        <xdr:cNvCxnSpPr/>
      </xdr:nvCxnSpPr>
      <xdr:spPr bwMode="auto">
        <a:xfrm>
          <a:off x="2908300" y="6683103"/>
          <a:ext cx="698500" cy="35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155250</xdr:rowOff>
    </xdr:from>
    <xdr:to>
      <xdr:col>5</xdr:col>
      <xdr:colOff>34925</xdr:colOff>
      <xdr:row>35</xdr:row>
      <xdr:rowOff>256850</xdr:rowOff>
    </xdr:to>
    <xdr:sp macro="" textlink="">
      <xdr:nvSpPr>
        <xdr:cNvPr id="129" name="円/楕円 128"/>
        <xdr:cNvSpPr/>
      </xdr:nvSpPr>
      <xdr:spPr bwMode="auto">
        <a:xfrm>
          <a:off x="5600700" y="676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327</xdr:rowOff>
    </xdr:from>
    <xdr:ext cx="762000" cy="259045"/>
    <xdr:sp macro="" textlink="">
      <xdr:nvSpPr>
        <xdr:cNvPr id="130" name="人口1人当たり決算額の推移該当値テキスト445"/>
        <xdr:cNvSpPr txBox="1"/>
      </xdr:nvSpPr>
      <xdr:spPr>
        <a:xfrm>
          <a:off x="5740400" y="661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140734</xdr:rowOff>
    </xdr:from>
    <xdr:to>
      <xdr:col>4</xdr:col>
      <xdr:colOff>520700</xdr:colOff>
      <xdr:row>35</xdr:row>
      <xdr:rowOff>242334</xdr:rowOff>
    </xdr:to>
    <xdr:sp macro="" textlink="">
      <xdr:nvSpPr>
        <xdr:cNvPr id="131" name="円/楕円 130"/>
        <xdr:cNvSpPr/>
      </xdr:nvSpPr>
      <xdr:spPr bwMode="auto">
        <a:xfrm>
          <a:off x="4953000" y="675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252511</xdr:rowOff>
    </xdr:from>
    <xdr:ext cx="736600" cy="259045"/>
    <xdr:sp macro="" textlink="">
      <xdr:nvSpPr>
        <xdr:cNvPr id="132" name="テキスト ボックス 131"/>
        <xdr:cNvSpPr txBox="1"/>
      </xdr:nvSpPr>
      <xdr:spPr>
        <a:xfrm>
          <a:off x="4622800" y="6519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29,677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116731</xdr:rowOff>
    </xdr:from>
    <xdr:to>
      <xdr:col>3</xdr:col>
      <xdr:colOff>955675</xdr:colOff>
      <xdr:row>35</xdr:row>
      <xdr:rowOff>218331</xdr:rowOff>
    </xdr:to>
    <xdr:sp macro="" textlink="">
      <xdr:nvSpPr>
        <xdr:cNvPr id="133" name="円/楕円 132"/>
        <xdr:cNvSpPr/>
      </xdr:nvSpPr>
      <xdr:spPr bwMode="auto">
        <a:xfrm>
          <a:off x="4254500" y="6727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228508</xdr:rowOff>
    </xdr:from>
    <xdr:ext cx="762000" cy="259045"/>
    <xdr:sp macro="" textlink="">
      <xdr:nvSpPr>
        <xdr:cNvPr id="134" name="テキスト ボックス 133"/>
        <xdr:cNvSpPr txBox="1"/>
      </xdr:nvSpPr>
      <xdr:spPr>
        <a:xfrm>
          <a:off x="3924300" y="649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30,727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57089</xdr:rowOff>
    </xdr:from>
    <xdr:to>
      <xdr:col>3</xdr:col>
      <xdr:colOff>257175</xdr:colOff>
      <xdr:row>35</xdr:row>
      <xdr:rowOff>158689</xdr:rowOff>
    </xdr:to>
    <xdr:sp macro="" textlink="">
      <xdr:nvSpPr>
        <xdr:cNvPr id="135" name="円/楕円 134"/>
        <xdr:cNvSpPr/>
      </xdr:nvSpPr>
      <xdr:spPr bwMode="auto">
        <a:xfrm>
          <a:off x="3556000" y="6667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168866</xdr:rowOff>
    </xdr:from>
    <xdr:ext cx="762000" cy="259045"/>
    <xdr:sp macro="" textlink="">
      <xdr:nvSpPr>
        <xdr:cNvPr id="136" name="テキスト ボックス 135"/>
        <xdr:cNvSpPr txBox="1"/>
      </xdr:nvSpPr>
      <xdr:spPr>
        <a:xfrm>
          <a:off x="3225800" y="643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21953</xdr:rowOff>
    </xdr:from>
    <xdr:to>
      <xdr:col>2</xdr:col>
      <xdr:colOff>692150</xdr:colOff>
      <xdr:row>35</xdr:row>
      <xdr:rowOff>123553</xdr:rowOff>
    </xdr:to>
    <xdr:sp macro="" textlink="">
      <xdr:nvSpPr>
        <xdr:cNvPr id="137" name="円/楕円 136"/>
        <xdr:cNvSpPr/>
      </xdr:nvSpPr>
      <xdr:spPr bwMode="auto">
        <a:xfrm>
          <a:off x="2857500" y="6632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133730</xdr:rowOff>
    </xdr:from>
    <xdr:ext cx="762000" cy="259045"/>
    <xdr:sp macro="" textlink="">
      <xdr:nvSpPr>
        <xdr:cNvPr id="138" name="テキスト ボックス 137"/>
        <xdr:cNvSpPr txBox="1"/>
      </xdr:nvSpPr>
      <xdr:spPr>
        <a:xfrm>
          <a:off x="2527300" y="64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実質収支額の標準財政規模比は、５％前後で推移している。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財政調整基金残高の標準財政規模比は、病院事業会計の不良債務を解消するため財政調整基金を１５億円取り崩した平成２２年度を除き前年度に比べ増加している。平成</a:t>
          </a:r>
          <a:r>
            <a:rPr lang="ja-JP" altLang="en-US" sz="1300" b="0" i="0" baseline="0">
              <a:solidFill>
                <a:schemeClr val="dk1"/>
              </a:solidFill>
              <a:latin typeface="+mn-lt"/>
              <a:ea typeface="+mn-ea"/>
              <a:cs typeface="+mn-cs"/>
            </a:rPr>
            <a:t>２５</a:t>
          </a:r>
          <a:r>
            <a:rPr lang="ja-JP" altLang="ja-JP" sz="1300" b="0" i="0" baseline="0">
              <a:solidFill>
                <a:schemeClr val="dk1"/>
              </a:solidFill>
              <a:latin typeface="+mn-lt"/>
              <a:ea typeface="+mn-ea"/>
              <a:cs typeface="+mn-cs"/>
            </a:rPr>
            <a:t>年度の財政調整基金の増加額は１５億</a:t>
          </a:r>
          <a:r>
            <a:rPr lang="ja-JP" altLang="en-US" sz="1300" b="0" i="0" baseline="0">
              <a:solidFill>
                <a:schemeClr val="dk1"/>
              </a:solidFill>
              <a:latin typeface="+mn-lt"/>
              <a:ea typeface="+mn-ea"/>
              <a:cs typeface="+mn-cs"/>
            </a:rPr>
            <a:t>１</a:t>
          </a:r>
          <a:r>
            <a:rPr lang="ja-JP" altLang="ja-JP" sz="1300" b="0" i="0" baseline="0">
              <a:solidFill>
                <a:schemeClr val="dk1"/>
              </a:solidFill>
              <a:latin typeface="+mn-lt"/>
              <a:ea typeface="+mn-ea"/>
              <a:cs typeface="+mn-cs"/>
            </a:rPr>
            <a:t>千万円である。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今後も緊急・臨時的な経費以外は基金に頼らない財政運営に努め、平成２７年度から始まる合併算定替えの終了に向けた地方交付税の減少に備えていく。</a:t>
          </a:r>
          <a:endParaRPr lang="ja-JP" altLang="ja-JP" sz="13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lt"/>
              <a:ea typeface="+mn-ea"/>
              <a:cs typeface="+mn-cs"/>
            </a:rPr>
            <a:t>平成２２年度に病院事業会計の赤字が解消され、それ以降赤字の会計はない。</a:t>
          </a:r>
          <a:endParaRPr lang="en-US" altLang="ja-JP" sz="1400" b="0" i="0" baseline="0">
            <a:solidFill>
              <a:schemeClr val="dk1"/>
            </a:solidFill>
            <a:latin typeface="+mn-lt"/>
            <a:ea typeface="+mn-ea"/>
            <a:cs typeface="+mn-cs"/>
          </a:endParaRPr>
        </a:p>
        <a:p>
          <a:pPr rtl="0" fontAlgn="base"/>
          <a:r>
            <a:rPr lang="ja-JP" altLang="en-US" sz="1400" b="0" i="0" baseline="0">
              <a:solidFill>
                <a:schemeClr val="dk1"/>
              </a:solidFill>
              <a:latin typeface="+mn-lt"/>
              <a:ea typeface="+mn-ea"/>
              <a:cs typeface="+mn-cs"/>
            </a:rPr>
            <a:t>標準財政規模に対する連結実質黒字額の割合は増加傾向にあり、</a:t>
          </a:r>
          <a:r>
            <a:rPr lang="ja-JP" altLang="ja-JP" sz="1400" b="0" i="0" baseline="0">
              <a:solidFill>
                <a:schemeClr val="dk1"/>
              </a:solidFill>
              <a:latin typeface="+mn-lt"/>
              <a:ea typeface="+mn-ea"/>
              <a:cs typeface="+mn-cs"/>
            </a:rPr>
            <a:t>前年度と比較</a:t>
          </a:r>
          <a:r>
            <a:rPr lang="ja-JP" altLang="en-US" sz="1400" b="0" i="0" baseline="0">
              <a:solidFill>
                <a:schemeClr val="dk1"/>
              </a:solidFill>
              <a:latin typeface="+mn-lt"/>
              <a:ea typeface="+mn-ea"/>
              <a:cs typeface="+mn-cs"/>
            </a:rPr>
            <a:t>し</a:t>
          </a:r>
          <a:r>
            <a:rPr lang="ja-JP" altLang="ja-JP" sz="1400" b="0" i="0" baseline="0">
              <a:solidFill>
                <a:schemeClr val="dk1"/>
              </a:solidFill>
              <a:latin typeface="+mn-lt"/>
              <a:ea typeface="+mn-ea"/>
              <a:cs typeface="+mn-cs"/>
            </a:rPr>
            <a:t>、増加幅が大きいのは</a:t>
          </a:r>
          <a:r>
            <a:rPr lang="ja-JP" altLang="en-US" sz="1400" b="0" i="0" baseline="0">
              <a:solidFill>
                <a:schemeClr val="dk1"/>
              </a:solidFill>
              <a:latin typeface="+mn-lt"/>
              <a:ea typeface="+mn-ea"/>
              <a:cs typeface="+mn-cs"/>
            </a:rPr>
            <a:t>介護保険事業特別会計及び病院事業会計</a:t>
          </a:r>
          <a:r>
            <a:rPr lang="ja-JP" altLang="ja-JP" sz="1400" b="0" i="0" baseline="0">
              <a:solidFill>
                <a:schemeClr val="dk1"/>
              </a:solidFill>
              <a:latin typeface="+mn-lt"/>
              <a:ea typeface="+mn-ea"/>
              <a:cs typeface="+mn-cs"/>
            </a:rPr>
            <a:t>の</a:t>
          </a:r>
          <a:r>
            <a:rPr lang="ja-JP" altLang="en-US" sz="1400" b="0" i="0" baseline="0">
              <a:solidFill>
                <a:schemeClr val="dk1"/>
              </a:solidFill>
              <a:latin typeface="+mn-lt"/>
              <a:ea typeface="+mn-ea"/>
              <a:cs typeface="+mn-cs"/>
            </a:rPr>
            <a:t>０．７２％</a:t>
          </a:r>
          <a:r>
            <a:rPr lang="ja-JP" altLang="ja-JP" sz="1400" b="0" i="0" baseline="0">
              <a:solidFill>
                <a:schemeClr val="dk1"/>
              </a:solidFill>
              <a:latin typeface="+mn-lt"/>
              <a:ea typeface="+mn-ea"/>
              <a:cs typeface="+mn-cs"/>
            </a:rPr>
            <a:t>増加であ</a:t>
          </a:r>
          <a:r>
            <a:rPr lang="ja-JP" altLang="en-US" sz="1400" b="0" i="0" baseline="0">
              <a:solidFill>
                <a:schemeClr val="dk1"/>
              </a:solidFill>
              <a:latin typeface="+mn-lt"/>
              <a:ea typeface="+mn-ea"/>
              <a:cs typeface="+mn-cs"/>
            </a:rPr>
            <a:t>る。</a:t>
          </a:r>
          <a:endParaRPr lang="en-US" altLang="ja-JP" sz="1400" b="0" i="0" baseline="0">
            <a:solidFill>
              <a:schemeClr val="dk1"/>
            </a:solidFill>
            <a:latin typeface="+mn-lt"/>
            <a:ea typeface="+mn-ea"/>
            <a:cs typeface="+mn-cs"/>
          </a:endParaRPr>
        </a:p>
        <a:p>
          <a:pPr rtl="0" fontAlgn="base"/>
          <a:r>
            <a:rPr lang="ja-JP" altLang="en-US" sz="1400" b="0" i="0" baseline="0">
              <a:solidFill>
                <a:schemeClr val="dk1"/>
              </a:solidFill>
              <a:latin typeface="+mn-lt"/>
              <a:ea typeface="+mn-ea"/>
              <a:cs typeface="+mn-cs"/>
            </a:rPr>
            <a:t>そ</a:t>
          </a:r>
          <a:r>
            <a:rPr lang="ja-JP" altLang="ja-JP" sz="1400" b="0" i="0" baseline="0">
              <a:solidFill>
                <a:schemeClr val="dk1"/>
              </a:solidFill>
              <a:latin typeface="+mn-lt"/>
              <a:ea typeface="+mn-ea"/>
              <a:cs typeface="+mn-cs"/>
            </a:rPr>
            <a:t>の要因は実質収支額が</a:t>
          </a:r>
          <a:r>
            <a:rPr lang="ja-JP" altLang="en-US" sz="1400" b="0" i="0" baseline="0">
              <a:solidFill>
                <a:schemeClr val="dk1"/>
              </a:solidFill>
              <a:latin typeface="+mn-lt"/>
              <a:ea typeface="+mn-ea"/>
              <a:cs typeface="+mn-cs"/>
            </a:rPr>
            <a:t>それぞれ、１億３千万円</a:t>
          </a:r>
          <a:r>
            <a:rPr lang="ja-JP" altLang="ja-JP" sz="1400" b="0" i="0" baseline="0">
              <a:solidFill>
                <a:schemeClr val="dk1"/>
              </a:solidFill>
              <a:latin typeface="+mn-lt"/>
              <a:ea typeface="+mn-ea"/>
              <a:cs typeface="+mn-cs"/>
            </a:rPr>
            <a:t>増加したためである。</a:t>
          </a:r>
          <a:endParaRPr lang="en-US" altLang="ja-JP" sz="1400" b="0" i="0" baseline="0">
            <a:solidFill>
              <a:schemeClr val="dk1"/>
            </a:solidFill>
            <a:latin typeface="+mn-lt"/>
            <a:ea typeface="+mn-ea"/>
            <a:cs typeface="+mn-cs"/>
          </a:endParaRPr>
        </a:p>
        <a:p>
          <a:pPr rtl="0" fontAlgn="base"/>
          <a:r>
            <a:rPr lang="ja-JP" altLang="ja-JP" sz="1400" b="0" i="0" baseline="0">
              <a:solidFill>
                <a:schemeClr val="dk1"/>
              </a:solidFill>
              <a:latin typeface="+mn-lt"/>
              <a:ea typeface="+mn-ea"/>
              <a:cs typeface="+mn-cs"/>
            </a:rPr>
            <a:t>今後も黒字を維持するよう努めていく。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200" b="0" i="0" baseline="0">
              <a:solidFill>
                <a:schemeClr val="dk1"/>
              </a:solidFill>
              <a:latin typeface="+mn-lt"/>
              <a:ea typeface="+mn-ea"/>
              <a:cs typeface="+mn-cs"/>
            </a:rPr>
            <a:t>元利償還金等は平成２１年度以降減少している。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算入公債費等は、合併特例債や過疎対策事業債など交付税算入が大きい起債を中心に借り入れているため、増減が少なくなっている。</a:t>
          </a:r>
          <a:endParaRPr lang="en-US" altLang="ja-JP" sz="1200" b="0" i="0" baseline="0">
            <a:solidFill>
              <a:schemeClr val="dk1"/>
            </a:solidFill>
            <a:latin typeface="+mn-lt"/>
            <a:ea typeface="+mn-ea"/>
            <a:cs typeface="+mn-cs"/>
          </a:endParaRPr>
        </a:p>
        <a:p>
          <a:pPr rtl="0" fontAlgn="base"/>
          <a:r>
            <a:rPr lang="ja-JP" altLang="en-US" sz="1200" b="0" i="0" baseline="0">
              <a:solidFill>
                <a:schemeClr val="dk1"/>
              </a:solidFill>
              <a:latin typeface="+mn-lt"/>
              <a:ea typeface="+mn-ea"/>
              <a:cs typeface="+mn-cs"/>
            </a:rPr>
            <a:t>公営企業債の元利償還金に対する繰入金については、上水道事業及び下水道事業において前年度から４千万円の増加があったが、病院事業において１億４千万円の減少があったため、総額で減少しており、今後も同水準での推移が見込まれ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これらのことから実質公債費比率の分子は減少し続けている。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元利償還金は平成２６年度にピークを迎える見込みだが、今後も起債対象事業を精査し実質公債費比率の減少に努める。</a:t>
          </a:r>
          <a:endParaRPr lang="ja-JP" altLang="ja-JP" sz="12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一般会計等に係る地方債の現在高は、地方債発行の抑制により減少傾向にある。公営企業債等繰入見込額は、平成２２年度以降、減少傾向にあり、今後も減少が見込まれる。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充当可能基金は財政調整基金の増加により、前年度から大幅に増加している。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将来負担比率の分子全体としては過去５年間で減少し続けており、引き続き、地方債発行の抑制等により減少傾向を維持するように努めていく。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31470311</v>
      </c>
      <c r="BO4" s="349"/>
      <c r="BP4" s="349"/>
      <c r="BQ4" s="349"/>
      <c r="BR4" s="349"/>
      <c r="BS4" s="349"/>
      <c r="BT4" s="349"/>
      <c r="BU4" s="350"/>
      <c r="BV4" s="348">
        <v>30847131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6.7</v>
      </c>
      <c r="CU4" s="355"/>
      <c r="CV4" s="355"/>
      <c r="CW4" s="355"/>
      <c r="CX4" s="355"/>
      <c r="CY4" s="355"/>
      <c r="CZ4" s="355"/>
      <c r="DA4" s="356"/>
      <c r="DB4" s="354">
        <v>6.3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30060202</v>
      </c>
      <c r="BO5" s="386"/>
      <c r="BP5" s="386"/>
      <c r="BQ5" s="386"/>
      <c r="BR5" s="386"/>
      <c r="BS5" s="386"/>
      <c r="BT5" s="386"/>
      <c r="BU5" s="387"/>
      <c r="BV5" s="385">
        <v>29403155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88.3</v>
      </c>
      <c r="CU5" s="383"/>
      <c r="CV5" s="383"/>
      <c r="CW5" s="383"/>
      <c r="CX5" s="383"/>
      <c r="CY5" s="383"/>
      <c r="CZ5" s="383"/>
      <c r="DA5" s="384"/>
      <c r="DB5" s="382">
        <v>87.6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1410109</v>
      </c>
      <c r="BO6" s="386"/>
      <c r="BP6" s="386"/>
      <c r="BQ6" s="386"/>
      <c r="BR6" s="386"/>
      <c r="BS6" s="386"/>
      <c r="BT6" s="386"/>
      <c r="BU6" s="387"/>
      <c r="BV6" s="385">
        <v>1443976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94.1</v>
      </c>
      <c r="CU6" s="423"/>
      <c r="CV6" s="423"/>
      <c r="CW6" s="423"/>
      <c r="CX6" s="423"/>
      <c r="CY6" s="423"/>
      <c r="CZ6" s="423"/>
      <c r="DA6" s="424"/>
      <c r="DB6" s="422">
        <v>93.3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153972</v>
      </c>
      <c r="BO7" s="386"/>
      <c r="BP7" s="386"/>
      <c r="BQ7" s="386"/>
      <c r="BR7" s="386"/>
      <c r="BS7" s="386"/>
      <c r="BT7" s="386"/>
      <c r="BU7" s="387"/>
      <c r="BV7" s="385">
        <v>269758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18690976</v>
      </c>
      <c r="CU7" s="386"/>
      <c r="CV7" s="386"/>
      <c r="CW7" s="386"/>
      <c r="CX7" s="386"/>
      <c r="CY7" s="386"/>
      <c r="CZ7" s="386"/>
      <c r="DA7" s="387"/>
      <c r="DB7" s="385">
        <v>18614784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1256137</v>
      </c>
      <c r="BO8" s="386"/>
      <c r="BP8" s="386"/>
      <c r="BQ8" s="386"/>
      <c r="BR8" s="386"/>
      <c r="BS8" s="386"/>
      <c r="BT8" s="386"/>
      <c r="BU8" s="387"/>
      <c r="BV8" s="385">
        <v>1174218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0.39</v>
      </c>
      <c r="CU8" s="426"/>
      <c r="CV8" s="426"/>
      <c r="CW8" s="426"/>
      <c r="CX8" s="426"/>
      <c r="CY8" s="426"/>
      <c r="CZ8" s="426"/>
      <c r="DA8" s="427"/>
      <c r="DB8" s="425">
        <v>0.39</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66110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81919</v>
      </c>
      <c r="BO9" s="386"/>
      <c r="BP9" s="386"/>
      <c r="BQ9" s="386"/>
      <c r="BR9" s="386"/>
      <c r="BS9" s="386"/>
      <c r="BT9" s="386"/>
      <c r="BU9" s="387"/>
      <c r="BV9" s="385">
        <v>254369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16.7</v>
      </c>
      <c r="CU9" s="383"/>
      <c r="CV9" s="383"/>
      <c r="CW9" s="383"/>
      <c r="CX9" s="383"/>
      <c r="CY9" s="383"/>
      <c r="CZ9" s="383"/>
      <c r="DA9" s="384"/>
      <c r="DB9" s="382">
        <v>17.2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68359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948453</v>
      </c>
      <c r="BO10" s="386"/>
      <c r="BP10" s="386"/>
      <c r="BQ10" s="386"/>
      <c r="BR10" s="386"/>
      <c r="BS10" s="386"/>
      <c r="BT10" s="386"/>
      <c r="BU10" s="387"/>
      <c r="BV10" s="385">
        <v>1080308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64708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197719</v>
      </c>
      <c r="BO12" s="386"/>
      <c r="BP12" s="386"/>
      <c r="BQ12" s="386"/>
      <c r="BR12" s="386"/>
      <c r="BS12" s="386"/>
      <c r="BT12" s="386"/>
      <c r="BU12" s="387"/>
      <c r="BV12" s="385">
        <v>65199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64498</v>
      </c>
      <c r="S13" s="467"/>
      <c r="T13" s="467"/>
      <c r="U13" s="467"/>
      <c r="V13" s="468"/>
      <c r="W13" s="401" t="s">
        <v>123</v>
      </c>
      <c r="X13" s="402"/>
      <c r="Y13" s="402"/>
      <c r="Z13" s="402"/>
      <c r="AA13" s="402"/>
      <c r="AB13" s="392"/>
      <c r="AC13" s="436">
        <v>3657</v>
      </c>
      <c r="AD13" s="437"/>
      <c r="AE13" s="437"/>
      <c r="AF13" s="437"/>
      <c r="AG13" s="476"/>
      <c r="AH13" s="436">
        <v>4740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832653</v>
      </c>
      <c r="BO13" s="386"/>
      <c r="BP13" s="386"/>
      <c r="BQ13" s="386"/>
      <c r="BR13" s="386"/>
      <c r="BS13" s="386"/>
      <c r="BT13" s="386"/>
      <c r="BU13" s="387"/>
      <c r="BV13" s="385">
        <v>1269478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12.7</v>
      </c>
      <c r="CU13" s="383"/>
      <c r="CV13" s="383"/>
      <c r="CW13" s="383"/>
      <c r="CX13" s="383"/>
      <c r="CY13" s="383"/>
      <c r="CZ13" s="383"/>
      <c r="DA13" s="384"/>
      <c r="DB13" s="382">
        <v>13.4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64523</v>
      </c>
      <c r="S14" s="467"/>
      <c r="T14" s="467"/>
      <c r="U14" s="467"/>
      <c r="V14" s="468"/>
      <c r="W14" s="375"/>
      <c r="X14" s="376"/>
      <c r="Y14" s="376"/>
      <c r="Z14" s="376"/>
      <c r="AA14" s="376"/>
      <c r="AB14" s="365"/>
      <c r="AC14" s="469">
        <v>12.2</v>
      </c>
      <c r="AD14" s="470"/>
      <c r="AE14" s="470"/>
      <c r="AF14" s="470"/>
      <c r="AG14" s="471"/>
      <c r="AH14" s="469">
        <v>13.7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60.1</v>
      </c>
      <c r="CU14" s="481"/>
      <c r="CV14" s="481"/>
      <c r="CW14" s="481"/>
      <c r="CX14" s="481"/>
      <c r="CY14" s="481"/>
      <c r="CZ14" s="481"/>
      <c r="DA14" s="482"/>
      <c r="DB14" s="480">
        <v>83.2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64319</v>
      </c>
      <c r="S15" s="467"/>
      <c r="T15" s="467"/>
      <c r="U15" s="467"/>
      <c r="V15" s="468"/>
      <c r="W15" s="401" t="s">
        <v>130</v>
      </c>
      <c r="X15" s="402"/>
      <c r="Y15" s="402"/>
      <c r="Z15" s="402"/>
      <c r="AA15" s="402"/>
      <c r="AB15" s="392"/>
      <c r="AC15" s="436">
        <v>6898</v>
      </c>
      <c r="AD15" s="437"/>
      <c r="AE15" s="437"/>
      <c r="AF15" s="437"/>
      <c r="AG15" s="476"/>
      <c r="AH15" s="436">
        <v>8467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5896940</v>
      </c>
      <c r="BO15" s="349"/>
      <c r="BP15" s="349"/>
      <c r="BQ15" s="349"/>
      <c r="BR15" s="349"/>
      <c r="BS15" s="349"/>
      <c r="BT15" s="349"/>
      <c r="BU15" s="350"/>
      <c r="BV15" s="348">
        <v>5786101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v>
      </c>
      <c r="AD16" s="470"/>
      <c r="AE16" s="470"/>
      <c r="AF16" s="470"/>
      <c r="AG16" s="471"/>
      <c r="AH16" s="469">
        <v>24.4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15033258</v>
      </c>
      <c r="BO16" s="386"/>
      <c r="BP16" s="386"/>
      <c r="BQ16" s="386"/>
      <c r="BR16" s="386"/>
      <c r="BS16" s="386"/>
      <c r="BT16" s="386"/>
      <c r="BU16" s="387"/>
      <c r="BV16" s="385">
        <v>15020352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19463</v>
      </c>
      <c r="AD17" s="437"/>
      <c r="AE17" s="437"/>
      <c r="AF17" s="437"/>
      <c r="AG17" s="476"/>
      <c r="AH17" s="436">
        <v>21468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7577135</v>
      </c>
      <c r="BO17" s="386"/>
      <c r="BP17" s="386"/>
      <c r="BQ17" s="386"/>
      <c r="BR17" s="386"/>
      <c r="BS17" s="386"/>
      <c r="BT17" s="386"/>
      <c r="BU17" s="387"/>
      <c r="BV17" s="385">
        <v>7428139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725.67</v>
      </c>
      <c r="M18" s="498"/>
      <c r="N18" s="498"/>
      <c r="O18" s="498"/>
      <c r="P18" s="498"/>
      <c r="Q18" s="498"/>
      <c r="R18" s="499"/>
      <c r="S18" s="499"/>
      <c r="T18" s="499"/>
      <c r="U18" s="499"/>
      <c r="V18" s="500"/>
      <c r="W18" s="403"/>
      <c r="X18" s="404"/>
      <c r="Y18" s="404"/>
      <c r="Z18" s="404"/>
      <c r="AA18" s="404"/>
      <c r="AB18" s="395"/>
      <c r="AC18" s="501">
        <v>64.8</v>
      </c>
      <c r="AD18" s="502"/>
      <c r="AE18" s="502"/>
      <c r="AF18" s="502"/>
      <c r="AG18" s="503"/>
      <c r="AH18" s="501">
        <v>61.9</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16606002</v>
      </c>
      <c r="BO18" s="386"/>
      <c r="BP18" s="386"/>
      <c r="BQ18" s="386"/>
      <c r="BR18" s="386"/>
      <c r="BS18" s="386"/>
      <c r="BT18" s="386"/>
      <c r="BU18" s="387"/>
      <c r="BV18" s="385">
        <v>16331449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91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22432807</v>
      </c>
      <c r="BO19" s="386"/>
      <c r="BP19" s="386"/>
      <c r="BQ19" s="386"/>
      <c r="BR19" s="386"/>
      <c r="BS19" s="386"/>
      <c r="BT19" s="386"/>
      <c r="BU19" s="387"/>
      <c r="BV19" s="385">
        <v>21622643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25554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32088326</v>
      </c>
      <c r="BO23" s="386"/>
      <c r="BP23" s="386"/>
      <c r="BQ23" s="386"/>
      <c r="BR23" s="386"/>
      <c r="BS23" s="386"/>
      <c r="BT23" s="386"/>
      <c r="BU23" s="387"/>
      <c r="BV23" s="385">
        <v>32910287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8610</v>
      </c>
      <c r="R24" s="437"/>
      <c r="S24" s="437"/>
      <c r="T24" s="437"/>
      <c r="U24" s="437"/>
      <c r="V24" s="476"/>
      <c r="W24" s="531"/>
      <c r="X24" s="519"/>
      <c r="Y24" s="520"/>
      <c r="Z24" s="435" t="s">
        <v>153</v>
      </c>
      <c r="AA24" s="415"/>
      <c r="AB24" s="415"/>
      <c r="AC24" s="415"/>
      <c r="AD24" s="415"/>
      <c r="AE24" s="415"/>
      <c r="AF24" s="415"/>
      <c r="AG24" s="416"/>
      <c r="AH24" s="436">
        <v>351</v>
      </c>
      <c r="AI24" s="437"/>
      <c r="AJ24" s="437"/>
      <c r="AK24" s="437"/>
      <c r="AL24" s="476"/>
      <c r="AM24" s="436">
        <v>1110564</v>
      </c>
      <c r="AN24" s="437"/>
      <c r="AO24" s="437"/>
      <c r="AP24" s="437"/>
      <c r="AQ24" s="437"/>
      <c r="AR24" s="476"/>
      <c r="AS24" s="436">
        <v>3164</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28437413</v>
      </c>
      <c r="BO24" s="386"/>
      <c r="BP24" s="386"/>
      <c r="BQ24" s="386"/>
      <c r="BR24" s="386"/>
      <c r="BS24" s="386"/>
      <c r="BT24" s="386"/>
      <c r="BU24" s="387"/>
      <c r="BV24" s="385">
        <v>28514559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7000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2695955</v>
      </c>
      <c r="BO25" s="349"/>
      <c r="BP25" s="349"/>
      <c r="BQ25" s="349"/>
      <c r="BR25" s="349"/>
      <c r="BS25" s="349"/>
      <c r="BT25" s="349"/>
      <c r="BU25" s="350"/>
      <c r="BV25" s="348">
        <v>1334481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6310</v>
      </c>
      <c r="R26" s="437"/>
      <c r="S26" s="437"/>
      <c r="T26" s="437"/>
      <c r="U26" s="437"/>
      <c r="V26" s="476"/>
      <c r="W26" s="531"/>
      <c r="X26" s="519"/>
      <c r="Y26" s="520"/>
      <c r="Z26" s="435" t="s">
        <v>159</v>
      </c>
      <c r="AA26" s="539"/>
      <c r="AB26" s="539"/>
      <c r="AC26" s="539"/>
      <c r="AD26" s="539"/>
      <c r="AE26" s="539"/>
      <c r="AF26" s="539"/>
      <c r="AG26" s="540"/>
      <c r="AH26" s="436">
        <v>29</v>
      </c>
      <c r="AI26" s="437"/>
      <c r="AJ26" s="437"/>
      <c r="AK26" s="437"/>
      <c r="AL26" s="476"/>
      <c r="AM26" s="436">
        <v>103037</v>
      </c>
      <c r="AN26" s="437"/>
      <c r="AO26" s="437"/>
      <c r="AP26" s="437"/>
      <c r="AQ26" s="437"/>
      <c r="AR26" s="476"/>
      <c r="AS26" s="436">
        <v>3553</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4500</v>
      </c>
      <c r="R27" s="437"/>
      <c r="S27" s="437"/>
      <c r="T27" s="437"/>
      <c r="U27" s="437"/>
      <c r="V27" s="476"/>
      <c r="W27" s="531"/>
      <c r="X27" s="519"/>
      <c r="Y27" s="520"/>
      <c r="Z27" s="435" t="s">
        <v>162</v>
      </c>
      <c r="AA27" s="415"/>
      <c r="AB27" s="415"/>
      <c r="AC27" s="415"/>
      <c r="AD27" s="415"/>
      <c r="AE27" s="415"/>
      <c r="AF27" s="415"/>
      <c r="AG27" s="416"/>
      <c r="AH27" s="436">
        <v>10</v>
      </c>
      <c r="AI27" s="437"/>
      <c r="AJ27" s="437"/>
      <c r="AK27" s="437"/>
      <c r="AL27" s="476"/>
      <c r="AM27" s="436">
        <v>41920</v>
      </c>
      <c r="AN27" s="437"/>
      <c r="AO27" s="437"/>
      <c r="AP27" s="437"/>
      <c r="AQ27" s="437"/>
      <c r="AR27" s="476"/>
      <c r="AS27" s="436">
        <v>4192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407230</v>
      </c>
      <c r="BO27" s="553"/>
      <c r="BP27" s="553"/>
      <c r="BQ27" s="553"/>
      <c r="BR27" s="553"/>
      <c r="BS27" s="553"/>
      <c r="BT27" s="553"/>
      <c r="BU27" s="554"/>
      <c r="BV27" s="552">
        <v>407046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3915</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5766820</v>
      </c>
      <c r="BO28" s="349"/>
      <c r="BP28" s="349"/>
      <c r="BQ28" s="349"/>
      <c r="BR28" s="349"/>
      <c r="BS28" s="349"/>
      <c r="BT28" s="349"/>
      <c r="BU28" s="350"/>
      <c r="BV28" s="348">
        <v>4416086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20</v>
      </c>
      <c r="M29" s="437"/>
      <c r="N29" s="437"/>
      <c r="O29" s="437"/>
      <c r="P29" s="476"/>
      <c r="Q29" s="436">
        <v>3620</v>
      </c>
      <c r="R29" s="437"/>
      <c r="S29" s="437"/>
      <c r="T29" s="437"/>
      <c r="U29" s="437"/>
      <c r="V29" s="476"/>
      <c r="W29" s="531"/>
      <c r="X29" s="519"/>
      <c r="Y29" s="520"/>
      <c r="Z29" s="435" t="s">
        <v>169</v>
      </c>
      <c r="AA29" s="415"/>
      <c r="AB29" s="415"/>
      <c r="AC29" s="415"/>
      <c r="AD29" s="415"/>
      <c r="AE29" s="415"/>
      <c r="AF29" s="415"/>
      <c r="AG29" s="416"/>
      <c r="AH29" s="436">
        <v>361</v>
      </c>
      <c r="AI29" s="437"/>
      <c r="AJ29" s="437"/>
      <c r="AK29" s="437"/>
      <c r="AL29" s="476"/>
      <c r="AM29" s="436">
        <v>1152484</v>
      </c>
      <c r="AN29" s="437"/>
      <c r="AO29" s="437"/>
      <c r="AP29" s="437"/>
      <c r="AQ29" s="437"/>
      <c r="AR29" s="476"/>
      <c r="AS29" s="436">
        <v>3192</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2305633</v>
      </c>
      <c r="BO29" s="386"/>
      <c r="BP29" s="386"/>
      <c r="BQ29" s="386"/>
      <c r="BR29" s="386"/>
      <c r="BS29" s="386"/>
      <c r="BT29" s="386"/>
      <c r="BU29" s="387"/>
      <c r="BV29" s="385">
        <v>2003963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95.4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3231726</v>
      </c>
      <c r="BO30" s="553"/>
      <c r="BP30" s="553"/>
      <c r="BQ30" s="553"/>
      <c r="BR30" s="553"/>
      <c r="BS30" s="553"/>
      <c r="BT30" s="553"/>
      <c r="BU30" s="554"/>
      <c r="BV30" s="552">
        <v>2413762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IF('各会計、関係団体の財政状況及び健全化判断比率'!B34="","",'各会計、関係団体の財政状況及び健全化判断比率'!B34)</f>
        <v>温泉事業特別会計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十和田地域広域事務組合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十和田市土地開発公社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IF('各会計、関係団体の財政状況及び健全化判断比率'!B32="","",'各会計、関係団体の財政状況及び健全化判断比率'!B32)</f>
        <v>下水道事業会計</v>
      </c>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IF('各会計、関係団体の財政状況及び健全化判断比率'!B35="","",'各会計、関係団体の財政状況及び健全化判断比率'!B35)</f>
        <v>地方卸売市場事業特別会計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十和田地区環境整備事務組合</v>
      </c>
      <c r="BZ35" s="565"/>
      <c r="CA35" s="565"/>
      <c r="CB35" s="565"/>
      <c r="CC35" s="565"/>
      <c r="CD35" s="565"/>
      <c r="CE35" s="565"/>
      <c r="CF35" s="565"/>
      <c r="CG35" s="565"/>
      <c r="CH35" s="565"/>
      <c r="CI35" s="565"/>
      <c r="CJ35" s="565"/>
      <c r="CK35" s="565"/>
      <c r="CL35" s="565"/>
      <c r="CM35" s="565"/>
      <c r="CN35" s="165"/>
      <c r="CO35" s="564">
        <f t="shared" ref="CO35:CO43" si="3">IF(CQ35="","",CO34+1)</f>
        <v>21</v>
      </c>
      <c r="CP35" s="564"/>
      <c r="CQ35" s="565" t="str">
        <f>IF('各会計、関係団体の財政状況及び健全化判断比率'!BS8="","",'各会計、関係団体の財政状況及び健全化判断比率'!BS8)</f>
        <v>十和田湖ふるさと活性化公社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7</v>
      </c>
      <c r="AN36" s="564"/>
      <c r="AO36" s="565" t="str">
        <f>IF('各会計、関係団体の財政状況及び健全化判断比率'!B33="","",'各会計、関係団体の財政状況及び健全化判断比率'!B33)</f>
        <v>病院事業会計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十和田地区食肉処理事務組合</v>
      </c>
      <c r="BZ36" s="565"/>
      <c r="CA36" s="565"/>
      <c r="CB36" s="565"/>
      <c r="CC36" s="565"/>
      <c r="CD36" s="565"/>
      <c r="CE36" s="565"/>
      <c r="CF36" s="565"/>
      <c r="CG36" s="565"/>
      <c r="CH36" s="565"/>
      <c r="CI36" s="565"/>
      <c r="CJ36" s="565"/>
      <c r="CK36" s="565"/>
      <c r="CL36" s="565"/>
      <c r="CM36" s="565"/>
      <c r="CN36" s="165"/>
      <c r="CO36" s="564">
        <f t="shared" si="3"/>
        <v>22</v>
      </c>
      <c r="CP36" s="564"/>
      <c r="CQ36" s="565" t="str">
        <f>IF('各会計、関係団体の財政状況及び健全化判断比率'!BS9="","",'各会計、関係団体の財政状況及び健全化判断比率'!BS9)</f>
        <v>上十三広域農業振興会</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上北地方教育・福祉事務組合</v>
      </c>
      <c r="BZ37" s="565"/>
      <c r="CA37" s="565"/>
      <c r="CB37" s="565"/>
      <c r="CC37" s="565"/>
      <c r="CD37" s="565"/>
      <c r="CE37" s="565"/>
      <c r="CF37" s="565"/>
      <c r="CG37" s="565"/>
      <c r="CH37" s="565"/>
      <c r="CI37" s="565"/>
      <c r="CJ37" s="565"/>
      <c r="CK37" s="565"/>
      <c r="CL37" s="565"/>
      <c r="CM37" s="565"/>
      <c r="CN37" s="165"/>
      <c r="CO37" s="564">
        <f t="shared" si="3"/>
        <v>23</v>
      </c>
      <c r="CP37" s="564"/>
      <c r="CQ37" s="565" t="str">
        <f>IF('各会計、関係団体の財政状況及び健全化判断比率'!BS10="","",'各会計、関係団体の財政状況及び健全化判断比率'!BS10)</f>
        <v>十和田市体育協会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青森県後期高齢者医療広域連合（一般会計）</v>
      </c>
      <c r="BZ38" s="565"/>
      <c r="CA38" s="565"/>
      <c r="CB38" s="565"/>
      <c r="CC38" s="565"/>
      <c r="CD38" s="565"/>
      <c r="CE38" s="565"/>
      <c r="CF38" s="565"/>
      <c r="CG38" s="565"/>
      <c r="CH38" s="565"/>
      <c r="CI38" s="565"/>
      <c r="CJ38" s="565"/>
      <c r="CK38" s="565"/>
      <c r="CL38" s="565"/>
      <c r="CM38" s="565"/>
      <c r="CN38" s="165"/>
      <c r="CO38" s="564">
        <f t="shared" si="3"/>
        <v>24</v>
      </c>
      <c r="CP38" s="564"/>
      <c r="CQ38" s="565" t="str">
        <f>IF('各会計、関係団体の財政状況及び健全化判断比率'!BS11="","",'各会計、関係団体の財政状況及び健全化判断比率'!BS11)</f>
        <v>まちづくり十和田</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青森県後期高齢者医療広域連合（特別会計）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青森県市町村職員退職手当組合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青森県市町村総合事務組合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青森県交通災害共済組合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19</v>
      </c>
      <c r="BX43" s="564"/>
      <c r="BY43" s="565" t="str">
        <f>IF('各会計、関係団体の財政状況及び健全化判断比率'!B77="","",'各会計、関係団体の財政状況及び健全化判断比率'!B77)</f>
        <v>青森県市長会館管理組合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67" t="s">
        <v>24</v>
      </c>
      <c r="C41" s="1168"/>
      <c r="D41" s="81"/>
      <c r="E41" s="1173" t="s">
        <v>25</v>
      </c>
      <c r="F41" s="1173"/>
      <c r="G41" s="1173"/>
      <c r="H41" s="1174"/>
      <c r="I41" s="82">
        <v>36251</v>
      </c>
      <c r="J41" s="83">
        <v>35347</v>
      </c>
      <c r="K41" s="83">
        <v>33895</v>
      </c>
      <c r="L41" s="83">
        <v>32910</v>
      </c>
      <c r="M41" s="84">
        <v>32088</v>
      </c>
    </row>
    <row r="42" spans="2:13" ht="27.75" customHeight="1" x14ac:dyDescent="0.15">
      <c r="B42" s="1169"/>
      <c r="C42" s="1170"/>
      <c r="D42" s="85"/>
      <c r="E42" s="1175" t="s">
        <v>26</v>
      </c>
      <c r="F42" s="1175"/>
      <c r="G42" s="1175"/>
      <c r="H42" s="1176"/>
      <c r="I42" s="86">
        <v>86</v>
      </c>
      <c r="J42" s="87">
        <v>59</v>
      </c>
      <c r="K42" s="87">
        <v>36</v>
      </c>
      <c r="L42" s="87">
        <v>22</v>
      </c>
      <c r="M42" s="88">
        <v>11</v>
      </c>
    </row>
    <row r="43" spans="2:13" ht="27.75" customHeight="1" x14ac:dyDescent="0.15">
      <c r="B43" s="1169"/>
      <c r="C43" s="1170"/>
      <c r="D43" s="85"/>
      <c r="E43" s="1175" t="s">
        <v>27</v>
      </c>
      <c r="F43" s="1175"/>
      <c r="G43" s="1175"/>
      <c r="H43" s="1176"/>
      <c r="I43" s="86">
        <v>25840</v>
      </c>
      <c r="J43" s="87">
        <v>26033</v>
      </c>
      <c r="K43" s="87">
        <v>25384</v>
      </c>
      <c r="L43" s="87">
        <v>24389</v>
      </c>
      <c r="M43" s="88">
        <v>23496</v>
      </c>
    </row>
    <row r="44" spans="2:13" ht="27.75" customHeight="1" x14ac:dyDescent="0.15">
      <c r="B44" s="1169"/>
      <c r="C44" s="1170"/>
      <c r="D44" s="85"/>
      <c r="E44" s="1175" t="s">
        <v>28</v>
      </c>
      <c r="F44" s="1175"/>
      <c r="G44" s="1175"/>
      <c r="H44" s="1176"/>
      <c r="I44" s="86">
        <v>1285</v>
      </c>
      <c r="J44" s="87">
        <v>922</v>
      </c>
      <c r="K44" s="87">
        <v>651</v>
      </c>
      <c r="L44" s="87">
        <v>578</v>
      </c>
      <c r="M44" s="88">
        <v>529</v>
      </c>
    </row>
    <row r="45" spans="2:13" ht="27.75" customHeight="1" x14ac:dyDescent="0.15">
      <c r="B45" s="1169"/>
      <c r="C45" s="1170"/>
      <c r="D45" s="85"/>
      <c r="E45" s="1175" t="s">
        <v>29</v>
      </c>
      <c r="F45" s="1175"/>
      <c r="G45" s="1175"/>
      <c r="H45" s="1176"/>
      <c r="I45" s="86">
        <v>6049</v>
      </c>
      <c r="J45" s="87">
        <v>5786</v>
      </c>
      <c r="K45" s="87">
        <v>5197</v>
      </c>
      <c r="L45" s="87">
        <v>4689</v>
      </c>
      <c r="M45" s="88">
        <v>4291</v>
      </c>
    </row>
    <row r="46" spans="2:13" ht="27.75" customHeight="1" x14ac:dyDescent="0.15">
      <c r="B46" s="1169"/>
      <c r="C46" s="1170"/>
      <c r="D46" s="85"/>
      <c r="E46" s="1175" t="s">
        <v>30</v>
      </c>
      <c r="F46" s="1175"/>
      <c r="G46" s="1175"/>
      <c r="H46" s="1176"/>
      <c r="I46" s="86" t="s">
        <v>478</v>
      </c>
      <c r="J46" s="87" t="s">
        <v>478</v>
      </c>
      <c r="K46" s="87" t="s">
        <v>478</v>
      </c>
      <c r="L46" s="87" t="s">
        <v>478</v>
      </c>
      <c r="M46" s="88" t="s">
        <v>478</v>
      </c>
    </row>
    <row r="47" spans="2:13" ht="27.75" customHeight="1" x14ac:dyDescent="0.15">
      <c r="B47" s="1169"/>
      <c r="C47" s="1170"/>
      <c r="D47" s="85"/>
      <c r="E47" s="1175" t="s">
        <v>31</v>
      </c>
      <c r="F47" s="1175"/>
      <c r="G47" s="1175"/>
      <c r="H47" s="1176"/>
      <c r="I47" s="86" t="s">
        <v>478</v>
      </c>
      <c r="J47" s="87" t="s">
        <v>478</v>
      </c>
      <c r="K47" s="87" t="s">
        <v>478</v>
      </c>
      <c r="L47" s="87" t="s">
        <v>478</v>
      </c>
      <c r="M47" s="88" t="s">
        <v>478</v>
      </c>
    </row>
    <row r="48" spans="2:13" ht="27.75" customHeight="1" x14ac:dyDescent="0.15">
      <c r="B48" s="1171"/>
      <c r="C48" s="1172"/>
      <c r="D48" s="85"/>
      <c r="E48" s="1175" t="s">
        <v>32</v>
      </c>
      <c r="F48" s="1175"/>
      <c r="G48" s="1175"/>
      <c r="H48" s="1176"/>
      <c r="I48" s="86" t="s">
        <v>478</v>
      </c>
      <c r="J48" s="87" t="s">
        <v>478</v>
      </c>
      <c r="K48" s="87" t="s">
        <v>478</v>
      </c>
      <c r="L48" s="87" t="s">
        <v>478</v>
      </c>
      <c r="M48" s="88" t="s">
        <v>478</v>
      </c>
    </row>
    <row r="49" spans="2:13" ht="27.75" customHeight="1" x14ac:dyDescent="0.15">
      <c r="B49" s="1177" t="s">
        <v>33</v>
      </c>
      <c r="C49" s="1178"/>
      <c r="D49" s="89"/>
      <c r="E49" s="1175" t="s">
        <v>34</v>
      </c>
      <c r="F49" s="1175"/>
      <c r="G49" s="1175"/>
      <c r="H49" s="1176"/>
      <c r="I49" s="86">
        <v>5174</v>
      </c>
      <c r="J49" s="87">
        <v>5296</v>
      </c>
      <c r="K49" s="87">
        <v>7301</v>
      </c>
      <c r="L49" s="87">
        <v>8286</v>
      </c>
      <c r="M49" s="88">
        <v>10368</v>
      </c>
    </row>
    <row r="50" spans="2:13" ht="27.75" customHeight="1" x14ac:dyDescent="0.15">
      <c r="B50" s="1169"/>
      <c r="C50" s="1170"/>
      <c r="D50" s="85"/>
      <c r="E50" s="1175" t="s">
        <v>35</v>
      </c>
      <c r="F50" s="1175"/>
      <c r="G50" s="1175"/>
      <c r="H50" s="1176"/>
      <c r="I50" s="86">
        <v>6027</v>
      </c>
      <c r="J50" s="87">
        <v>5202</v>
      </c>
      <c r="K50" s="87">
        <v>4214</v>
      </c>
      <c r="L50" s="87">
        <v>3881</v>
      </c>
      <c r="M50" s="88">
        <v>3391</v>
      </c>
    </row>
    <row r="51" spans="2:13" ht="27.75" customHeight="1" x14ac:dyDescent="0.15">
      <c r="B51" s="1171"/>
      <c r="C51" s="1172"/>
      <c r="D51" s="85"/>
      <c r="E51" s="1175" t="s">
        <v>36</v>
      </c>
      <c r="F51" s="1175"/>
      <c r="G51" s="1175"/>
      <c r="H51" s="1176"/>
      <c r="I51" s="86">
        <v>39687</v>
      </c>
      <c r="J51" s="87">
        <v>39217</v>
      </c>
      <c r="K51" s="87">
        <v>38289</v>
      </c>
      <c r="L51" s="87">
        <v>37818</v>
      </c>
      <c r="M51" s="88">
        <v>37480</v>
      </c>
    </row>
    <row r="52" spans="2:13" ht="27.75" customHeight="1" thickBot="1" x14ac:dyDescent="0.2">
      <c r="B52" s="1179" t="s">
        <v>37</v>
      </c>
      <c r="C52" s="1180"/>
      <c r="D52" s="90"/>
      <c r="E52" s="1181" t="s">
        <v>38</v>
      </c>
      <c r="F52" s="1181"/>
      <c r="G52" s="1181"/>
      <c r="H52" s="1182"/>
      <c r="I52" s="91">
        <v>18623</v>
      </c>
      <c r="J52" s="92">
        <v>18432</v>
      </c>
      <c r="K52" s="92">
        <v>15359</v>
      </c>
      <c r="L52" s="92">
        <v>12603</v>
      </c>
      <c r="M52" s="93">
        <v>9177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57128</v>
      </c>
      <c r="E3" s="116"/>
      <c r="F3" s="117">
        <v>58009</v>
      </c>
      <c r="G3" s="118"/>
      <c r="H3" s="119"/>
    </row>
    <row r="4" spans="1:8" x14ac:dyDescent="0.15">
      <c r="A4" s="120"/>
      <c r="B4" s="121"/>
      <c r="C4" s="122"/>
      <c r="D4" s="123">
        <v>42159</v>
      </c>
      <c r="E4" s="124"/>
      <c r="F4" s="125">
        <v>32190</v>
      </c>
      <c r="G4" s="126"/>
      <c r="H4" s="127"/>
    </row>
    <row r="5" spans="1:8" x14ac:dyDescent="0.15">
      <c r="A5" s="108" t="s">
        <v>511</v>
      </c>
      <c r="B5" s="113"/>
      <c r="C5" s="114"/>
      <c r="D5" s="115">
        <v>37699</v>
      </c>
      <c r="E5" s="116"/>
      <c r="F5" s="117">
        <v>61882</v>
      </c>
      <c r="G5" s="118"/>
      <c r="H5" s="119"/>
    </row>
    <row r="6" spans="1:8" x14ac:dyDescent="0.15">
      <c r="A6" s="120"/>
      <c r="B6" s="121"/>
      <c r="C6" s="122"/>
      <c r="D6" s="123">
        <v>30058</v>
      </c>
      <c r="E6" s="124"/>
      <c r="F6" s="125">
        <v>32175</v>
      </c>
      <c r="G6" s="126"/>
      <c r="H6" s="127"/>
    </row>
    <row r="7" spans="1:8" x14ac:dyDescent="0.15">
      <c r="A7" s="108" t="s">
        <v>512</v>
      </c>
      <c r="B7" s="113"/>
      <c r="C7" s="114"/>
      <c r="D7" s="115">
        <v>32836</v>
      </c>
      <c r="E7" s="116"/>
      <c r="F7" s="117">
        <v>47569</v>
      </c>
      <c r="G7" s="118"/>
      <c r="H7" s="119"/>
    </row>
    <row r="8" spans="1:8" x14ac:dyDescent="0.15">
      <c r="A8" s="120"/>
      <c r="B8" s="121"/>
      <c r="C8" s="122"/>
      <c r="D8" s="123">
        <v>20364</v>
      </c>
      <c r="E8" s="124"/>
      <c r="F8" s="125">
        <v>26255</v>
      </c>
      <c r="G8" s="126"/>
      <c r="H8" s="127"/>
    </row>
    <row r="9" spans="1:8" x14ac:dyDescent="0.15">
      <c r="A9" s="108" t="s">
        <v>513</v>
      </c>
      <c r="B9" s="113"/>
      <c r="C9" s="114"/>
      <c r="D9" s="115">
        <v>56530</v>
      </c>
      <c r="E9" s="116"/>
      <c r="F9" s="117">
        <v>50880</v>
      </c>
      <c r="G9" s="118"/>
      <c r="H9" s="119"/>
    </row>
    <row r="10" spans="1:8" x14ac:dyDescent="0.15">
      <c r="A10" s="120"/>
      <c r="B10" s="121"/>
      <c r="C10" s="122"/>
      <c r="D10" s="123">
        <v>39050</v>
      </c>
      <c r="E10" s="124"/>
      <c r="F10" s="125">
        <v>26879</v>
      </c>
      <c r="G10" s="126"/>
      <c r="H10" s="127"/>
    </row>
    <row r="11" spans="1:8" x14ac:dyDescent="0.15">
      <c r="A11" s="108" t="s">
        <v>514</v>
      </c>
      <c r="B11" s="113"/>
      <c r="C11" s="114"/>
      <c r="D11" s="115">
        <v>49553</v>
      </c>
      <c r="E11" s="116"/>
      <c r="F11" s="117">
        <v>63956</v>
      </c>
      <c r="G11" s="118"/>
      <c r="H11" s="119"/>
    </row>
    <row r="12" spans="1:8" x14ac:dyDescent="0.15">
      <c r="A12" s="120"/>
      <c r="B12" s="121"/>
      <c r="C12" s="128"/>
      <c r="D12" s="123">
        <v>28066</v>
      </c>
      <c r="E12" s="124"/>
      <c r="F12" s="125">
        <v>29239</v>
      </c>
      <c r="G12" s="126"/>
      <c r="H12" s="127"/>
    </row>
    <row r="13" spans="1:8" x14ac:dyDescent="0.15">
      <c r="A13" s="108"/>
      <c r="B13" s="113"/>
      <c r="C13" s="129"/>
      <c r="D13" s="130">
        <v>46749</v>
      </c>
      <c r="E13" s="131"/>
      <c r="F13" s="132">
        <v>56459</v>
      </c>
      <c r="G13" s="133"/>
      <c r="H13" s="119"/>
    </row>
    <row r="14" spans="1:8" x14ac:dyDescent="0.15">
      <c r="A14" s="120"/>
      <c r="B14" s="121"/>
      <c r="C14" s="122"/>
      <c r="D14" s="123">
        <v>31939</v>
      </c>
      <c r="E14" s="124"/>
      <c r="F14" s="125">
        <v>29348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7.06</v>
      </c>
      <c r="C19" s="134">
        <f>ROUND(VALUE(SUBSTITUTE(実質収支比率等に係る経年分析!G$48,"▲","-")),2)</f>
        <v>5.32</v>
      </c>
      <c r="D19" s="134">
        <f>ROUND(VALUE(SUBSTITUTE(実質収支比率等に係る経年分析!H$48,"▲","-")),2)</f>
        <v>4.99</v>
      </c>
      <c r="E19" s="134">
        <f>ROUND(VALUE(SUBSTITUTE(実質収支比率等に係る経年分析!I$48,"▲","-")),2)</f>
        <v>6.31</v>
      </c>
      <c r="F19" s="134">
        <f>ROUND(VALUE(SUBSTITUTE(実質収支比率等に係る経年分析!J$48,"▲","-")),2)</f>
        <v>6.72</v>
      </c>
    </row>
    <row r="20" spans="1:11" x14ac:dyDescent="0.15">
      <c r="A20" s="134" t="s">
        <v>43</v>
      </c>
      <c r="B20" s="134">
        <f>ROUND(VALUE(SUBSTITUTE(実質収支比率等に係る経年分析!F$47,"▲","-")),2)</f>
        <v>7.49</v>
      </c>
      <c r="C20" s="134">
        <f>ROUND(VALUE(SUBSTITUTE(実質収支比率等に係る経年分析!G$47,"▲","-")),2)</f>
        <v>6.51</v>
      </c>
      <c r="D20" s="134">
        <f>ROUND(VALUE(SUBSTITUTE(実質収支比率等に係る経年分析!H$47,"▲","-")),2)</f>
        <v>15.72</v>
      </c>
      <c r="E20" s="134">
        <f>ROUND(VALUE(SUBSTITUTE(実質収支比率等に係る経年分析!I$47,"▲","-")),2)</f>
        <v>23.72</v>
      </c>
      <c r="F20" s="134">
        <f>ROUND(VALUE(SUBSTITUTE(実質収支比率等に係る経年分析!J$47,"▲","-")),2)</f>
        <v>30.85</v>
      </c>
    </row>
    <row r="21" spans="1:11" x14ac:dyDescent="0.15">
      <c r="A21" s="134" t="s">
        <v>44</v>
      </c>
      <c r="B21" s="134">
        <f>IF(ISNUMBER(VALUE(SUBSTITUTE(実質収支比率等に係る経年分析!F$49,"▲","-"))),ROUND(VALUE(SUBSTITUTE(実質収支比率等に係る経年分析!F$49,"▲","-")),2),NA())</f>
        <v>3.01</v>
      </c>
      <c r="C21" s="134">
        <f>IF(ISNUMBER(VALUE(SUBSTITUTE(実質収支比率等に係る経年分析!G$49,"▲","-"))),ROUND(VALUE(SUBSTITUTE(実質収支比率等に係る経年分析!G$49,"▲","-")),2),NA())</f>
        <v>-7.05</v>
      </c>
      <c r="D21" s="134">
        <f>IF(ISNUMBER(VALUE(SUBSTITUTE(実質収支比率等に係る経年分析!H$49,"▲","-"))),ROUND(VALUE(SUBSTITUTE(実質収支比率等に係る経年分析!H$49,"▲","-")),2),NA())</f>
        <v>5</v>
      </c>
      <c r="E21" s="134">
        <f>IF(ISNUMBER(VALUE(SUBSTITUTE(実質収支比率等に係る経年分析!I$49,"▲","-"))),ROUND(VALUE(SUBSTITUTE(実質収支比率等に係る経年分析!I$49,"▲","-")),2),NA())</f>
        <v>6.82</v>
      </c>
      <c r="F21" s="134">
        <f>IF(ISNUMBER(VALUE(SUBSTITUTE(実質収支比率等に係る経年分析!J$49,"▲","-"))),ROUND(VALUE(SUBSTITUTE(実質収支比率等に係る経年分析!J$49,"▲","-")),2),NA())</f>
        <v>4.45</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x14ac:dyDescent="0.15">
      <c r="A30" s="135" t="str">
        <f>IF(連結実質赤字比率に係る赤字・黒字の構成分析!C$40="",NA(),連結実質赤字比率に係る赤字・黒字の構成分析!C$40)</f>
        <v>地方卸売市場事業特別会計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病院事業会計</v>
      </c>
      <c r="B31" s="135">
        <f>IF(ROUND(VALUE(SUBSTITUTE(連結実質赤字比率に係る赤字・黒字の構成分析!F$39,"▲", "-")), 2) &lt; 0, ABS(ROUND(VALUE(SUBSTITUTE(連結実質赤字比率に係る赤字・黒字の構成分析!F$39,"▲", "-")), 2)), NA())</f>
        <v>8.6300000000000008</v>
      </c>
      <c r="C31" s="135" t="e">
        <f>IF(ROUND(VALUE(SUBSTITUTE(連結実質赤字比率に係る赤字・黒字の構成分析!F$39,"▲", "-")), 2) &gt;= 0, ABS(ROUND(VALUE(SUBSTITUTE(連結実質赤字比率に係る赤字・黒字の構成分析!F$39,"▲", "-")), 2)), NA())</f>
        <v>#N/A</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0.72</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0.82</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1.37</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11.52</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3650</v>
      </c>
      <c r="E42" s="136"/>
      <c r="F42" s="136"/>
      <c r="G42" s="136">
        <f>'実質公債費比率（分子）の構造'!L$52</f>
        <v>3692</v>
      </c>
      <c r="H42" s="136"/>
      <c r="I42" s="136"/>
      <c r="J42" s="136">
        <f>'実質公債費比率（分子）の構造'!M$52</f>
        <v>3789</v>
      </c>
      <c r="K42" s="136"/>
      <c r="L42" s="136"/>
      <c r="M42" s="136">
        <f>'実質公債費比率（分子）の構造'!N$52</f>
        <v>3768</v>
      </c>
      <c r="N42" s="136"/>
      <c r="O42" s="136"/>
      <c r="P42" s="136">
        <f>'実質公債費比率（分子）の構造'!O$52</f>
        <v>3698</v>
      </c>
    </row>
    <row r="43" spans="1:16" x14ac:dyDescent="0.15">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47</v>
      </c>
      <c r="C44" s="136"/>
      <c r="D44" s="136"/>
      <c r="E44" s="136">
        <f>'実質公債費比率（分子）の構造'!L$50</f>
        <v>29</v>
      </c>
      <c r="F44" s="136"/>
      <c r="G44" s="136"/>
      <c r="H44" s="136">
        <f>'実質公債費比率（分子）の構造'!M$50</f>
        <v>23</v>
      </c>
      <c r="I44" s="136"/>
      <c r="J44" s="136"/>
      <c r="K44" s="136">
        <f>'実質公債費比率（分子）の構造'!N$50</f>
        <v>18</v>
      </c>
      <c r="L44" s="136"/>
      <c r="M44" s="136"/>
      <c r="N44" s="136">
        <f>'実質公債費比率（分子）の構造'!O$50</f>
        <v>12</v>
      </c>
      <c r="O44" s="136"/>
      <c r="P44" s="136"/>
    </row>
    <row r="45" spans="1:16" x14ac:dyDescent="0.15">
      <c r="A45" s="136" t="s">
        <v>54</v>
      </c>
      <c r="B45" s="136">
        <f>'実質公債費比率（分子）の構造'!K$49</f>
        <v>530</v>
      </c>
      <c r="C45" s="136"/>
      <c r="D45" s="136"/>
      <c r="E45" s="136">
        <f>'実質公債費比率（分子）の構造'!L$49</f>
        <v>496</v>
      </c>
      <c r="F45" s="136"/>
      <c r="G45" s="136"/>
      <c r="H45" s="136">
        <f>'実質公債費比率（分子）の構造'!M$49</f>
        <v>364</v>
      </c>
      <c r="I45" s="136"/>
      <c r="J45" s="136"/>
      <c r="K45" s="136">
        <f>'実質公債費比率（分子）の構造'!N$49</f>
        <v>119</v>
      </c>
      <c r="L45" s="136"/>
      <c r="M45" s="136"/>
      <c r="N45" s="136">
        <f>'実質公債費比率（分子）の構造'!O$49</f>
        <v>117</v>
      </c>
      <c r="O45" s="136"/>
      <c r="P45" s="136"/>
    </row>
    <row r="46" spans="1:16" x14ac:dyDescent="0.15">
      <c r="A46" s="136" t="s">
        <v>55</v>
      </c>
      <c r="B46" s="136">
        <f>'実質公債費比率（分子）の構造'!K$48</f>
        <v>1690</v>
      </c>
      <c r="C46" s="136"/>
      <c r="D46" s="136"/>
      <c r="E46" s="136">
        <f>'実質公債費比率（分子）の構造'!L$48</f>
        <v>1664</v>
      </c>
      <c r="F46" s="136"/>
      <c r="G46" s="136"/>
      <c r="H46" s="136">
        <f>'実質公債費比率（分子）の構造'!M$48</f>
        <v>1663</v>
      </c>
      <c r="I46" s="136"/>
      <c r="J46" s="136"/>
      <c r="K46" s="136">
        <f>'実質公債費比率（分子）の構造'!N$48</f>
        <v>1788</v>
      </c>
      <c r="L46" s="136"/>
      <c r="M46" s="136"/>
      <c r="N46" s="136">
        <f>'実質公債費比率（分子）の構造'!O$48</f>
        <v>1682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3679</v>
      </c>
      <c r="C49" s="136"/>
      <c r="D49" s="136"/>
      <c r="E49" s="136">
        <f>'実質公債費比率（分子）の構造'!L$45</f>
        <v>3692</v>
      </c>
      <c r="F49" s="136"/>
      <c r="G49" s="136"/>
      <c r="H49" s="136">
        <f>'実質公債費比率（分子）の構造'!M$45</f>
        <v>3739</v>
      </c>
      <c r="I49" s="136"/>
      <c r="J49" s="136"/>
      <c r="K49" s="136">
        <f>'実質公債費比率（分子）の構造'!N$45</f>
        <v>3759</v>
      </c>
      <c r="L49" s="136"/>
      <c r="M49" s="136"/>
      <c r="N49" s="136">
        <f>'実質公債費比率（分子）の構造'!O$45</f>
        <v>3765</v>
      </c>
      <c r="O49" s="136"/>
      <c r="P49" s="136"/>
    </row>
    <row r="50" spans="1:16" x14ac:dyDescent="0.15">
      <c r="A50" s="136" t="s">
        <v>59</v>
      </c>
      <c r="B50" s="136" t="e">
        <f>NA()</f>
        <v>#N/A</v>
      </c>
      <c r="C50" s="136">
        <f>IF(ISNUMBER('実質公債費比率（分子）の構造'!K$53),'実質公債費比率（分子）の構造'!K$53,NA())</f>
        <v>2296</v>
      </c>
      <c r="D50" s="136" t="e">
        <f>NA()</f>
        <v>#N/A</v>
      </c>
      <c r="E50" s="136" t="e">
        <f>NA()</f>
        <v>#N/A</v>
      </c>
      <c r="F50" s="136">
        <f>IF(ISNUMBER('実質公債費比率（分子）の構造'!L$53),'実質公債費比率（分子）の構造'!L$53,NA())</f>
        <v>2189</v>
      </c>
      <c r="G50" s="136" t="e">
        <f>NA()</f>
        <v>#N/A</v>
      </c>
      <c r="H50" s="136" t="e">
        <f>NA()</f>
        <v>#N/A</v>
      </c>
      <c r="I50" s="136">
        <f>IF(ISNUMBER('実質公債費比率（分子）の構造'!M$53),'実質公債費比率（分子）の構造'!M$53,NA())</f>
        <v>2000</v>
      </c>
      <c r="J50" s="136" t="e">
        <f>NA()</f>
        <v>#N/A</v>
      </c>
      <c r="K50" s="136" t="e">
        <f>NA()</f>
        <v>#N/A</v>
      </c>
      <c r="L50" s="136">
        <f>IF(ISNUMBER('実質公債費比率（分子）の構造'!N$53),'実質公債費比率（分子）の構造'!N$53,NA())</f>
        <v>1916</v>
      </c>
      <c r="M50" s="136" t="e">
        <f>NA()</f>
        <v>#N/A</v>
      </c>
      <c r="N50" s="136" t="e">
        <f>NA()</f>
        <v>#N/A</v>
      </c>
      <c r="O50" s="136">
        <f>IF(ISNUMBER('実質公債費比率（分子）の構造'!O$53),'実質公債費比率（分子）の構造'!O$53,NA())</f>
        <v>1878</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39687</v>
      </c>
      <c r="E56" s="135"/>
      <c r="F56" s="135"/>
      <c r="G56" s="135">
        <f>'将来負担比率（分子）の構造'!J$51</f>
        <v>39217</v>
      </c>
      <c r="H56" s="135"/>
      <c r="I56" s="135"/>
      <c r="J56" s="135">
        <f>'将来負担比率（分子）の構造'!K$51</f>
        <v>38289</v>
      </c>
      <c r="K56" s="135"/>
      <c r="L56" s="135"/>
      <c r="M56" s="135">
        <f>'将来負担比率（分子）の構造'!L$51</f>
        <v>37818</v>
      </c>
      <c r="N56" s="135"/>
      <c r="O56" s="135"/>
      <c r="P56" s="135">
        <f>'将来負担比率（分子）の構造'!M$51</f>
        <v>37480</v>
      </c>
    </row>
    <row r="57" spans="1:16" x14ac:dyDescent="0.15">
      <c r="A57" s="135" t="s">
        <v>35</v>
      </c>
      <c r="B57" s="135"/>
      <c r="C57" s="135"/>
      <c r="D57" s="135">
        <f>'将来負担比率（分子）の構造'!I$50</f>
        <v>6027</v>
      </c>
      <c r="E57" s="135"/>
      <c r="F57" s="135"/>
      <c r="G57" s="135">
        <f>'将来負担比率（分子）の構造'!J$50</f>
        <v>5202</v>
      </c>
      <c r="H57" s="135"/>
      <c r="I57" s="135"/>
      <c r="J57" s="135">
        <f>'将来負担比率（分子）の構造'!K$50</f>
        <v>4214</v>
      </c>
      <c r="K57" s="135"/>
      <c r="L57" s="135"/>
      <c r="M57" s="135">
        <f>'将来負担比率（分子）の構造'!L$50</f>
        <v>3881</v>
      </c>
      <c r="N57" s="135"/>
      <c r="O57" s="135"/>
      <c r="P57" s="135">
        <f>'将来負担比率（分子）の構造'!M$50</f>
        <v>3391</v>
      </c>
    </row>
    <row r="58" spans="1:16" x14ac:dyDescent="0.15">
      <c r="A58" s="135" t="s">
        <v>34</v>
      </c>
      <c r="B58" s="135"/>
      <c r="C58" s="135"/>
      <c r="D58" s="135">
        <f>'将来負担比率（分子）の構造'!I$49</f>
        <v>5174</v>
      </c>
      <c r="E58" s="135"/>
      <c r="F58" s="135"/>
      <c r="G58" s="135">
        <f>'将来負担比率（分子）の構造'!J$49</f>
        <v>5296</v>
      </c>
      <c r="H58" s="135"/>
      <c r="I58" s="135"/>
      <c r="J58" s="135">
        <f>'将来負担比率（分子）の構造'!K$49</f>
        <v>7301</v>
      </c>
      <c r="K58" s="135"/>
      <c r="L58" s="135"/>
      <c r="M58" s="135">
        <f>'将来負担比率（分子）の構造'!L$49</f>
        <v>8286</v>
      </c>
      <c r="N58" s="135"/>
      <c r="O58" s="135"/>
      <c r="P58" s="135">
        <f>'将来負担比率（分子）の構造'!M$49</f>
        <v>10368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6049</v>
      </c>
      <c r="C62" s="135"/>
      <c r="D62" s="135"/>
      <c r="E62" s="135">
        <f>'将来負担比率（分子）の構造'!J$45</f>
        <v>5786</v>
      </c>
      <c r="F62" s="135"/>
      <c r="G62" s="135"/>
      <c r="H62" s="135">
        <f>'将来負担比率（分子）の構造'!K$45</f>
        <v>5197</v>
      </c>
      <c r="I62" s="135"/>
      <c r="J62" s="135"/>
      <c r="K62" s="135">
        <f>'将来負担比率（分子）の構造'!L$45</f>
        <v>4689</v>
      </c>
      <c r="L62" s="135"/>
      <c r="M62" s="135"/>
      <c r="N62" s="135">
        <f>'将来負担比率（分子）の構造'!M$45</f>
        <v>4291</v>
      </c>
      <c r="O62" s="135"/>
      <c r="P62" s="135"/>
    </row>
    <row r="63" spans="1:16" x14ac:dyDescent="0.15">
      <c r="A63" s="135" t="s">
        <v>28</v>
      </c>
      <c r="B63" s="135">
        <f>'将来負担比率（分子）の構造'!I$44</f>
        <v>1285</v>
      </c>
      <c r="C63" s="135"/>
      <c r="D63" s="135"/>
      <c r="E63" s="135">
        <f>'将来負担比率（分子）の構造'!J$44</f>
        <v>922</v>
      </c>
      <c r="F63" s="135"/>
      <c r="G63" s="135"/>
      <c r="H63" s="135">
        <f>'将来負担比率（分子）の構造'!K$44</f>
        <v>651</v>
      </c>
      <c r="I63" s="135"/>
      <c r="J63" s="135"/>
      <c r="K63" s="135">
        <f>'将来負担比率（分子）の構造'!L$44</f>
        <v>578</v>
      </c>
      <c r="L63" s="135"/>
      <c r="M63" s="135"/>
      <c r="N63" s="135">
        <f>'将来負担比率（分子）の構造'!M$44</f>
        <v>529</v>
      </c>
      <c r="O63" s="135"/>
      <c r="P63" s="135"/>
    </row>
    <row r="64" spans="1:16" x14ac:dyDescent="0.15">
      <c r="A64" s="135" t="s">
        <v>27</v>
      </c>
      <c r="B64" s="135">
        <f>'将来負担比率（分子）の構造'!I$43</f>
        <v>25840</v>
      </c>
      <c r="C64" s="135"/>
      <c r="D64" s="135"/>
      <c r="E64" s="135">
        <f>'将来負担比率（分子）の構造'!J$43</f>
        <v>26033</v>
      </c>
      <c r="F64" s="135"/>
      <c r="G64" s="135"/>
      <c r="H64" s="135">
        <f>'将来負担比率（分子）の構造'!K$43</f>
        <v>25384</v>
      </c>
      <c r="I64" s="135"/>
      <c r="J64" s="135"/>
      <c r="K64" s="135">
        <f>'将来負担比率（分子）の構造'!L$43</f>
        <v>24389</v>
      </c>
      <c r="L64" s="135"/>
      <c r="M64" s="135"/>
      <c r="N64" s="135">
        <f>'将来負担比率（分子）の構造'!M$43</f>
        <v>23496</v>
      </c>
      <c r="O64" s="135"/>
      <c r="P64" s="135"/>
    </row>
    <row r="65" spans="1:16" x14ac:dyDescent="0.15">
      <c r="A65" s="135" t="s">
        <v>26</v>
      </c>
      <c r="B65" s="135">
        <f>'将来負担比率（分子）の構造'!I$42</f>
        <v>86</v>
      </c>
      <c r="C65" s="135"/>
      <c r="D65" s="135"/>
      <c r="E65" s="135">
        <f>'将来負担比率（分子）の構造'!J$42</f>
        <v>59</v>
      </c>
      <c r="F65" s="135"/>
      <c r="G65" s="135"/>
      <c r="H65" s="135">
        <f>'将来負担比率（分子）の構造'!K$42</f>
        <v>36</v>
      </c>
      <c r="I65" s="135"/>
      <c r="J65" s="135"/>
      <c r="K65" s="135">
        <f>'将来負担比率（分子）の構造'!L$42</f>
        <v>22</v>
      </c>
      <c r="L65" s="135"/>
      <c r="M65" s="135"/>
      <c r="N65" s="135">
        <f>'将来負担比率（分子）の構造'!M$42</f>
        <v>11</v>
      </c>
      <c r="O65" s="135"/>
      <c r="P65" s="135"/>
    </row>
    <row r="66" spans="1:16" x14ac:dyDescent="0.15">
      <c r="A66" s="135" t="s">
        <v>25</v>
      </c>
      <c r="B66" s="135">
        <f>'将来負担比率（分子）の構造'!I$41</f>
        <v>36251</v>
      </c>
      <c r="C66" s="135"/>
      <c r="D66" s="135"/>
      <c r="E66" s="135">
        <f>'将来負担比率（分子）の構造'!J$41</f>
        <v>35347</v>
      </c>
      <c r="F66" s="135"/>
      <c r="G66" s="135"/>
      <c r="H66" s="135">
        <f>'将来負担比率（分子）の構造'!K$41</f>
        <v>33895</v>
      </c>
      <c r="I66" s="135"/>
      <c r="J66" s="135"/>
      <c r="K66" s="135">
        <f>'将来負担比率（分子）の構造'!L$41</f>
        <v>32910</v>
      </c>
      <c r="L66" s="135"/>
      <c r="M66" s="135"/>
      <c r="N66" s="135">
        <f>'将来負担比率（分子）の構造'!M$41</f>
        <v>32088</v>
      </c>
      <c r="O66" s="135"/>
      <c r="P66" s="135"/>
    </row>
    <row r="67" spans="1:16" x14ac:dyDescent="0.15">
      <c r="A67" s="135" t="s">
        <v>63</v>
      </c>
      <c r="B67" s="135" t="e">
        <f>NA()</f>
        <v>#N/A</v>
      </c>
      <c r="C67" s="135">
        <f>IF(ISNUMBER('将来負担比率（分子）の構造'!I$52), IF('将来負担比率（分子）の構造'!I$52 &lt; 0, 0, '将来負担比率（分子）の構造'!I$52), NA())</f>
        <v>18623</v>
      </c>
      <c r="D67" s="135" t="e">
        <f>NA()</f>
        <v>#N/A</v>
      </c>
      <c r="E67" s="135" t="e">
        <f>NA()</f>
        <v>#N/A</v>
      </c>
      <c r="F67" s="135">
        <f>IF(ISNUMBER('将来負担比率（分子）の構造'!J$52), IF('将来負担比率（分子）の構造'!J$52 &lt; 0, 0, '将来負担比率（分子）の構造'!J$52), NA())</f>
        <v>18432</v>
      </c>
      <c r="G67" s="135" t="e">
        <f>NA()</f>
        <v>#N/A</v>
      </c>
      <c r="H67" s="135" t="e">
        <f>NA()</f>
        <v>#N/A</v>
      </c>
      <c r="I67" s="135">
        <f>IF(ISNUMBER('将来負担比率（分子）の構造'!K$52), IF('将来負担比率（分子）の構造'!K$52 &lt; 0, 0, '将来負担比率（分子）の構造'!K$52), NA())</f>
        <v>15359</v>
      </c>
      <c r="J67" s="135" t="e">
        <f>NA()</f>
        <v>#N/A</v>
      </c>
      <c r="K67" s="135" t="e">
        <f>NA()</f>
        <v>#N/A</v>
      </c>
      <c r="L67" s="135">
        <f>IF(ISNUMBER('将来負担比率（分子）の構造'!L$52), IF('将来負担比率（分子）の構造'!L$52 &lt; 0, 0, '将来負担比率（分子）の構造'!L$52), NA())</f>
        <v>12603</v>
      </c>
      <c r="M67" s="135" t="e">
        <f>NA()</f>
        <v>#N/A</v>
      </c>
      <c r="N67" s="135" t="e">
        <f>NA()</f>
        <v>#N/A</v>
      </c>
      <c r="O67" s="135">
        <f>IF(ISNUMBER('将来負担比率（分子）の構造'!M$52), IF('将来負担比率（分子）の構造'!M$52 &lt; 0, 0, '将来負担比率（分子）の構造'!M$52), NA())</f>
        <v>9177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6797621</v>
      </c>
      <c r="S5" s="581"/>
      <c r="T5" s="581"/>
      <c r="U5" s="581"/>
      <c r="V5" s="581"/>
      <c r="W5" s="581"/>
      <c r="X5" s="581"/>
      <c r="Y5" s="582"/>
      <c r="Z5" s="583">
        <v>21.6</v>
      </c>
      <c r="AA5" s="583"/>
      <c r="AB5" s="583"/>
      <c r="AC5" s="583"/>
      <c r="AD5" s="584">
        <v>6543962</v>
      </c>
      <c r="AE5" s="584"/>
      <c r="AF5" s="584"/>
      <c r="AG5" s="584"/>
      <c r="AH5" s="584"/>
      <c r="AI5" s="584"/>
      <c r="AJ5" s="584"/>
      <c r="AK5" s="584"/>
      <c r="AL5" s="585">
        <v>37.1</v>
      </c>
      <c r="AM5" s="586"/>
      <c r="AN5" s="586"/>
      <c r="AO5" s="587"/>
      <c r="AP5" s="577" t="s">
        <v>207</v>
      </c>
      <c r="AQ5" s="578"/>
      <c r="AR5" s="578"/>
      <c r="AS5" s="578"/>
      <c r="AT5" s="578"/>
      <c r="AU5" s="578"/>
      <c r="AV5" s="578"/>
      <c r="AW5" s="578"/>
      <c r="AX5" s="578"/>
      <c r="AY5" s="578"/>
      <c r="AZ5" s="578"/>
      <c r="BA5" s="578"/>
      <c r="BB5" s="578"/>
      <c r="BC5" s="578"/>
      <c r="BD5" s="578"/>
      <c r="BE5" s="578"/>
      <c r="BF5" s="579"/>
      <c r="BG5" s="591">
        <v>6509756</v>
      </c>
      <c r="BH5" s="592"/>
      <c r="BI5" s="592"/>
      <c r="BJ5" s="592"/>
      <c r="BK5" s="592"/>
      <c r="BL5" s="592"/>
      <c r="BM5" s="592"/>
      <c r="BN5" s="593"/>
      <c r="BO5" s="594">
        <v>95.8</v>
      </c>
      <c r="BP5" s="594"/>
      <c r="BQ5" s="594"/>
      <c r="BR5" s="594"/>
      <c r="BS5" s="595">
        <v>52478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x14ac:dyDescent="0.15">
      <c r="B6" s="588" t="s">
        <v>211</v>
      </c>
      <c r="C6" s="589"/>
      <c r="D6" s="589"/>
      <c r="E6" s="589"/>
      <c r="F6" s="589"/>
      <c r="G6" s="589"/>
      <c r="H6" s="589"/>
      <c r="I6" s="589"/>
      <c r="J6" s="589"/>
      <c r="K6" s="589"/>
      <c r="L6" s="589"/>
      <c r="M6" s="589"/>
      <c r="N6" s="589"/>
      <c r="O6" s="589"/>
      <c r="P6" s="589"/>
      <c r="Q6" s="590"/>
      <c r="R6" s="591">
        <v>348985</v>
      </c>
      <c r="S6" s="592"/>
      <c r="T6" s="592"/>
      <c r="U6" s="592"/>
      <c r="V6" s="592"/>
      <c r="W6" s="592"/>
      <c r="X6" s="592"/>
      <c r="Y6" s="593"/>
      <c r="Z6" s="594">
        <v>1.1000000000000001</v>
      </c>
      <c r="AA6" s="594"/>
      <c r="AB6" s="594"/>
      <c r="AC6" s="594"/>
      <c r="AD6" s="595">
        <v>348985</v>
      </c>
      <c r="AE6" s="595"/>
      <c r="AF6" s="595"/>
      <c r="AG6" s="595"/>
      <c r="AH6" s="595"/>
      <c r="AI6" s="595"/>
      <c r="AJ6" s="595"/>
      <c r="AK6" s="595"/>
      <c r="AL6" s="596">
        <v>2</v>
      </c>
      <c r="AM6" s="597"/>
      <c r="AN6" s="597"/>
      <c r="AO6" s="598"/>
      <c r="AP6" s="588" t="s">
        <v>212</v>
      </c>
      <c r="AQ6" s="589"/>
      <c r="AR6" s="589"/>
      <c r="AS6" s="589"/>
      <c r="AT6" s="589"/>
      <c r="AU6" s="589"/>
      <c r="AV6" s="589"/>
      <c r="AW6" s="589"/>
      <c r="AX6" s="589"/>
      <c r="AY6" s="589"/>
      <c r="AZ6" s="589"/>
      <c r="BA6" s="589"/>
      <c r="BB6" s="589"/>
      <c r="BC6" s="589"/>
      <c r="BD6" s="589"/>
      <c r="BE6" s="589"/>
      <c r="BF6" s="590"/>
      <c r="BG6" s="591">
        <v>6509756</v>
      </c>
      <c r="BH6" s="592"/>
      <c r="BI6" s="592"/>
      <c r="BJ6" s="592"/>
      <c r="BK6" s="592"/>
      <c r="BL6" s="592"/>
      <c r="BM6" s="592"/>
      <c r="BN6" s="593"/>
      <c r="BO6" s="594">
        <v>95.8</v>
      </c>
      <c r="BP6" s="594"/>
      <c r="BQ6" s="594"/>
      <c r="BR6" s="594"/>
      <c r="BS6" s="595">
        <v>52478</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246445</v>
      </c>
      <c r="CS6" s="592"/>
      <c r="CT6" s="592"/>
      <c r="CU6" s="592"/>
      <c r="CV6" s="592"/>
      <c r="CW6" s="592"/>
      <c r="CX6" s="592"/>
      <c r="CY6" s="593"/>
      <c r="CZ6" s="594">
        <v>0.8</v>
      </c>
      <c r="DA6" s="594"/>
      <c r="DB6" s="594"/>
      <c r="DC6" s="594"/>
      <c r="DD6" s="600" t="s">
        <v>214</v>
      </c>
      <c r="DE6" s="592"/>
      <c r="DF6" s="592"/>
      <c r="DG6" s="592"/>
      <c r="DH6" s="592"/>
      <c r="DI6" s="592"/>
      <c r="DJ6" s="592"/>
      <c r="DK6" s="592"/>
      <c r="DL6" s="592"/>
      <c r="DM6" s="592"/>
      <c r="DN6" s="592"/>
      <c r="DO6" s="592"/>
      <c r="DP6" s="593"/>
      <c r="DQ6" s="600">
        <v>246445</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13594</v>
      </c>
      <c r="S7" s="592"/>
      <c r="T7" s="592"/>
      <c r="U7" s="592"/>
      <c r="V7" s="592"/>
      <c r="W7" s="592"/>
      <c r="X7" s="592"/>
      <c r="Y7" s="593"/>
      <c r="Z7" s="594">
        <v>0</v>
      </c>
      <c r="AA7" s="594"/>
      <c r="AB7" s="594"/>
      <c r="AC7" s="594"/>
      <c r="AD7" s="595">
        <v>13594</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2826022</v>
      </c>
      <c r="BH7" s="592"/>
      <c r="BI7" s="592"/>
      <c r="BJ7" s="592"/>
      <c r="BK7" s="592"/>
      <c r="BL7" s="592"/>
      <c r="BM7" s="592"/>
      <c r="BN7" s="593"/>
      <c r="BO7" s="594">
        <v>41.6</v>
      </c>
      <c r="BP7" s="594"/>
      <c r="BQ7" s="594"/>
      <c r="BR7" s="594"/>
      <c r="BS7" s="595">
        <v>52478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4595798</v>
      </c>
      <c r="CS7" s="592"/>
      <c r="CT7" s="592"/>
      <c r="CU7" s="592"/>
      <c r="CV7" s="592"/>
      <c r="CW7" s="592"/>
      <c r="CX7" s="592"/>
      <c r="CY7" s="593"/>
      <c r="CZ7" s="594">
        <v>15.3</v>
      </c>
      <c r="DA7" s="594"/>
      <c r="DB7" s="594"/>
      <c r="DC7" s="594"/>
      <c r="DD7" s="600">
        <v>638902</v>
      </c>
      <c r="DE7" s="592"/>
      <c r="DF7" s="592"/>
      <c r="DG7" s="592"/>
      <c r="DH7" s="592"/>
      <c r="DI7" s="592"/>
      <c r="DJ7" s="592"/>
      <c r="DK7" s="592"/>
      <c r="DL7" s="592"/>
      <c r="DM7" s="592"/>
      <c r="DN7" s="592"/>
      <c r="DO7" s="592"/>
      <c r="DP7" s="593"/>
      <c r="DQ7" s="600">
        <v>3708807</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14025</v>
      </c>
      <c r="S8" s="592"/>
      <c r="T8" s="592"/>
      <c r="U8" s="592"/>
      <c r="V8" s="592"/>
      <c r="W8" s="592"/>
      <c r="X8" s="592"/>
      <c r="Y8" s="593"/>
      <c r="Z8" s="594">
        <v>0</v>
      </c>
      <c r="AA8" s="594"/>
      <c r="AB8" s="594"/>
      <c r="AC8" s="594"/>
      <c r="AD8" s="595">
        <v>14025</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87700</v>
      </c>
      <c r="BH8" s="592"/>
      <c r="BI8" s="592"/>
      <c r="BJ8" s="592"/>
      <c r="BK8" s="592"/>
      <c r="BL8" s="592"/>
      <c r="BM8" s="592"/>
      <c r="BN8" s="593"/>
      <c r="BO8" s="594">
        <v>1.3</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9399231</v>
      </c>
      <c r="CS8" s="592"/>
      <c r="CT8" s="592"/>
      <c r="CU8" s="592"/>
      <c r="CV8" s="592"/>
      <c r="CW8" s="592"/>
      <c r="CX8" s="592"/>
      <c r="CY8" s="593"/>
      <c r="CZ8" s="594">
        <v>31.3</v>
      </c>
      <c r="DA8" s="594"/>
      <c r="DB8" s="594"/>
      <c r="DC8" s="594"/>
      <c r="DD8" s="600">
        <v>62120</v>
      </c>
      <c r="DE8" s="592"/>
      <c r="DF8" s="592"/>
      <c r="DG8" s="592"/>
      <c r="DH8" s="592"/>
      <c r="DI8" s="592"/>
      <c r="DJ8" s="592"/>
      <c r="DK8" s="592"/>
      <c r="DL8" s="592"/>
      <c r="DM8" s="592"/>
      <c r="DN8" s="592"/>
      <c r="DO8" s="592"/>
      <c r="DP8" s="593"/>
      <c r="DQ8" s="600">
        <v>4074949</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15183</v>
      </c>
      <c r="S9" s="592"/>
      <c r="T9" s="592"/>
      <c r="U9" s="592"/>
      <c r="V9" s="592"/>
      <c r="W9" s="592"/>
      <c r="X9" s="592"/>
      <c r="Y9" s="593"/>
      <c r="Z9" s="594">
        <v>0</v>
      </c>
      <c r="AA9" s="594"/>
      <c r="AB9" s="594"/>
      <c r="AC9" s="594"/>
      <c r="AD9" s="595">
        <v>15183</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2245446</v>
      </c>
      <c r="BH9" s="592"/>
      <c r="BI9" s="592"/>
      <c r="BJ9" s="592"/>
      <c r="BK9" s="592"/>
      <c r="BL9" s="592"/>
      <c r="BM9" s="592"/>
      <c r="BN9" s="593"/>
      <c r="BO9" s="594">
        <v>33</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2707212</v>
      </c>
      <c r="CS9" s="592"/>
      <c r="CT9" s="592"/>
      <c r="CU9" s="592"/>
      <c r="CV9" s="592"/>
      <c r="CW9" s="592"/>
      <c r="CX9" s="592"/>
      <c r="CY9" s="593"/>
      <c r="CZ9" s="594">
        <v>9</v>
      </c>
      <c r="DA9" s="594"/>
      <c r="DB9" s="594"/>
      <c r="DC9" s="594"/>
      <c r="DD9" s="600">
        <v>18728</v>
      </c>
      <c r="DE9" s="592"/>
      <c r="DF9" s="592"/>
      <c r="DG9" s="592"/>
      <c r="DH9" s="592"/>
      <c r="DI9" s="592"/>
      <c r="DJ9" s="592"/>
      <c r="DK9" s="592"/>
      <c r="DL9" s="592"/>
      <c r="DM9" s="592"/>
      <c r="DN9" s="592"/>
      <c r="DO9" s="592"/>
      <c r="DP9" s="593"/>
      <c r="DQ9" s="600">
        <v>2600993</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659524</v>
      </c>
      <c r="S10" s="592"/>
      <c r="T10" s="592"/>
      <c r="U10" s="592"/>
      <c r="V10" s="592"/>
      <c r="W10" s="592"/>
      <c r="X10" s="592"/>
      <c r="Y10" s="593"/>
      <c r="Z10" s="594">
        <v>2.1</v>
      </c>
      <c r="AA10" s="594"/>
      <c r="AB10" s="594"/>
      <c r="AC10" s="594"/>
      <c r="AD10" s="595">
        <v>659524</v>
      </c>
      <c r="AE10" s="595"/>
      <c r="AF10" s="595"/>
      <c r="AG10" s="595"/>
      <c r="AH10" s="595"/>
      <c r="AI10" s="595"/>
      <c r="AJ10" s="595"/>
      <c r="AK10" s="595"/>
      <c r="AL10" s="596">
        <v>3.7</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171282</v>
      </c>
      <c r="BH10" s="592"/>
      <c r="BI10" s="592"/>
      <c r="BJ10" s="592"/>
      <c r="BK10" s="592"/>
      <c r="BL10" s="592"/>
      <c r="BM10" s="592"/>
      <c r="BN10" s="593"/>
      <c r="BO10" s="594">
        <v>2.5</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106570</v>
      </c>
      <c r="CS10" s="592"/>
      <c r="CT10" s="592"/>
      <c r="CU10" s="592"/>
      <c r="CV10" s="592"/>
      <c r="CW10" s="592"/>
      <c r="CX10" s="592"/>
      <c r="CY10" s="593"/>
      <c r="CZ10" s="594">
        <v>0.4</v>
      </c>
      <c r="DA10" s="594"/>
      <c r="DB10" s="594"/>
      <c r="DC10" s="594"/>
      <c r="DD10" s="600" t="s">
        <v>111</v>
      </c>
      <c r="DE10" s="592"/>
      <c r="DF10" s="592"/>
      <c r="DG10" s="592"/>
      <c r="DH10" s="592"/>
      <c r="DI10" s="592"/>
      <c r="DJ10" s="592"/>
      <c r="DK10" s="592"/>
      <c r="DL10" s="592"/>
      <c r="DM10" s="592"/>
      <c r="DN10" s="592"/>
      <c r="DO10" s="592"/>
      <c r="DP10" s="593"/>
      <c r="DQ10" s="600">
        <v>17003</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v>18849</v>
      </c>
      <c r="S11" s="592"/>
      <c r="T11" s="592"/>
      <c r="U11" s="592"/>
      <c r="V11" s="592"/>
      <c r="W11" s="592"/>
      <c r="X11" s="592"/>
      <c r="Y11" s="593"/>
      <c r="Z11" s="594">
        <v>0.1</v>
      </c>
      <c r="AA11" s="594"/>
      <c r="AB11" s="594"/>
      <c r="AC11" s="594"/>
      <c r="AD11" s="595">
        <v>18849</v>
      </c>
      <c r="AE11" s="595"/>
      <c r="AF11" s="595"/>
      <c r="AG11" s="595"/>
      <c r="AH11" s="595"/>
      <c r="AI11" s="595"/>
      <c r="AJ11" s="595"/>
      <c r="AK11" s="595"/>
      <c r="AL11" s="596">
        <v>0.1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321594</v>
      </c>
      <c r="BH11" s="592"/>
      <c r="BI11" s="592"/>
      <c r="BJ11" s="592"/>
      <c r="BK11" s="592"/>
      <c r="BL11" s="592"/>
      <c r="BM11" s="592"/>
      <c r="BN11" s="593"/>
      <c r="BO11" s="594">
        <v>4.7</v>
      </c>
      <c r="BP11" s="594"/>
      <c r="BQ11" s="594"/>
      <c r="BR11" s="594"/>
      <c r="BS11" s="600">
        <v>52478</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1185597</v>
      </c>
      <c r="CS11" s="592"/>
      <c r="CT11" s="592"/>
      <c r="CU11" s="592"/>
      <c r="CV11" s="592"/>
      <c r="CW11" s="592"/>
      <c r="CX11" s="592"/>
      <c r="CY11" s="593"/>
      <c r="CZ11" s="594">
        <v>3.9</v>
      </c>
      <c r="DA11" s="594"/>
      <c r="DB11" s="594"/>
      <c r="DC11" s="594"/>
      <c r="DD11" s="600">
        <v>240102</v>
      </c>
      <c r="DE11" s="592"/>
      <c r="DF11" s="592"/>
      <c r="DG11" s="592"/>
      <c r="DH11" s="592"/>
      <c r="DI11" s="592"/>
      <c r="DJ11" s="592"/>
      <c r="DK11" s="592"/>
      <c r="DL11" s="592"/>
      <c r="DM11" s="592"/>
      <c r="DN11" s="592"/>
      <c r="DO11" s="592"/>
      <c r="DP11" s="593"/>
      <c r="DQ11" s="600">
        <v>853428</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2950541</v>
      </c>
      <c r="BH12" s="592"/>
      <c r="BI12" s="592"/>
      <c r="BJ12" s="592"/>
      <c r="BK12" s="592"/>
      <c r="BL12" s="592"/>
      <c r="BM12" s="592"/>
      <c r="BN12" s="593"/>
      <c r="BO12" s="594">
        <v>43.4</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650712</v>
      </c>
      <c r="CS12" s="592"/>
      <c r="CT12" s="592"/>
      <c r="CU12" s="592"/>
      <c r="CV12" s="592"/>
      <c r="CW12" s="592"/>
      <c r="CX12" s="592"/>
      <c r="CY12" s="593"/>
      <c r="CZ12" s="594">
        <v>2.2000000000000002</v>
      </c>
      <c r="DA12" s="594"/>
      <c r="DB12" s="594"/>
      <c r="DC12" s="594"/>
      <c r="DD12" s="600">
        <v>83105</v>
      </c>
      <c r="DE12" s="592"/>
      <c r="DF12" s="592"/>
      <c r="DG12" s="592"/>
      <c r="DH12" s="592"/>
      <c r="DI12" s="592"/>
      <c r="DJ12" s="592"/>
      <c r="DK12" s="592"/>
      <c r="DL12" s="592"/>
      <c r="DM12" s="592"/>
      <c r="DN12" s="592"/>
      <c r="DO12" s="592"/>
      <c r="DP12" s="593"/>
      <c r="DQ12" s="600">
        <v>486359</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103907</v>
      </c>
      <c r="S13" s="592"/>
      <c r="T13" s="592"/>
      <c r="U13" s="592"/>
      <c r="V13" s="592"/>
      <c r="W13" s="592"/>
      <c r="X13" s="592"/>
      <c r="Y13" s="593"/>
      <c r="Z13" s="594">
        <v>0.3</v>
      </c>
      <c r="AA13" s="594"/>
      <c r="AB13" s="594"/>
      <c r="AC13" s="594"/>
      <c r="AD13" s="595">
        <v>103907</v>
      </c>
      <c r="AE13" s="595"/>
      <c r="AF13" s="595"/>
      <c r="AG13" s="595"/>
      <c r="AH13" s="595"/>
      <c r="AI13" s="595"/>
      <c r="AJ13" s="595"/>
      <c r="AK13" s="595"/>
      <c r="AL13" s="596">
        <v>0.6</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2927535</v>
      </c>
      <c r="BH13" s="592"/>
      <c r="BI13" s="592"/>
      <c r="BJ13" s="592"/>
      <c r="BK13" s="592"/>
      <c r="BL13" s="592"/>
      <c r="BM13" s="592"/>
      <c r="BN13" s="593"/>
      <c r="BO13" s="594">
        <v>43.1</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3015082</v>
      </c>
      <c r="CS13" s="592"/>
      <c r="CT13" s="592"/>
      <c r="CU13" s="592"/>
      <c r="CV13" s="592"/>
      <c r="CW13" s="592"/>
      <c r="CX13" s="592"/>
      <c r="CY13" s="593"/>
      <c r="CZ13" s="594">
        <v>10</v>
      </c>
      <c r="DA13" s="594"/>
      <c r="DB13" s="594"/>
      <c r="DC13" s="594"/>
      <c r="DD13" s="600">
        <v>1369354</v>
      </c>
      <c r="DE13" s="592"/>
      <c r="DF13" s="592"/>
      <c r="DG13" s="592"/>
      <c r="DH13" s="592"/>
      <c r="DI13" s="592"/>
      <c r="DJ13" s="592"/>
      <c r="DK13" s="592"/>
      <c r="DL13" s="592"/>
      <c r="DM13" s="592"/>
      <c r="DN13" s="592"/>
      <c r="DO13" s="592"/>
      <c r="DP13" s="593"/>
      <c r="DQ13" s="600">
        <v>1923126</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149535</v>
      </c>
      <c r="BH14" s="592"/>
      <c r="BI14" s="592"/>
      <c r="BJ14" s="592"/>
      <c r="BK14" s="592"/>
      <c r="BL14" s="592"/>
      <c r="BM14" s="592"/>
      <c r="BN14" s="593"/>
      <c r="BO14" s="594">
        <v>2.2000000000000002</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1269424</v>
      </c>
      <c r="CS14" s="592"/>
      <c r="CT14" s="592"/>
      <c r="CU14" s="592"/>
      <c r="CV14" s="592"/>
      <c r="CW14" s="592"/>
      <c r="CX14" s="592"/>
      <c r="CY14" s="593"/>
      <c r="CZ14" s="594">
        <v>4.2</v>
      </c>
      <c r="DA14" s="594"/>
      <c r="DB14" s="594"/>
      <c r="DC14" s="594"/>
      <c r="DD14" s="600">
        <v>53974</v>
      </c>
      <c r="DE14" s="592"/>
      <c r="DF14" s="592"/>
      <c r="DG14" s="592"/>
      <c r="DH14" s="592"/>
      <c r="DI14" s="592"/>
      <c r="DJ14" s="592"/>
      <c r="DK14" s="592"/>
      <c r="DL14" s="592"/>
      <c r="DM14" s="592"/>
      <c r="DN14" s="592"/>
      <c r="DO14" s="592"/>
      <c r="DP14" s="593"/>
      <c r="DQ14" s="600">
        <v>1209273</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20089</v>
      </c>
      <c r="S15" s="592"/>
      <c r="T15" s="592"/>
      <c r="U15" s="592"/>
      <c r="V15" s="592"/>
      <c r="W15" s="592"/>
      <c r="X15" s="592"/>
      <c r="Y15" s="593"/>
      <c r="Z15" s="594">
        <v>0.1</v>
      </c>
      <c r="AA15" s="594"/>
      <c r="AB15" s="594"/>
      <c r="AC15" s="594"/>
      <c r="AD15" s="595">
        <v>20089</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583658</v>
      </c>
      <c r="BH15" s="592"/>
      <c r="BI15" s="592"/>
      <c r="BJ15" s="592"/>
      <c r="BK15" s="592"/>
      <c r="BL15" s="592"/>
      <c r="BM15" s="592"/>
      <c r="BN15" s="593"/>
      <c r="BO15" s="594">
        <v>8.6</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2657107</v>
      </c>
      <c r="CS15" s="592"/>
      <c r="CT15" s="592"/>
      <c r="CU15" s="592"/>
      <c r="CV15" s="592"/>
      <c r="CW15" s="592"/>
      <c r="CX15" s="592"/>
      <c r="CY15" s="593"/>
      <c r="CZ15" s="594">
        <v>8.8000000000000007</v>
      </c>
      <c r="DA15" s="594"/>
      <c r="DB15" s="594"/>
      <c r="DC15" s="594"/>
      <c r="DD15" s="600">
        <v>740201</v>
      </c>
      <c r="DE15" s="592"/>
      <c r="DF15" s="592"/>
      <c r="DG15" s="592"/>
      <c r="DH15" s="592"/>
      <c r="DI15" s="592"/>
      <c r="DJ15" s="592"/>
      <c r="DK15" s="592"/>
      <c r="DL15" s="592"/>
      <c r="DM15" s="592"/>
      <c r="DN15" s="592"/>
      <c r="DO15" s="592"/>
      <c r="DP15" s="593"/>
      <c r="DQ15" s="600">
        <v>2136012</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10939791</v>
      </c>
      <c r="S16" s="592"/>
      <c r="T16" s="592"/>
      <c r="U16" s="592"/>
      <c r="V16" s="592"/>
      <c r="W16" s="592"/>
      <c r="X16" s="592"/>
      <c r="Y16" s="593"/>
      <c r="Z16" s="594">
        <v>34.799999999999997</v>
      </c>
      <c r="AA16" s="594"/>
      <c r="AB16" s="594"/>
      <c r="AC16" s="594"/>
      <c r="AD16" s="595">
        <v>9871776</v>
      </c>
      <c r="AE16" s="595"/>
      <c r="AF16" s="595"/>
      <c r="AG16" s="595"/>
      <c r="AH16" s="595"/>
      <c r="AI16" s="595"/>
      <c r="AJ16" s="595"/>
      <c r="AK16" s="595"/>
      <c r="AL16" s="596">
        <v>55.9</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461685</v>
      </c>
      <c r="CS16" s="592"/>
      <c r="CT16" s="592"/>
      <c r="CU16" s="592"/>
      <c r="CV16" s="592"/>
      <c r="CW16" s="592"/>
      <c r="CX16" s="592"/>
      <c r="CY16" s="593"/>
      <c r="CZ16" s="594">
        <v>1.5</v>
      </c>
      <c r="DA16" s="594"/>
      <c r="DB16" s="594"/>
      <c r="DC16" s="594"/>
      <c r="DD16" s="600" t="s">
        <v>111</v>
      </c>
      <c r="DE16" s="592"/>
      <c r="DF16" s="592"/>
      <c r="DG16" s="592"/>
      <c r="DH16" s="592"/>
      <c r="DI16" s="592"/>
      <c r="DJ16" s="592"/>
      <c r="DK16" s="592"/>
      <c r="DL16" s="592"/>
      <c r="DM16" s="592"/>
      <c r="DN16" s="592"/>
      <c r="DO16" s="592"/>
      <c r="DP16" s="593"/>
      <c r="DQ16" s="600">
        <v>10784</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9871776</v>
      </c>
      <c r="S17" s="592"/>
      <c r="T17" s="592"/>
      <c r="U17" s="592"/>
      <c r="V17" s="592"/>
      <c r="W17" s="592"/>
      <c r="X17" s="592"/>
      <c r="Y17" s="593"/>
      <c r="Z17" s="594">
        <v>31.4</v>
      </c>
      <c r="AA17" s="594"/>
      <c r="AB17" s="594"/>
      <c r="AC17" s="594"/>
      <c r="AD17" s="595">
        <v>9871776</v>
      </c>
      <c r="AE17" s="595"/>
      <c r="AF17" s="595"/>
      <c r="AG17" s="595"/>
      <c r="AH17" s="595"/>
      <c r="AI17" s="595"/>
      <c r="AJ17" s="595"/>
      <c r="AK17" s="595"/>
      <c r="AL17" s="596">
        <v>55.9</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3765339</v>
      </c>
      <c r="CS17" s="592"/>
      <c r="CT17" s="592"/>
      <c r="CU17" s="592"/>
      <c r="CV17" s="592"/>
      <c r="CW17" s="592"/>
      <c r="CX17" s="592"/>
      <c r="CY17" s="593"/>
      <c r="CZ17" s="594">
        <v>12.5</v>
      </c>
      <c r="DA17" s="594"/>
      <c r="DB17" s="594"/>
      <c r="DC17" s="594"/>
      <c r="DD17" s="600" t="s">
        <v>111</v>
      </c>
      <c r="DE17" s="592"/>
      <c r="DF17" s="592"/>
      <c r="DG17" s="592"/>
      <c r="DH17" s="592"/>
      <c r="DI17" s="592"/>
      <c r="DJ17" s="592"/>
      <c r="DK17" s="592"/>
      <c r="DL17" s="592"/>
      <c r="DM17" s="592"/>
      <c r="DN17" s="592"/>
      <c r="DO17" s="592"/>
      <c r="DP17" s="593"/>
      <c r="DQ17" s="600">
        <v>3755519</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1066138</v>
      </c>
      <c r="S18" s="592"/>
      <c r="T18" s="592"/>
      <c r="U18" s="592"/>
      <c r="V18" s="592"/>
      <c r="W18" s="592"/>
      <c r="X18" s="592"/>
      <c r="Y18" s="593"/>
      <c r="Z18" s="594">
        <v>3.4</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v>1877</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287865</v>
      </c>
      <c r="BH19" s="592"/>
      <c r="BI19" s="592"/>
      <c r="BJ19" s="592"/>
      <c r="BK19" s="592"/>
      <c r="BL19" s="592"/>
      <c r="BM19" s="592"/>
      <c r="BN19" s="593"/>
      <c r="BO19" s="594">
        <v>4.2</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18931568</v>
      </c>
      <c r="S20" s="592"/>
      <c r="T20" s="592"/>
      <c r="U20" s="592"/>
      <c r="V20" s="592"/>
      <c r="W20" s="592"/>
      <c r="X20" s="592"/>
      <c r="Y20" s="593"/>
      <c r="Z20" s="594">
        <v>60.2</v>
      </c>
      <c r="AA20" s="594"/>
      <c r="AB20" s="594"/>
      <c r="AC20" s="594"/>
      <c r="AD20" s="595">
        <v>17609894</v>
      </c>
      <c r="AE20" s="595"/>
      <c r="AF20" s="595"/>
      <c r="AG20" s="595"/>
      <c r="AH20" s="595"/>
      <c r="AI20" s="595"/>
      <c r="AJ20" s="595"/>
      <c r="AK20" s="595"/>
      <c r="AL20" s="596">
        <v>99.8</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287865</v>
      </c>
      <c r="BH20" s="592"/>
      <c r="BI20" s="592"/>
      <c r="BJ20" s="592"/>
      <c r="BK20" s="592"/>
      <c r="BL20" s="592"/>
      <c r="BM20" s="592"/>
      <c r="BN20" s="593"/>
      <c r="BO20" s="594">
        <v>4.2</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30060202</v>
      </c>
      <c r="CS20" s="592"/>
      <c r="CT20" s="592"/>
      <c r="CU20" s="592"/>
      <c r="CV20" s="592"/>
      <c r="CW20" s="592"/>
      <c r="CX20" s="592"/>
      <c r="CY20" s="593"/>
      <c r="CZ20" s="594">
        <v>100</v>
      </c>
      <c r="DA20" s="594"/>
      <c r="DB20" s="594"/>
      <c r="DC20" s="594"/>
      <c r="DD20" s="600">
        <v>3206486</v>
      </c>
      <c r="DE20" s="592"/>
      <c r="DF20" s="592"/>
      <c r="DG20" s="592"/>
      <c r="DH20" s="592"/>
      <c r="DI20" s="592"/>
      <c r="DJ20" s="592"/>
      <c r="DK20" s="592"/>
      <c r="DL20" s="592"/>
      <c r="DM20" s="592"/>
      <c r="DN20" s="592"/>
      <c r="DO20" s="592"/>
      <c r="DP20" s="593"/>
      <c r="DQ20" s="600">
        <v>21022698</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11430</v>
      </c>
      <c r="S21" s="592"/>
      <c r="T21" s="592"/>
      <c r="U21" s="592"/>
      <c r="V21" s="592"/>
      <c r="W21" s="592"/>
      <c r="X21" s="592"/>
      <c r="Y21" s="593"/>
      <c r="Z21" s="594">
        <v>0</v>
      </c>
      <c r="AA21" s="594"/>
      <c r="AB21" s="594"/>
      <c r="AC21" s="594"/>
      <c r="AD21" s="595">
        <v>11430</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34206</v>
      </c>
      <c r="BH21" s="592"/>
      <c r="BI21" s="592"/>
      <c r="BJ21" s="592"/>
      <c r="BK21" s="592"/>
      <c r="BL21" s="592"/>
      <c r="BM21" s="592"/>
      <c r="BN21" s="593"/>
      <c r="BO21" s="594">
        <v>0.5</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416353</v>
      </c>
      <c r="S22" s="592"/>
      <c r="T22" s="592"/>
      <c r="U22" s="592"/>
      <c r="V22" s="592"/>
      <c r="W22" s="592"/>
      <c r="X22" s="592"/>
      <c r="Y22" s="593"/>
      <c r="Z22" s="594">
        <v>1.3</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183880</v>
      </c>
      <c r="S23" s="592"/>
      <c r="T23" s="592"/>
      <c r="U23" s="592"/>
      <c r="V23" s="592"/>
      <c r="W23" s="592"/>
      <c r="X23" s="592"/>
      <c r="Y23" s="593"/>
      <c r="Z23" s="594">
        <v>0.6</v>
      </c>
      <c r="AA23" s="594"/>
      <c r="AB23" s="594"/>
      <c r="AC23" s="594"/>
      <c r="AD23" s="595">
        <v>29482</v>
      </c>
      <c r="AE23" s="595"/>
      <c r="AF23" s="595"/>
      <c r="AG23" s="595"/>
      <c r="AH23" s="595"/>
      <c r="AI23" s="595"/>
      <c r="AJ23" s="595"/>
      <c r="AK23" s="595"/>
      <c r="AL23" s="596">
        <v>0.2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253659</v>
      </c>
      <c r="BH23" s="592"/>
      <c r="BI23" s="592"/>
      <c r="BJ23" s="592"/>
      <c r="BK23" s="592"/>
      <c r="BL23" s="592"/>
      <c r="BM23" s="592"/>
      <c r="BN23" s="593"/>
      <c r="BO23" s="594">
        <v>3.7</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48462</v>
      </c>
      <c r="S24" s="592"/>
      <c r="T24" s="592"/>
      <c r="U24" s="592"/>
      <c r="V24" s="592"/>
      <c r="W24" s="592"/>
      <c r="X24" s="592"/>
      <c r="Y24" s="593"/>
      <c r="Z24" s="594">
        <v>0.2</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13467528</v>
      </c>
      <c r="CS24" s="581"/>
      <c r="CT24" s="581"/>
      <c r="CU24" s="581"/>
      <c r="CV24" s="581"/>
      <c r="CW24" s="581"/>
      <c r="CX24" s="581"/>
      <c r="CY24" s="582"/>
      <c r="CZ24" s="618">
        <v>44.8</v>
      </c>
      <c r="DA24" s="619"/>
      <c r="DB24" s="619"/>
      <c r="DC24" s="620"/>
      <c r="DD24" s="617">
        <v>8622840</v>
      </c>
      <c r="DE24" s="581"/>
      <c r="DF24" s="581"/>
      <c r="DG24" s="581"/>
      <c r="DH24" s="581"/>
      <c r="DI24" s="581"/>
      <c r="DJ24" s="581"/>
      <c r="DK24" s="582"/>
      <c r="DL24" s="617">
        <v>8601289</v>
      </c>
      <c r="DM24" s="581"/>
      <c r="DN24" s="581"/>
      <c r="DO24" s="581"/>
      <c r="DP24" s="581"/>
      <c r="DQ24" s="581"/>
      <c r="DR24" s="581"/>
      <c r="DS24" s="581"/>
      <c r="DT24" s="581"/>
      <c r="DU24" s="581"/>
      <c r="DV24" s="582"/>
      <c r="DW24" s="585">
        <v>45.7</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4834411</v>
      </c>
      <c r="S25" s="592"/>
      <c r="T25" s="592"/>
      <c r="U25" s="592"/>
      <c r="V25" s="592"/>
      <c r="W25" s="592"/>
      <c r="X25" s="592"/>
      <c r="Y25" s="593"/>
      <c r="Z25" s="594">
        <v>15.4</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3374388</v>
      </c>
      <c r="CS25" s="623"/>
      <c r="CT25" s="623"/>
      <c r="CU25" s="623"/>
      <c r="CV25" s="623"/>
      <c r="CW25" s="623"/>
      <c r="CX25" s="623"/>
      <c r="CY25" s="624"/>
      <c r="CZ25" s="625">
        <v>11.2</v>
      </c>
      <c r="DA25" s="626"/>
      <c r="DB25" s="626"/>
      <c r="DC25" s="627"/>
      <c r="DD25" s="600">
        <v>3261125</v>
      </c>
      <c r="DE25" s="623"/>
      <c r="DF25" s="623"/>
      <c r="DG25" s="623"/>
      <c r="DH25" s="623"/>
      <c r="DI25" s="623"/>
      <c r="DJ25" s="623"/>
      <c r="DK25" s="624"/>
      <c r="DL25" s="600">
        <v>3239703</v>
      </c>
      <c r="DM25" s="623"/>
      <c r="DN25" s="623"/>
      <c r="DO25" s="623"/>
      <c r="DP25" s="623"/>
      <c r="DQ25" s="623"/>
      <c r="DR25" s="623"/>
      <c r="DS25" s="623"/>
      <c r="DT25" s="623"/>
      <c r="DU25" s="623"/>
      <c r="DV25" s="624"/>
      <c r="DW25" s="596">
        <v>17.2</v>
      </c>
      <c r="DX25" s="621"/>
      <c r="DY25" s="621"/>
      <c r="DZ25" s="621"/>
      <c r="EA25" s="621"/>
      <c r="EB25" s="621"/>
      <c r="EC25" s="622"/>
    </row>
    <row r="26" spans="2:133" ht="11.25" customHeight="1" x14ac:dyDescent="0.15">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1992222</v>
      </c>
      <c r="CS26" s="592"/>
      <c r="CT26" s="592"/>
      <c r="CU26" s="592"/>
      <c r="CV26" s="592"/>
      <c r="CW26" s="592"/>
      <c r="CX26" s="592"/>
      <c r="CY26" s="593"/>
      <c r="CZ26" s="625">
        <v>6.6</v>
      </c>
      <c r="DA26" s="626"/>
      <c r="DB26" s="626"/>
      <c r="DC26" s="627"/>
      <c r="DD26" s="600">
        <v>1916218</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x14ac:dyDescent="0.15">
      <c r="B27" s="588" t="s">
        <v>278</v>
      </c>
      <c r="C27" s="589"/>
      <c r="D27" s="589"/>
      <c r="E27" s="589"/>
      <c r="F27" s="589"/>
      <c r="G27" s="589"/>
      <c r="H27" s="589"/>
      <c r="I27" s="589"/>
      <c r="J27" s="589"/>
      <c r="K27" s="589"/>
      <c r="L27" s="589"/>
      <c r="M27" s="589"/>
      <c r="N27" s="589"/>
      <c r="O27" s="589"/>
      <c r="P27" s="589"/>
      <c r="Q27" s="590"/>
      <c r="R27" s="591">
        <v>3344212</v>
      </c>
      <c r="S27" s="592"/>
      <c r="T27" s="592"/>
      <c r="U27" s="592"/>
      <c r="V27" s="592"/>
      <c r="W27" s="592"/>
      <c r="X27" s="592"/>
      <c r="Y27" s="593"/>
      <c r="Z27" s="594">
        <v>10.6</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6797621</v>
      </c>
      <c r="BH27" s="592"/>
      <c r="BI27" s="592"/>
      <c r="BJ27" s="592"/>
      <c r="BK27" s="592"/>
      <c r="BL27" s="592"/>
      <c r="BM27" s="592"/>
      <c r="BN27" s="593"/>
      <c r="BO27" s="594">
        <v>100</v>
      </c>
      <c r="BP27" s="594"/>
      <c r="BQ27" s="594"/>
      <c r="BR27" s="594"/>
      <c r="BS27" s="600">
        <v>52478</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6327801</v>
      </c>
      <c r="CS27" s="623"/>
      <c r="CT27" s="623"/>
      <c r="CU27" s="623"/>
      <c r="CV27" s="623"/>
      <c r="CW27" s="623"/>
      <c r="CX27" s="623"/>
      <c r="CY27" s="624"/>
      <c r="CZ27" s="625">
        <v>21.1</v>
      </c>
      <c r="DA27" s="626"/>
      <c r="DB27" s="626"/>
      <c r="DC27" s="627"/>
      <c r="DD27" s="600">
        <v>1606196</v>
      </c>
      <c r="DE27" s="623"/>
      <c r="DF27" s="623"/>
      <c r="DG27" s="623"/>
      <c r="DH27" s="623"/>
      <c r="DI27" s="623"/>
      <c r="DJ27" s="623"/>
      <c r="DK27" s="624"/>
      <c r="DL27" s="600">
        <v>1606067</v>
      </c>
      <c r="DM27" s="623"/>
      <c r="DN27" s="623"/>
      <c r="DO27" s="623"/>
      <c r="DP27" s="623"/>
      <c r="DQ27" s="623"/>
      <c r="DR27" s="623"/>
      <c r="DS27" s="623"/>
      <c r="DT27" s="623"/>
      <c r="DU27" s="623"/>
      <c r="DV27" s="624"/>
      <c r="DW27" s="596">
        <v>8.5</v>
      </c>
      <c r="DX27" s="621"/>
      <c r="DY27" s="621"/>
      <c r="DZ27" s="621"/>
      <c r="EA27" s="621"/>
      <c r="EB27" s="621"/>
      <c r="EC27" s="622"/>
    </row>
    <row r="28" spans="2:133" ht="11.25" customHeight="1" x14ac:dyDescent="0.15">
      <c r="B28" s="588" t="s">
        <v>281</v>
      </c>
      <c r="C28" s="589"/>
      <c r="D28" s="589"/>
      <c r="E28" s="589"/>
      <c r="F28" s="589"/>
      <c r="G28" s="589"/>
      <c r="H28" s="589"/>
      <c r="I28" s="589"/>
      <c r="J28" s="589"/>
      <c r="K28" s="589"/>
      <c r="L28" s="589"/>
      <c r="M28" s="589"/>
      <c r="N28" s="589"/>
      <c r="O28" s="589"/>
      <c r="P28" s="589"/>
      <c r="Q28" s="590"/>
      <c r="R28" s="591">
        <v>50132</v>
      </c>
      <c r="S28" s="592"/>
      <c r="T28" s="592"/>
      <c r="U28" s="592"/>
      <c r="V28" s="592"/>
      <c r="W28" s="592"/>
      <c r="X28" s="592"/>
      <c r="Y28" s="593"/>
      <c r="Z28" s="594">
        <v>0.2</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3765339</v>
      </c>
      <c r="CS28" s="592"/>
      <c r="CT28" s="592"/>
      <c r="CU28" s="592"/>
      <c r="CV28" s="592"/>
      <c r="CW28" s="592"/>
      <c r="CX28" s="592"/>
      <c r="CY28" s="593"/>
      <c r="CZ28" s="625">
        <v>12.5</v>
      </c>
      <c r="DA28" s="626"/>
      <c r="DB28" s="626"/>
      <c r="DC28" s="627"/>
      <c r="DD28" s="600">
        <v>3755519</v>
      </c>
      <c r="DE28" s="592"/>
      <c r="DF28" s="592"/>
      <c r="DG28" s="592"/>
      <c r="DH28" s="592"/>
      <c r="DI28" s="592"/>
      <c r="DJ28" s="592"/>
      <c r="DK28" s="593"/>
      <c r="DL28" s="600">
        <v>3755519</v>
      </c>
      <c r="DM28" s="592"/>
      <c r="DN28" s="592"/>
      <c r="DO28" s="592"/>
      <c r="DP28" s="592"/>
      <c r="DQ28" s="592"/>
      <c r="DR28" s="592"/>
      <c r="DS28" s="592"/>
      <c r="DT28" s="592"/>
      <c r="DU28" s="592"/>
      <c r="DV28" s="593"/>
      <c r="DW28" s="596">
        <v>20</v>
      </c>
      <c r="DX28" s="621"/>
      <c r="DY28" s="621"/>
      <c r="DZ28" s="621"/>
      <c r="EA28" s="621"/>
      <c r="EB28" s="621"/>
      <c r="EC28" s="622"/>
    </row>
    <row r="29" spans="2:133" ht="11.25" customHeight="1" x14ac:dyDescent="0.15">
      <c r="B29" s="588" t="s">
        <v>283</v>
      </c>
      <c r="C29" s="589"/>
      <c r="D29" s="589"/>
      <c r="E29" s="589"/>
      <c r="F29" s="589"/>
      <c r="G29" s="589"/>
      <c r="H29" s="589"/>
      <c r="I29" s="589"/>
      <c r="J29" s="589"/>
      <c r="K29" s="589"/>
      <c r="L29" s="589"/>
      <c r="M29" s="589"/>
      <c r="N29" s="589"/>
      <c r="O29" s="589"/>
      <c r="P29" s="589"/>
      <c r="Q29" s="590"/>
      <c r="R29" s="591">
        <v>3065</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3765024</v>
      </c>
      <c r="CS29" s="623"/>
      <c r="CT29" s="623"/>
      <c r="CU29" s="623"/>
      <c r="CV29" s="623"/>
      <c r="CW29" s="623"/>
      <c r="CX29" s="623"/>
      <c r="CY29" s="624"/>
      <c r="CZ29" s="625">
        <v>12.5</v>
      </c>
      <c r="DA29" s="626"/>
      <c r="DB29" s="626"/>
      <c r="DC29" s="627"/>
      <c r="DD29" s="600">
        <v>3755204</v>
      </c>
      <c r="DE29" s="623"/>
      <c r="DF29" s="623"/>
      <c r="DG29" s="623"/>
      <c r="DH29" s="623"/>
      <c r="DI29" s="623"/>
      <c r="DJ29" s="623"/>
      <c r="DK29" s="624"/>
      <c r="DL29" s="600">
        <v>3755204</v>
      </c>
      <c r="DM29" s="623"/>
      <c r="DN29" s="623"/>
      <c r="DO29" s="623"/>
      <c r="DP29" s="623"/>
      <c r="DQ29" s="623"/>
      <c r="DR29" s="623"/>
      <c r="DS29" s="623"/>
      <c r="DT29" s="623"/>
      <c r="DU29" s="623"/>
      <c r="DV29" s="624"/>
      <c r="DW29" s="596">
        <v>20</v>
      </c>
      <c r="DX29" s="621"/>
      <c r="DY29" s="621"/>
      <c r="DZ29" s="621"/>
      <c r="EA29" s="621"/>
      <c r="EB29" s="621"/>
      <c r="EC29" s="622"/>
    </row>
    <row r="30" spans="2:133" ht="11.25" customHeight="1" x14ac:dyDescent="0.15">
      <c r="B30" s="588" t="s">
        <v>288</v>
      </c>
      <c r="C30" s="589"/>
      <c r="D30" s="589"/>
      <c r="E30" s="589"/>
      <c r="F30" s="589"/>
      <c r="G30" s="589"/>
      <c r="H30" s="589"/>
      <c r="I30" s="589"/>
      <c r="J30" s="589"/>
      <c r="K30" s="589"/>
      <c r="L30" s="589"/>
      <c r="M30" s="589"/>
      <c r="N30" s="589"/>
      <c r="O30" s="589"/>
      <c r="P30" s="589"/>
      <c r="Q30" s="590"/>
      <c r="R30" s="591">
        <v>317781</v>
      </c>
      <c r="S30" s="592"/>
      <c r="T30" s="592"/>
      <c r="U30" s="592"/>
      <c r="V30" s="592"/>
      <c r="W30" s="592"/>
      <c r="X30" s="592"/>
      <c r="Y30" s="593"/>
      <c r="Z30" s="594">
        <v>1</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97.6</v>
      </c>
      <c r="BH30" s="650"/>
      <c r="BI30" s="650"/>
      <c r="BJ30" s="650"/>
      <c r="BK30" s="650"/>
      <c r="BL30" s="650"/>
      <c r="BM30" s="586">
        <v>89</v>
      </c>
      <c r="BN30" s="650"/>
      <c r="BO30" s="650"/>
      <c r="BP30" s="650"/>
      <c r="BQ30" s="651"/>
      <c r="BR30" s="649">
        <v>97.3</v>
      </c>
      <c r="BS30" s="650"/>
      <c r="BT30" s="650"/>
      <c r="BU30" s="650"/>
      <c r="BV30" s="650"/>
      <c r="BW30" s="650"/>
      <c r="BX30" s="586">
        <v>87.8</v>
      </c>
      <c r="BY30" s="650"/>
      <c r="BZ30" s="650"/>
      <c r="CA30" s="650"/>
      <c r="CB30" s="651"/>
      <c r="CD30" s="654"/>
      <c r="CE30" s="655"/>
      <c r="CF30" s="605" t="s">
        <v>291</v>
      </c>
      <c r="CG30" s="606"/>
      <c r="CH30" s="606"/>
      <c r="CI30" s="606"/>
      <c r="CJ30" s="606"/>
      <c r="CK30" s="606"/>
      <c r="CL30" s="606"/>
      <c r="CM30" s="606"/>
      <c r="CN30" s="606"/>
      <c r="CO30" s="606"/>
      <c r="CP30" s="606"/>
      <c r="CQ30" s="607"/>
      <c r="CR30" s="591">
        <v>3298161</v>
      </c>
      <c r="CS30" s="592"/>
      <c r="CT30" s="592"/>
      <c r="CU30" s="592"/>
      <c r="CV30" s="592"/>
      <c r="CW30" s="592"/>
      <c r="CX30" s="592"/>
      <c r="CY30" s="593"/>
      <c r="CZ30" s="625">
        <v>11</v>
      </c>
      <c r="DA30" s="626"/>
      <c r="DB30" s="626"/>
      <c r="DC30" s="627"/>
      <c r="DD30" s="600">
        <v>3288341</v>
      </c>
      <c r="DE30" s="592"/>
      <c r="DF30" s="592"/>
      <c r="DG30" s="592"/>
      <c r="DH30" s="592"/>
      <c r="DI30" s="592"/>
      <c r="DJ30" s="592"/>
      <c r="DK30" s="593"/>
      <c r="DL30" s="600">
        <v>3288341</v>
      </c>
      <c r="DM30" s="592"/>
      <c r="DN30" s="592"/>
      <c r="DO30" s="592"/>
      <c r="DP30" s="592"/>
      <c r="DQ30" s="592"/>
      <c r="DR30" s="592"/>
      <c r="DS30" s="592"/>
      <c r="DT30" s="592"/>
      <c r="DU30" s="592"/>
      <c r="DV30" s="593"/>
      <c r="DW30" s="596">
        <v>17.5</v>
      </c>
      <c r="DX30" s="621"/>
      <c r="DY30" s="621"/>
      <c r="DZ30" s="621"/>
      <c r="EA30" s="621"/>
      <c r="EB30" s="621"/>
      <c r="EC30" s="622"/>
    </row>
    <row r="31" spans="2:133" ht="11.25" customHeight="1" x14ac:dyDescent="0.15">
      <c r="B31" s="588" t="s">
        <v>292</v>
      </c>
      <c r="C31" s="589"/>
      <c r="D31" s="589"/>
      <c r="E31" s="589"/>
      <c r="F31" s="589"/>
      <c r="G31" s="589"/>
      <c r="H31" s="589"/>
      <c r="I31" s="589"/>
      <c r="J31" s="589"/>
      <c r="K31" s="589"/>
      <c r="L31" s="589"/>
      <c r="M31" s="589"/>
      <c r="N31" s="589"/>
      <c r="O31" s="589"/>
      <c r="P31" s="589"/>
      <c r="Q31" s="590"/>
      <c r="R31" s="591">
        <v>543976</v>
      </c>
      <c r="S31" s="592"/>
      <c r="T31" s="592"/>
      <c r="U31" s="592"/>
      <c r="V31" s="592"/>
      <c r="W31" s="592"/>
      <c r="X31" s="592"/>
      <c r="Y31" s="593"/>
      <c r="Z31" s="594">
        <v>1.7</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v>
      </c>
      <c r="BH31" s="623"/>
      <c r="BI31" s="623"/>
      <c r="BJ31" s="623"/>
      <c r="BK31" s="623"/>
      <c r="BL31" s="623"/>
      <c r="BM31" s="597">
        <v>92.9</v>
      </c>
      <c r="BN31" s="647"/>
      <c r="BO31" s="647"/>
      <c r="BP31" s="647"/>
      <c r="BQ31" s="648"/>
      <c r="BR31" s="646">
        <v>98</v>
      </c>
      <c r="BS31" s="623"/>
      <c r="BT31" s="623"/>
      <c r="BU31" s="623"/>
      <c r="BV31" s="623"/>
      <c r="BW31" s="623"/>
      <c r="BX31" s="597">
        <v>92.7</v>
      </c>
      <c r="BY31" s="647"/>
      <c r="BZ31" s="647"/>
      <c r="CA31" s="647"/>
      <c r="CB31" s="648"/>
      <c r="CD31" s="654"/>
      <c r="CE31" s="655"/>
      <c r="CF31" s="605" t="s">
        <v>295</v>
      </c>
      <c r="CG31" s="606"/>
      <c r="CH31" s="606"/>
      <c r="CI31" s="606"/>
      <c r="CJ31" s="606"/>
      <c r="CK31" s="606"/>
      <c r="CL31" s="606"/>
      <c r="CM31" s="606"/>
      <c r="CN31" s="606"/>
      <c r="CO31" s="606"/>
      <c r="CP31" s="606"/>
      <c r="CQ31" s="607"/>
      <c r="CR31" s="591">
        <v>466863</v>
      </c>
      <c r="CS31" s="623"/>
      <c r="CT31" s="623"/>
      <c r="CU31" s="623"/>
      <c r="CV31" s="623"/>
      <c r="CW31" s="623"/>
      <c r="CX31" s="623"/>
      <c r="CY31" s="624"/>
      <c r="CZ31" s="625">
        <v>1.6</v>
      </c>
      <c r="DA31" s="626"/>
      <c r="DB31" s="626"/>
      <c r="DC31" s="627"/>
      <c r="DD31" s="600">
        <v>466863</v>
      </c>
      <c r="DE31" s="623"/>
      <c r="DF31" s="623"/>
      <c r="DG31" s="623"/>
      <c r="DH31" s="623"/>
      <c r="DI31" s="623"/>
      <c r="DJ31" s="623"/>
      <c r="DK31" s="624"/>
      <c r="DL31" s="600">
        <v>466863</v>
      </c>
      <c r="DM31" s="623"/>
      <c r="DN31" s="623"/>
      <c r="DO31" s="623"/>
      <c r="DP31" s="623"/>
      <c r="DQ31" s="623"/>
      <c r="DR31" s="623"/>
      <c r="DS31" s="623"/>
      <c r="DT31" s="623"/>
      <c r="DU31" s="623"/>
      <c r="DV31" s="624"/>
      <c r="DW31" s="596">
        <v>2.5</v>
      </c>
      <c r="DX31" s="621"/>
      <c r="DY31" s="621"/>
      <c r="DZ31" s="621"/>
      <c r="EA31" s="621"/>
      <c r="EB31" s="621"/>
      <c r="EC31" s="622"/>
    </row>
    <row r="32" spans="2:133" ht="11.25" customHeight="1" x14ac:dyDescent="0.15">
      <c r="B32" s="588" t="s">
        <v>296</v>
      </c>
      <c r="C32" s="589"/>
      <c r="D32" s="589"/>
      <c r="E32" s="589"/>
      <c r="F32" s="589"/>
      <c r="G32" s="589"/>
      <c r="H32" s="589"/>
      <c r="I32" s="589"/>
      <c r="J32" s="589"/>
      <c r="K32" s="589"/>
      <c r="L32" s="589"/>
      <c r="M32" s="589"/>
      <c r="N32" s="589"/>
      <c r="O32" s="589"/>
      <c r="P32" s="589"/>
      <c r="Q32" s="590"/>
      <c r="R32" s="591">
        <v>308841</v>
      </c>
      <c r="S32" s="592"/>
      <c r="T32" s="592"/>
      <c r="U32" s="592"/>
      <c r="V32" s="592"/>
      <c r="W32" s="592"/>
      <c r="X32" s="592"/>
      <c r="Y32" s="593"/>
      <c r="Z32" s="594">
        <v>1</v>
      </c>
      <c r="AA32" s="594"/>
      <c r="AB32" s="594"/>
      <c r="AC32" s="594"/>
      <c r="AD32" s="595">
        <v>1537</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96.7</v>
      </c>
      <c r="BH32" s="659"/>
      <c r="BI32" s="659"/>
      <c r="BJ32" s="659"/>
      <c r="BK32" s="659"/>
      <c r="BL32" s="659"/>
      <c r="BM32" s="660">
        <v>83.9</v>
      </c>
      <c r="BN32" s="659"/>
      <c r="BO32" s="659"/>
      <c r="BP32" s="659"/>
      <c r="BQ32" s="661"/>
      <c r="BR32" s="658">
        <v>96.2</v>
      </c>
      <c r="BS32" s="659"/>
      <c r="BT32" s="659"/>
      <c r="BU32" s="659"/>
      <c r="BV32" s="659"/>
      <c r="BW32" s="659"/>
      <c r="BX32" s="660">
        <v>81.7</v>
      </c>
      <c r="BY32" s="659"/>
      <c r="BZ32" s="659"/>
      <c r="CA32" s="659"/>
      <c r="CB32" s="661"/>
      <c r="CD32" s="656"/>
      <c r="CE32" s="657"/>
      <c r="CF32" s="605" t="s">
        <v>298</v>
      </c>
      <c r="CG32" s="606"/>
      <c r="CH32" s="606"/>
      <c r="CI32" s="606"/>
      <c r="CJ32" s="606"/>
      <c r="CK32" s="606"/>
      <c r="CL32" s="606"/>
      <c r="CM32" s="606"/>
      <c r="CN32" s="606"/>
      <c r="CO32" s="606"/>
      <c r="CP32" s="606"/>
      <c r="CQ32" s="607"/>
      <c r="CR32" s="591">
        <v>315</v>
      </c>
      <c r="CS32" s="592"/>
      <c r="CT32" s="592"/>
      <c r="CU32" s="592"/>
      <c r="CV32" s="592"/>
      <c r="CW32" s="592"/>
      <c r="CX32" s="592"/>
      <c r="CY32" s="593"/>
      <c r="CZ32" s="625">
        <v>0</v>
      </c>
      <c r="DA32" s="626"/>
      <c r="DB32" s="626"/>
      <c r="DC32" s="627"/>
      <c r="DD32" s="600">
        <v>315</v>
      </c>
      <c r="DE32" s="592"/>
      <c r="DF32" s="592"/>
      <c r="DG32" s="592"/>
      <c r="DH32" s="592"/>
      <c r="DI32" s="592"/>
      <c r="DJ32" s="592"/>
      <c r="DK32" s="593"/>
      <c r="DL32" s="600">
        <v>315</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299</v>
      </c>
      <c r="C33" s="589"/>
      <c r="D33" s="589"/>
      <c r="E33" s="589"/>
      <c r="F33" s="589"/>
      <c r="G33" s="589"/>
      <c r="H33" s="589"/>
      <c r="I33" s="589"/>
      <c r="J33" s="589"/>
      <c r="K33" s="589"/>
      <c r="L33" s="589"/>
      <c r="M33" s="589"/>
      <c r="N33" s="589"/>
      <c r="O33" s="589"/>
      <c r="P33" s="589"/>
      <c r="Q33" s="590"/>
      <c r="R33" s="591">
        <v>2476200</v>
      </c>
      <c r="S33" s="592"/>
      <c r="T33" s="592"/>
      <c r="U33" s="592"/>
      <c r="V33" s="592"/>
      <c r="W33" s="592"/>
      <c r="X33" s="592"/>
      <c r="Y33" s="593"/>
      <c r="Z33" s="594">
        <v>7.9</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12924503</v>
      </c>
      <c r="CS33" s="623"/>
      <c r="CT33" s="623"/>
      <c r="CU33" s="623"/>
      <c r="CV33" s="623"/>
      <c r="CW33" s="623"/>
      <c r="CX33" s="623"/>
      <c r="CY33" s="624"/>
      <c r="CZ33" s="625">
        <v>43</v>
      </c>
      <c r="DA33" s="626"/>
      <c r="DB33" s="626"/>
      <c r="DC33" s="627"/>
      <c r="DD33" s="600">
        <v>11355133</v>
      </c>
      <c r="DE33" s="623"/>
      <c r="DF33" s="623"/>
      <c r="DG33" s="623"/>
      <c r="DH33" s="623"/>
      <c r="DI33" s="623"/>
      <c r="DJ33" s="623"/>
      <c r="DK33" s="624"/>
      <c r="DL33" s="600">
        <v>8004713</v>
      </c>
      <c r="DM33" s="623"/>
      <c r="DN33" s="623"/>
      <c r="DO33" s="623"/>
      <c r="DP33" s="623"/>
      <c r="DQ33" s="623"/>
      <c r="DR33" s="623"/>
      <c r="DS33" s="623"/>
      <c r="DT33" s="623"/>
      <c r="DU33" s="623"/>
      <c r="DV33" s="624"/>
      <c r="DW33" s="596">
        <v>42.6</v>
      </c>
      <c r="DX33" s="621"/>
      <c r="DY33" s="621"/>
      <c r="DZ33" s="621"/>
      <c r="EA33" s="621"/>
      <c r="EB33" s="621"/>
      <c r="EC33" s="622"/>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2302301</v>
      </c>
      <c r="CS34" s="592"/>
      <c r="CT34" s="592"/>
      <c r="CU34" s="592"/>
      <c r="CV34" s="592"/>
      <c r="CW34" s="592"/>
      <c r="CX34" s="592"/>
      <c r="CY34" s="593"/>
      <c r="CZ34" s="625">
        <v>7.7</v>
      </c>
      <c r="DA34" s="626"/>
      <c r="DB34" s="626"/>
      <c r="DC34" s="627"/>
      <c r="DD34" s="600">
        <v>1886348</v>
      </c>
      <c r="DE34" s="592"/>
      <c r="DF34" s="592"/>
      <c r="DG34" s="592"/>
      <c r="DH34" s="592"/>
      <c r="DI34" s="592"/>
      <c r="DJ34" s="592"/>
      <c r="DK34" s="593"/>
      <c r="DL34" s="600">
        <v>1580516</v>
      </c>
      <c r="DM34" s="592"/>
      <c r="DN34" s="592"/>
      <c r="DO34" s="592"/>
      <c r="DP34" s="592"/>
      <c r="DQ34" s="592"/>
      <c r="DR34" s="592"/>
      <c r="DS34" s="592"/>
      <c r="DT34" s="592"/>
      <c r="DU34" s="592"/>
      <c r="DV34" s="593"/>
      <c r="DW34" s="596">
        <v>8.4</v>
      </c>
      <c r="DX34" s="621"/>
      <c r="DY34" s="621"/>
      <c r="DZ34" s="621"/>
      <c r="EA34" s="621"/>
      <c r="EB34" s="621"/>
      <c r="EC34" s="622"/>
    </row>
    <row r="35" spans="2:133" ht="11.25" customHeight="1" x14ac:dyDescent="0.15">
      <c r="B35" s="588" t="s">
        <v>305</v>
      </c>
      <c r="C35" s="589"/>
      <c r="D35" s="589"/>
      <c r="E35" s="589"/>
      <c r="F35" s="589"/>
      <c r="G35" s="589"/>
      <c r="H35" s="589"/>
      <c r="I35" s="589"/>
      <c r="J35" s="589"/>
      <c r="K35" s="589"/>
      <c r="L35" s="589"/>
      <c r="M35" s="589"/>
      <c r="N35" s="589"/>
      <c r="O35" s="589"/>
      <c r="P35" s="589"/>
      <c r="Q35" s="590"/>
      <c r="R35" s="591">
        <v>1150000</v>
      </c>
      <c r="S35" s="592"/>
      <c r="T35" s="592"/>
      <c r="U35" s="592"/>
      <c r="V35" s="592"/>
      <c r="W35" s="592"/>
      <c r="X35" s="592"/>
      <c r="Y35" s="593"/>
      <c r="Z35" s="594">
        <v>3.7</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4728949</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256083</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754239</v>
      </c>
      <c r="CS35" s="623"/>
      <c r="CT35" s="623"/>
      <c r="CU35" s="623"/>
      <c r="CV35" s="623"/>
      <c r="CW35" s="623"/>
      <c r="CX35" s="623"/>
      <c r="CY35" s="624"/>
      <c r="CZ35" s="625">
        <v>2.5</v>
      </c>
      <c r="DA35" s="626"/>
      <c r="DB35" s="626"/>
      <c r="DC35" s="627"/>
      <c r="DD35" s="600">
        <v>520808</v>
      </c>
      <c r="DE35" s="623"/>
      <c r="DF35" s="623"/>
      <c r="DG35" s="623"/>
      <c r="DH35" s="623"/>
      <c r="DI35" s="623"/>
      <c r="DJ35" s="623"/>
      <c r="DK35" s="624"/>
      <c r="DL35" s="600">
        <v>520808</v>
      </c>
      <c r="DM35" s="623"/>
      <c r="DN35" s="623"/>
      <c r="DO35" s="623"/>
      <c r="DP35" s="623"/>
      <c r="DQ35" s="623"/>
      <c r="DR35" s="623"/>
      <c r="DS35" s="623"/>
      <c r="DT35" s="623"/>
      <c r="DU35" s="623"/>
      <c r="DV35" s="624"/>
      <c r="DW35" s="596">
        <v>2.8</v>
      </c>
      <c r="DX35" s="621"/>
      <c r="DY35" s="621"/>
      <c r="DZ35" s="621"/>
      <c r="EA35" s="621"/>
      <c r="EB35" s="621"/>
      <c r="EC35" s="622"/>
    </row>
    <row r="36" spans="2:133" ht="11.25" customHeight="1" x14ac:dyDescent="0.15">
      <c r="B36" s="634" t="s">
        <v>309</v>
      </c>
      <c r="C36" s="635"/>
      <c r="D36" s="635"/>
      <c r="E36" s="635"/>
      <c r="F36" s="635"/>
      <c r="G36" s="635"/>
      <c r="H36" s="635"/>
      <c r="I36" s="635"/>
      <c r="J36" s="635"/>
      <c r="K36" s="635"/>
      <c r="L36" s="635"/>
      <c r="M36" s="635"/>
      <c r="N36" s="635"/>
      <c r="O36" s="635"/>
      <c r="P36" s="635"/>
      <c r="Q36" s="636"/>
      <c r="R36" s="663">
        <v>31470311</v>
      </c>
      <c r="S36" s="664"/>
      <c r="T36" s="664"/>
      <c r="U36" s="664"/>
      <c r="V36" s="664"/>
      <c r="W36" s="664"/>
      <c r="X36" s="664"/>
      <c r="Y36" s="665"/>
      <c r="Z36" s="666">
        <v>100</v>
      </c>
      <c r="AA36" s="666"/>
      <c r="AB36" s="666"/>
      <c r="AC36" s="666"/>
      <c r="AD36" s="667">
        <v>17652343</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1337403</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206594</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5234680</v>
      </c>
      <c r="CS36" s="592"/>
      <c r="CT36" s="592"/>
      <c r="CU36" s="592"/>
      <c r="CV36" s="592"/>
      <c r="CW36" s="592"/>
      <c r="CX36" s="592"/>
      <c r="CY36" s="593"/>
      <c r="CZ36" s="625">
        <v>17.399999999999999</v>
      </c>
      <c r="DA36" s="626"/>
      <c r="DB36" s="626"/>
      <c r="DC36" s="627"/>
      <c r="DD36" s="600">
        <v>4890819</v>
      </c>
      <c r="DE36" s="592"/>
      <c r="DF36" s="592"/>
      <c r="DG36" s="592"/>
      <c r="DH36" s="592"/>
      <c r="DI36" s="592"/>
      <c r="DJ36" s="592"/>
      <c r="DK36" s="593"/>
      <c r="DL36" s="600">
        <v>4132135</v>
      </c>
      <c r="DM36" s="592"/>
      <c r="DN36" s="592"/>
      <c r="DO36" s="592"/>
      <c r="DP36" s="592"/>
      <c r="DQ36" s="592"/>
      <c r="DR36" s="592"/>
      <c r="DS36" s="592"/>
      <c r="DT36" s="592"/>
      <c r="DU36" s="592"/>
      <c r="DV36" s="593"/>
      <c r="DW36" s="596">
        <v>22</v>
      </c>
      <c r="DX36" s="621"/>
      <c r="DY36" s="621"/>
      <c r="DZ36" s="621"/>
      <c r="EA36" s="621"/>
      <c r="EB36" s="621"/>
      <c r="EC36" s="622"/>
    </row>
    <row r="37" spans="2:133" ht="11.25" customHeight="1" x14ac:dyDescent="0.15">
      <c r="AQ37" s="670" t="s">
        <v>313</v>
      </c>
      <c r="AR37" s="671"/>
      <c r="AS37" s="671"/>
      <c r="AT37" s="671"/>
      <c r="AU37" s="671"/>
      <c r="AV37" s="671"/>
      <c r="AW37" s="671"/>
      <c r="AX37" s="671"/>
      <c r="AY37" s="672"/>
      <c r="AZ37" s="591">
        <v>1131270</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11272</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2122256</v>
      </c>
      <c r="CS37" s="623"/>
      <c r="CT37" s="623"/>
      <c r="CU37" s="623"/>
      <c r="CV37" s="623"/>
      <c r="CW37" s="623"/>
      <c r="CX37" s="623"/>
      <c r="CY37" s="624"/>
      <c r="CZ37" s="625">
        <v>7.1</v>
      </c>
      <c r="DA37" s="626"/>
      <c r="DB37" s="626"/>
      <c r="DC37" s="627"/>
      <c r="DD37" s="600">
        <v>2122256</v>
      </c>
      <c r="DE37" s="623"/>
      <c r="DF37" s="623"/>
      <c r="DG37" s="623"/>
      <c r="DH37" s="623"/>
      <c r="DI37" s="623"/>
      <c r="DJ37" s="623"/>
      <c r="DK37" s="624"/>
      <c r="DL37" s="600">
        <v>2122256</v>
      </c>
      <c r="DM37" s="623"/>
      <c r="DN37" s="623"/>
      <c r="DO37" s="623"/>
      <c r="DP37" s="623"/>
      <c r="DQ37" s="623"/>
      <c r="DR37" s="623"/>
      <c r="DS37" s="623"/>
      <c r="DT37" s="623"/>
      <c r="DU37" s="623"/>
      <c r="DV37" s="624"/>
      <c r="DW37" s="596">
        <v>11.3</v>
      </c>
      <c r="DX37" s="621"/>
      <c r="DY37" s="621"/>
      <c r="DZ37" s="621"/>
      <c r="EA37" s="621"/>
      <c r="EB37" s="621"/>
      <c r="EC37" s="622"/>
    </row>
    <row r="38" spans="2:133" ht="11.25" customHeight="1" x14ac:dyDescent="0.15">
      <c r="AQ38" s="670" t="s">
        <v>316</v>
      </c>
      <c r="AR38" s="671"/>
      <c r="AS38" s="671"/>
      <c r="AT38" s="671"/>
      <c r="AU38" s="671"/>
      <c r="AV38" s="671"/>
      <c r="AW38" s="671"/>
      <c r="AX38" s="671"/>
      <c r="AY38" s="672"/>
      <c r="AZ38" s="591">
        <v>100699</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18479</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2131563</v>
      </c>
      <c r="CS38" s="592"/>
      <c r="CT38" s="592"/>
      <c r="CU38" s="592"/>
      <c r="CV38" s="592"/>
      <c r="CW38" s="592"/>
      <c r="CX38" s="592"/>
      <c r="CY38" s="593"/>
      <c r="CZ38" s="625">
        <v>7.1</v>
      </c>
      <c r="DA38" s="626"/>
      <c r="DB38" s="626"/>
      <c r="DC38" s="627"/>
      <c r="DD38" s="600">
        <v>1811254</v>
      </c>
      <c r="DE38" s="592"/>
      <c r="DF38" s="592"/>
      <c r="DG38" s="592"/>
      <c r="DH38" s="592"/>
      <c r="DI38" s="592"/>
      <c r="DJ38" s="592"/>
      <c r="DK38" s="593"/>
      <c r="DL38" s="600">
        <v>1771254</v>
      </c>
      <c r="DM38" s="592"/>
      <c r="DN38" s="592"/>
      <c r="DO38" s="592"/>
      <c r="DP38" s="592"/>
      <c r="DQ38" s="592"/>
      <c r="DR38" s="592"/>
      <c r="DS38" s="592"/>
      <c r="DT38" s="592"/>
      <c r="DU38" s="592"/>
      <c r="DV38" s="593"/>
      <c r="DW38" s="596">
        <v>9.4</v>
      </c>
      <c r="DX38" s="621"/>
      <c r="DY38" s="621"/>
      <c r="DZ38" s="621"/>
      <c r="EA38" s="621"/>
      <c r="EB38" s="621"/>
      <c r="EC38" s="622"/>
    </row>
    <row r="39" spans="2:133" ht="11.25" customHeight="1" x14ac:dyDescent="0.15">
      <c r="AQ39" s="670" t="s">
        <v>319</v>
      </c>
      <c r="AR39" s="671"/>
      <c r="AS39" s="671"/>
      <c r="AT39" s="671"/>
      <c r="AU39" s="671"/>
      <c r="AV39" s="671"/>
      <c r="AW39" s="671"/>
      <c r="AX39" s="671"/>
      <c r="AY39" s="672"/>
      <c r="AZ39" s="591">
        <v>28014</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94</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1817889</v>
      </c>
      <c r="CS39" s="623"/>
      <c r="CT39" s="623"/>
      <c r="CU39" s="623"/>
      <c r="CV39" s="623"/>
      <c r="CW39" s="623"/>
      <c r="CX39" s="623"/>
      <c r="CY39" s="624"/>
      <c r="CZ39" s="625">
        <v>6</v>
      </c>
      <c r="DA39" s="626"/>
      <c r="DB39" s="626"/>
      <c r="DC39" s="627"/>
      <c r="DD39" s="600">
        <v>1710420</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515565</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106</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683831</v>
      </c>
      <c r="CS40" s="592"/>
      <c r="CT40" s="592"/>
      <c r="CU40" s="592"/>
      <c r="CV40" s="592"/>
      <c r="CW40" s="592"/>
      <c r="CX40" s="592"/>
      <c r="CY40" s="593"/>
      <c r="CZ40" s="625">
        <v>2.2999999999999998</v>
      </c>
      <c r="DA40" s="626"/>
      <c r="DB40" s="626"/>
      <c r="DC40" s="627"/>
      <c r="DD40" s="600">
        <v>535484</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1615998</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263</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3668171</v>
      </c>
      <c r="CS42" s="592"/>
      <c r="CT42" s="592"/>
      <c r="CU42" s="592"/>
      <c r="CV42" s="592"/>
      <c r="CW42" s="592"/>
      <c r="CX42" s="592"/>
      <c r="CY42" s="593"/>
      <c r="CZ42" s="625">
        <v>12.2</v>
      </c>
      <c r="DA42" s="674"/>
      <c r="DB42" s="674"/>
      <c r="DC42" s="675"/>
      <c r="DD42" s="600">
        <v>1044725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85909</v>
      </c>
      <c r="CS43" s="623"/>
      <c r="CT43" s="623"/>
      <c r="CU43" s="623"/>
      <c r="CV43" s="623"/>
      <c r="CW43" s="623"/>
      <c r="CX43" s="623"/>
      <c r="CY43" s="624"/>
      <c r="CZ43" s="625">
        <v>0.3</v>
      </c>
      <c r="DA43" s="626"/>
      <c r="DB43" s="626"/>
      <c r="DC43" s="627"/>
      <c r="DD43" s="600">
        <v>71709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286</v>
      </c>
      <c r="CE44" s="698"/>
      <c r="CF44" s="588" t="s">
        <v>336</v>
      </c>
      <c r="CG44" s="589"/>
      <c r="CH44" s="589"/>
      <c r="CI44" s="589"/>
      <c r="CJ44" s="589"/>
      <c r="CK44" s="589"/>
      <c r="CL44" s="589"/>
      <c r="CM44" s="589"/>
      <c r="CN44" s="589"/>
      <c r="CO44" s="589"/>
      <c r="CP44" s="589"/>
      <c r="CQ44" s="590"/>
      <c r="CR44" s="591">
        <v>3206486</v>
      </c>
      <c r="CS44" s="592"/>
      <c r="CT44" s="592"/>
      <c r="CU44" s="592"/>
      <c r="CV44" s="592"/>
      <c r="CW44" s="592"/>
      <c r="CX44" s="592"/>
      <c r="CY44" s="593"/>
      <c r="CZ44" s="625">
        <v>10.7</v>
      </c>
      <c r="DA44" s="674"/>
      <c r="DB44" s="674"/>
      <c r="DC44" s="675"/>
      <c r="DD44" s="600">
        <v>1033941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1347350</v>
      </c>
      <c r="CS45" s="623"/>
      <c r="CT45" s="623"/>
      <c r="CU45" s="623"/>
      <c r="CV45" s="623"/>
      <c r="CW45" s="623"/>
      <c r="CX45" s="623"/>
      <c r="CY45" s="624"/>
      <c r="CZ45" s="625">
        <v>4.5</v>
      </c>
      <c r="DA45" s="626"/>
      <c r="DB45" s="626"/>
      <c r="DC45" s="627"/>
      <c r="DD45" s="600">
        <v>19363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1816063</v>
      </c>
      <c r="CS46" s="592"/>
      <c r="CT46" s="592"/>
      <c r="CU46" s="592"/>
      <c r="CV46" s="592"/>
      <c r="CW46" s="592"/>
      <c r="CX46" s="592"/>
      <c r="CY46" s="593"/>
      <c r="CZ46" s="625">
        <v>6</v>
      </c>
      <c r="DA46" s="674"/>
      <c r="DB46" s="674"/>
      <c r="DC46" s="675"/>
      <c r="DD46" s="600">
        <v>1010805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v>461685</v>
      </c>
      <c r="CS47" s="623"/>
      <c r="CT47" s="623"/>
      <c r="CU47" s="623"/>
      <c r="CV47" s="623"/>
      <c r="CW47" s="623"/>
      <c r="CX47" s="623"/>
      <c r="CY47" s="624"/>
      <c r="CZ47" s="625">
        <v>1.5</v>
      </c>
      <c r="DA47" s="626"/>
      <c r="DB47" s="626"/>
      <c r="DC47" s="627"/>
      <c r="DD47" s="600">
        <v>10784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342</v>
      </c>
      <c r="CE49" s="635"/>
      <c r="CF49" s="635"/>
      <c r="CG49" s="635"/>
      <c r="CH49" s="635"/>
      <c r="CI49" s="635"/>
      <c r="CJ49" s="635"/>
      <c r="CK49" s="635"/>
      <c r="CL49" s="635"/>
      <c r="CM49" s="635"/>
      <c r="CN49" s="635"/>
      <c r="CO49" s="635"/>
      <c r="CP49" s="635"/>
      <c r="CQ49" s="636"/>
      <c r="CR49" s="663">
        <v>30060202</v>
      </c>
      <c r="CS49" s="659"/>
      <c r="CT49" s="659"/>
      <c r="CU49" s="659"/>
      <c r="CV49" s="659"/>
      <c r="CW49" s="659"/>
      <c r="CX49" s="659"/>
      <c r="CY49" s="686"/>
      <c r="CZ49" s="687">
        <v>100</v>
      </c>
      <c r="DA49" s="688"/>
      <c r="DB49" s="688"/>
      <c r="DC49" s="689"/>
      <c r="DD49" s="690">
        <v>21022698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365</v>
      </c>
      <c r="C7" s="718"/>
      <c r="D7" s="718"/>
      <c r="E7" s="718"/>
      <c r="F7" s="718"/>
      <c r="G7" s="718"/>
      <c r="H7" s="718"/>
      <c r="I7" s="718"/>
      <c r="J7" s="718"/>
      <c r="K7" s="718"/>
      <c r="L7" s="718"/>
      <c r="M7" s="718"/>
      <c r="N7" s="718"/>
      <c r="O7" s="718"/>
      <c r="P7" s="719"/>
      <c r="Q7" s="720">
        <v>31496</v>
      </c>
      <c r="R7" s="721"/>
      <c r="S7" s="721"/>
      <c r="T7" s="721"/>
      <c r="U7" s="721"/>
      <c r="V7" s="721">
        <v>30086</v>
      </c>
      <c r="W7" s="721"/>
      <c r="X7" s="721"/>
      <c r="Y7" s="721"/>
      <c r="Z7" s="721"/>
      <c r="AA7" s="721">
        <v>1410</v>
      </c>
      <c r="AB7" s="721"/>
      <c r="AC7" s="721"/>
      <c r="AD7" s="721"/>
      <c r="AE7" s="722"/>
      <c r="AF7" s="723">
        <v>1256</v>
      </c>
      <c r="AG7" s="724"/>
      <c r="AH7" s="724"/>
      <c r="AI7" s="724"/>
      <c r="AJ7" s="725"/>
      <c r="AK7" s="760">
        <v>312</v>
      </c>
      <c r="AL7" s="761"/>
      <c r="AM7" s="761"/>
      <c r="AN7" s="761"/>
      <c r="AO7" s="761"/>
      <c r="AP7" s="761">
        <v>32088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546</v>
      </c>
      <c r="BS7" s="764" t="s">
        <v>547</v>
      </c>
      <c r="BT7" s="765"/>
      <c r="BU7" s="765"/>
      <c r="BV7" s="765"/>
      <c r="BW7" s="765"/>
      <c r="BX7" s="765"/>
      <c r="BY7" s="765"/>
      <c r="BZ7" s="765"/>
      <c r="CA7" s="765"/>
      <c r="CB7" s="765"/>
      <c r="CC7" s="765"/>
      <c r="CD7" s="765"/>
      <c r="CE7" s="765"/>
      <c r="CF7" s="765"/>
      <c r="CG7" s="766"/>
      <c r="CH7" s="757">
        <v>0</v>
      </c>
      <c r="CI7" s="758"/>
      <c r="CJ7" s="758"/>
      <c r="CK7" s="758"/>
      <c r="CL7" s="759"/>
      <c r="CM7" s="757">
        <v>31</v>
      </c>
      <c r="CN7" s="758"/>
      <c r="CO7" s="758"/>
      <c r="CP7" s="758"/>
      <c r="CQ7" s="759"/>
      <c r="CR7" s="757">
        <v>5</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548</v>
      </c>
      <c r="BT8" s="755"/>
      <c r="BU8" s="755"/>
      <c r="BV8" s="755"/>
      <c r="BW8" s="755"/>
      <c r="BX8" s="755"/>
      <c r="BY8" s="755"/>
      <c r="BZ8" s="755"/>
      <c r="CA8" s="755"/>
      <c r="CB8" s="755"/>
      <c r="CC8" s="755"/>
      <c r="CD8" s="755"/>
      <c r="CE8" s="755"/>
      <c r="CF8" s="755"/>
      <c r="CG8" s="756"/>
      <c r="CH8" s="767">
        <v>-1</v>
      </c>
      <c r="CI8" s="768"/>
      <c r="CJ8" s="768"/>
      <c r="CK8" s="768"/>
      <c r="CL8" s="769"/>
      <c r="CM8" s="767">
        <v>9</v>
      </c>
      <c r="CN8" s="768"/>
      <c r="CO8" s="768"/>
      <c r="CP8" s="768"/>
      <c r="CQ8" s="769"/>
      <c r="CR8" s="767">
        <v>10</v>
      </c>
      <c r="CS8" s="768"/>
      <c r="CT8" s="768"/>
      <c r="CU8" s="768"/>
      <c r="CV8" s="769"/>
      <c r="CW8" s="767">
        <v>0</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549</v>
      </c>
      <c r="BT9" s="755"/>
      <c r="BU9" s="755"/>
      <c r="BV9" s="755"/>
      <c r="BW9" s="755"/>
      <c r="BX9" s="755"/>
      <c r="BY9" s="755"/>
      <c r="BZ9" s="755"/>
      <c r="CA9" s="755"/>
      <c r="CB9" s="755"/>
      <c r="CC9" s="755"/>
      <c r="CD9" s="755"/>
      <c r="CE9" s="755"/>
      <c r="CF9" s="755"/>
      <c r="CG9" s="756"/>
      <c r="CH9" s="767">
        <v>14</v>
      </c>
      <c r="CI9" s="768"/>
      <c r="CJ9" s="768"/>
      <c r="CK9" s="768"/>
      <c r="CL9" s="769"/>
      <c r="CM9" s="767">
        <v>345</v>
      </c>
      <c r="CN9" s="768"/>
      <c r="CO9" s="768"/>
      <c r="CP9" s="768"/>
      <c r="CQ9" s="769"/>
      <c r="CR9" s="767">
        <v>92</v>
      </c>
      <c r="CS9" s="768"/>
      <c r="CT9" s="768"/>
      <c r="CU9" s="768"/>
      <c r="CV9" s="769"/>
      <c r="CW9" s="767">
        <v>0</v>
      </c>
      <c r="CX9" s="768"/>
      <c r="CY9" s="768"/>
      <c r="CZ9" s="768"/>
      <c r="DA9" s="769"/>
      <c r="DB9" s="767">
        <v>0</v>
      </c>
      <c r="DC9" s="768"/>
      <c r="DD9" s="768"/>
      <c r="DE9" s="768"/>
      <c r="DF9" s="769"/>
      <c r="DG9" s="767">
        <v>0</v>
      </c>
      <c r="DH9" s="768"/>
      <c r="DI9" s="768"/>
      <c r="DJ9" s="768"/>
      <c r="DK9" s="769"/>
      <c r="DL9" s="767">
        <v>0</v>
      </c>
      <c r="DM9" s="768"/>
      <c r="DN9" s="768"/>
      <c r="DO9" s="768"/>
      <c r="DP9" s="769"/>
      <c r="DQ9" s="767">
        <v>0</v>
      </c>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550</v>
      </c>
      <c r="BT10" s="755"/>
      <c r="BU10" s="755"/>
      <c r="BV10" s="755"/>
      <c r="BW10" s="755"/>
      <c r="BX10" s="755"/>
      <c r="BY10" s="755"/>
      <c r="BZ10" s="755"/>
      <c r="CA10" s="755"/>
      <c r="CB10" s="755"/>
      <c r="CC10" s="755"/>
      <c r="CD10" s="755"/>
      <c r="CE10" s="755"/>
      <c r="CF10" s="755"/>
      <c r="CG10" s="756"/>
      <c r="CH10" s="767">
        <v>-4</v>
      </c>
      <c r="CI10" s="768"/>
      <c r="CJ10" s="768"/>
      <c r="CK10" s="768"/>
      <c r="CL10" s="769"/>
      <c r="CM10" s="767">
        <v>33</v>
      </c>
      <c r="CN10" s="768"/>
      <c r="CO10" s="768"/>
      <c r="CP10" s="768"/>
      <c r="CQ10" s="769"/>
      <c r="CR10" s="767">
        <v>10</v>
      </c>
      <c r="CS10" s="768"/>
      <c r="CT10" s="768"/>
      <c r="CU10" s="768"/>
      <c r="CV10" s="769"/>
      <c r="CW10" s="767">
        <v>2</v>
      </c>
      <c r="CX10" s="768"/>
      <c r="CY10" s="768"/>
      <c r="CZ10" s="768"/>
      <c r="DA10" s="769"/>
      <c r="DB10" s="767">
        <v>0</v>
      </c>
      <c r="DC10" s="768"/>
      <c r="DD10" s="768"/>
      <c r="DE10" s="768"/>
      <c r="DF10" s="769"/>
      <c r="DG10" s="767">
        <v>0</v>
      </c>
      <c r="DH10" s="768"/>
      <c r="DI10" s="768"/>
      <c r="DJ10" s="768"/>
      <c r="DK10" s="769"/>
      <c r="DL10" s="767">
        <v>0</v>
      </c>
      <c r="DM10" s="768"/>
      <c r="DN10" s="768"/>
      <c r="DO10" s="768"/>
      <c r="DP10" s="769"/>
      <c r="DQ10" s="767">
        <v>0</v>
      </c>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551</v>
      </c>
      <c r="BT11" s="755"/>
      <c r="BU11" s="755"/>
      <c r="BV11" s="755"/>
      <c r="BW11" s="755"/>
      <c r="BX11" s="755"/>
      <c r="BY11" s="755"/>
      <c r="BZ11" s="755"/>
      <c r="CA11" s="755"/>
      <c r="CB11" s="755"/>
      <c r="CC11" s="755"/>
      <c r="CD11" s="755"/>
      <c r="CE11" s="755"/>
      <c r="CF11" s="755"/>
      <c r="CG11" s="756"/>
      <c r="CH11" s="767">
        <v>-2</v>
      </c>
      <c r="CI11" s="768"/>
      <c r="CJ11" s="768"/>
      <c r="CK11" s="768"/>
      <c r="CL11" s="769"/>
      <c r="CM11" s="767">
        <v>23</v>
      </c>
      <c r="CN11" s="768"/>
      <c r="CO11" s="768"/>
      <c r="CP11" s="768"/>
      <c r="CQ11" s="769"/>
      <c r="CR11" s="767">
        <v>15</v>
      </c>
      <c r="CS11" s="768"/>
      <c r="CT11" s="768"/>
      <c r="CU11" s="768"/>
      <c r="CV11" s="769"/>
      <c r="CW11" s="767">
        <v>0</v>
      </c>
      <c r="CX11" s="768"/>
      <c r="CY11" s="768"/>
      <c r="CZ11" s="768"/>
      <c r="DA11" s="769"/>
      <c r="DB11" s="767">
        <v>0</v>
      </c>
      <c r="DC11" s="768"/>
      <c r="DD11" s="768"/>
      <c r="DE11" s="768"/>
      <c r="DF11" s="769"/>
      <c r="DG11" s="767">
        <v>0</v>
      </c>
      <c r="DH11" s="768"/>
      <c r="DI11" s="768"/>
      <c r="DJ11" s="768"/>
      <c r="DK11" s="769"/>
      <c r="DL11" s="767">
        <v>0</v>
      </c>
      <c r="DM11" s="768"/>
      <c r="DN11" s="768"/>
      <c r="DO11" s="768"/>
      <c r="DP11" s="769"/>
      <c r="DQ11" s="767">
        <v>0</v>
      </c>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367</v>
      </c>
      <c r="B23" s="776" t="s">
        <v>368</v>
      </c>
      <c r="C23" s="777"/>
      <c r="D23" s="777"/>
      <c r="E23" s="777"/>
      <c r="F23" s="777"/>
      <c r="G23" s="777"/>
      <c r="H23" s="777"/>
      <c r="I23" s="777"/>
      <c r="J23" s="777"/>
      <c r="K23" s="777"/>
      <c r="L23" s="777"/>
      <c r="M23" s="777"/>
      <c r="N23" s="777"/>
      <c r="O23" s="777"/>
      <c r="P23" s="778"/>
      <c r="Q23" s="779">
        <v>31496</v>
      </c>
      <c r="R23" s="780"/>
      <c r="S23" s="780"/>
      <c r="T23" s="780"/>
      <c r="U23" s="780"/>
      <c r="V23" s="780">
        <v>30086</v>
      </c>
      <c r="W23" s="780"/>
      <c r="X23" s="780"/>
      <c r="Y23" s="780"/>
      <c r="Z23" s="780"/>
      <c r="AA23" s="780">
        <v>1410</v>
      </c>
      <c r="AB23" s="780"/>
      <c r="AC23" s="780"/>
      <c r="AD23" s="780"/>
      <c r="AE23" s="781"/>
      <c r="AF23" s="782">
        <v>1256</v>
      </c>
      <c r="AG23" s="780"/>
      <c r="AH23" s="780"/>
      <c r="AI23" s="780"/>
      <c r="AJ23" s="783"/>
      <c r="AK23" s="784"/>
      <c r="AL23" s="785"/>
      <c r="AM23" s="785"/>
      <c r="AN23" s="785"/>
      <c r="AO23" s="785"/>
      <c r="AP23" s="780">
        <v>32088</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379</v>
      </c>
      <c r="C28" s="718"/>
      <c r="D28" s="718"/>
      <c r="E28" s="718"/>
      <c r="F28" s="718"/>
      <c r="G28" s="718"/>
      <c r="H28" s="718"/>
      <c r="I28" s="718"/>
      <c r="J28" s="718"/>
      <c r="K28" s="718"/>
      <c r="L28" s="718"/>
      <c r="M28" s="718"/>
      <c r="N28" s="718"/>
      <c r="O28" s="718"/>
      <c r="P28" s="719"/>
      <c r="Q28" s="808">
        <v>7898</v>
      </c>
      <c r="R28" s="809"/>
      <c r="S28" s="809"/>
      <c r="T28" s="809"/>
      <c r="U28" s="809"/>
      <c r="V28" s="809">
        <v>7642</v>
      </c>
      <c r="W28" s="809"/>
      <c r="X28" s="809"/>
      <c r="Y28" s="809"/>
      <c r="Z28" s="809"/>
      <c r="AA28" s="809">
        <v>256</v>
      </c>
      <c r="AB28" s="809"/>
      <c r="AC28" s="809"/>
      <c r="AD28" s="809"/>
      <c r="AE28" s="810"/>
      <c r="AF28" s="811">
        <v>256</v>
      </c>
      <c r="AG28" s="809"/>
      <c r="AH28" s="809"/>
      <c r="AI28" s="809"/>
      <c r="AJ28" s="812"/>
      <c r="AK28" s="813">
        <v>799</v>
      </c>
      <c r="AL28" s="804"/>
      <c r="AM28" s="804"/>
      <c r="AN28" s="804"/>
      <c r="AO28" s="804"/>
      <c r="AP28" s="804">
        <v>0</v>
      </c>
      <c r="AQ28" s="804"/>
      <c r="AR28" s="804"/>
      <c r="AS28" s="804"/>
      <c r="AT28" s="804"/>
      <c r="AU28" s="804">
        <v>0</v>
      </c>
      <c r="AV28" s="804"/>
      <c r="AW28" s="804"/>
      <c r="AX28" s="804"/>
      <c r="AY28" s="804"/>
      <c r="AZ28" s="805" t="s">
        <v>534</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380</v>
      </c>
      <c r="C29" s="742"/>
      <c r="D29" s="742"/>
      <c r="E29" s="742"/>
      <c r="F29" s="742"/>
      <c r="G29" s="742"/>
      <c r="H29" s="742"/>
      <c r="I29" s="742"/>
      <c r="J29" s="742"/>
      <c r="K29" s="742"/>
      <c r="L29" s="742"/>
      <c r="M29" s="742"/>
      <c r="N29" s="742"/>
      <c r="O29" s="742"/>
      <c r="P29" s="743"/>
      <c r="Q29" s="744">
        <v>6129</v>
      </c>
      <c r="R29" s="745"/>
      <c r="S29" s="745"/>
      <c r="T29" s="745"/>
      <c r="U29" s="745"/>
      <c r="V29" s="745">
        <v>5975</v>
      </c>
      <c r="W29" s="745"/>
      <c r="X29" s="745"/>
      <c r="Y29" s="745"/>
      <c r="Z29" s="745"/>
      <c r="AA29" s="745">
        <v>154</v>
      </c>
      <c r="AB29" s="745"/>
      <c r="AC29" s="745"/>
      <c r="AD29" s="745"/>
      <c r="AE29" s="746"/>
      <c r="AF29" s="747">
        <v>154</v>
      </c>
      <c r="AG29" s="748"/>
      <c r="AH29" s="748"/>
      <c r="AI29" s="748"/>
      <c r="AJ29" s="749"/>
      <c r="AK29" s="816">
        <v>989</v>
      </c>
      <c r="AL29" s="817"/>
      <c r="AM29" s="817"/>
      <c r="AN29" s="817"/>
      <c r="AO29" s="817"/>
      <c r="AP29" s="817">
        <v>0</v>
      </c>
      <c r="AQ29" s="817"/>
      <c r="AR29" s="817"/>
      <c r="AS29" s="817"/>
      <c r="AT29" s="817"/>
      <c r="AU29" s="817">
        <v>0</v>
      </c>
      <c r="AV29" s="817"/>
      <c r="AW29" s="817"/>
      <c r="AX29" s="817"/>
      <c r="AY29" s="817"/>
      <c r="AZ29" s="818" t="s">
        <v>535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381</v>
      </c>
      <c r="C30" s="742"/>
      <c r="D30" s="742"/>
      <c r="E30" s="742"/>
      <c r="F30" s="742"/>
      <c r="G30" s="742"/>
      <c r="H30" s="742"/>
      <c r="I30" s="742"/>
      <c r="J30" s="742"/>
      <c r="K30" s="742"/>
      <c r="L30" s="742"/>
      <c r="M30" s="742"/>
      <c r="N30" s="742"/>
      <c r="O30" s="742"/>
      <c r="P30" s="743"/>
      <c r="Q30" s="744">
        <v>567</v>
      </c>
      <c r="R30" s="745"/>
      <c r="S30" s="745"/>
      <c r="T30" s="745"/>
      <c r="U30" s="745"/>
      <c r="V30" s="745">
        <v>554</v>
      </c>
      <c r="W30" s="745"/>
      <c r="X30" s="745"/>
      <c r="Y30" s="745"/>
      <c r="Z30" s="745"/>
      <c r="AA30" s="745">
        <v>12</v>
      </c>
      <c r="AB30" s="745"/>
      <c r="AC30" s="745"/>
      <c r="AD30" s="745"/>
      <c r="AE30" s="746"/>
      <c r="AF30" s="747">
        <v>12</v>
      </c>
      <c r="AG30" s="748"/>
      <c r="AH30" s="748"/>
      <c r="AI30" s="748"/>
      <c r="AJ30" s="749"/>
      <c r="AK30" s="816">
        <v>175</v>
      </c>
      <c r="AL30" s="817"/>
      <c r="AM30" s="817"/>
      <c r="AN30" s="817"/>
      <c r="AO30" s="817"/>
      <c r="AP30" s="817">
        <v>0</v>
      </c>
      <c r="AQ30" s="817"/>
      <c r="AR30" s="817"/>
      <c r="AS30" s="817"/>
      <c r="AT30" s="817"/>
      <c r="AU30" s="817">
        <v>0</v>
      </c>
      <c r="AV30" s="817"/>
      <c r="AW30" s="817"/>
      <c r="AX30" s="817"/>
      <c r="AY30" s="817"/>
      <c r="AZ30" s="818" t="s">
        <v>534</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382</v>
      </c>
      <c r="C31" s="742"/>
      <c r="D31" s="742"/>
      <c r="E31" s="742"/>
      <c r="F31" s="742"/>
      <c r="G31" s="742"/>
      <c r="H31" s="742"/>
      <c r="I31" s="742"/>
      <c r="J31" s="742"/>
      <c r="K31" s="742"/>
      <c r="L31" s="742"/>
      <c r="M31" s="742"/>
      <c r="N31" s="742"/>
      <c r="O31" s="742"/>
      <c r="P31" s="743"/>
      <c r="Q31" s="744">
        <v>1466</v>
      </c>
      <c r="R31" s="745"/>
      <c r="S31" s="745"/>
      <c r="T31" s="745"/>
      <c r="U31" s="745"/>
      <c r="V31" s="745">
        <v>1357</v>
      </c>
      <c r="W31" s="745"/>
      <c r="X31" s="745"/>
      <c r="Y31" s="745"/>
      <c r="Z31" s="745"/>
      <c r="AA31" s="745">
        <v>109</v>
      </c>
      <c r="AB31" s="745"/>
      <c r="AC31" s="745"/>
      <c r="AD31" s="745"/>
      <c r="AE31" s="746"/>
      <c r="AF31" s="747">
        <v>2154</v>
      </c>
      <c r="AG31" s="748"/>
      <c r="AH31" s="748"/>
      <c r="AI31" s="748"/>
      <c r="AJ31" s="749"/>
      <c r="AK31" s="816">
        <v>101</v>
      </c>
      <c r="AL31" s="817"/>
      <c r="AM31" s="817"/>
      <c r="AN31" s="817"/>
      <c r="AO31" s="817"/>
      <c r="AP31" s="817">
        <v>9633</v>
      </c>
      <c r="AQ31" s="817"/>
      <c r="AR31" s="817"/>
      <c r="AS31" s="817"/>
      <c r="AT31" s="817"/>
      <c r="AU31" s="817">
        <v>790</v>
      </c>
      <c r="AV31" s="817"/>
      <c r="AW31" s="817"/>
      <c r="AX31" s="817"/>
      <c r="AY31" s="817"/>
      <c r="AZ31" s="818" t="s">
        <v>534</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384</v>
      </c>
      <c r="C32" s="742"/>
      <c r="D32" s="742"/>
      <c r="E32" s="742"/>
      <c r="F32" s="742"/>
      <c r="G32" s="742"/>
      <c r="H32" s="742"/>
      <c r="I32" s="742"/>
      <c r="J32" s="742"/>
      <c r="K32" s="742"/>
      <c r="L32" s="742"/>
      <c r="M32" s="742"/>
      <c r="N32" s="742"/>
      <c r="O32" s="742"/>
      <c r="P32" s="743"/>
      <c r="Q32" s="744">
        <v>1975</v>
      </c>
      <c r="R32" s="745"/>
      <c r="S32" s="745"/>
      <c r="T32" s="745"/>
      <c r="U32" s="745"/>
      <c r="V32" s="745">
        <v>2143</v>
      </c>
      <c r="W32" s="745"/>
      <c r="X32" s="745"/>
      <c r="Y32" s="745"/>
      <c r="Z32" s="745"/>
      <c r="AA32" s="745">
        <v>-168</v>
      </c>
      <c r="AB32" s="745"/>
      <c r="AC32" s="745"/>
      <c r="AD32" s="745"/>
      <c r="AE32" s="746"/>
      <c r="AF32" s="747">
        <v>256</v>
      </c>
      <c r="AG32" s="748"/>
      <c r="AH32" s="748"/>
      <c r="AI32" s="748"/>
      <c r="AJ32" s="749"/>
      <c r="AK32" s="816">
        <v>1131</v>
      </c>
      <c r="AL32" s="817"/>
      <c r="AM32" s="817"/>
      <c r="AN32" s="817"/>
      <c r="AO32" s="817"/>
      <c r="AP32" s="817">
        <v>22792</v>
      </c>
      <c r="AQ32" s="817"/>
      <c r="AR32" s="817"/>
      <c r="AS32" s="817"/>
      <c r="AT32" s="817"/>
      <c r="AU32" s="817">
        <v>15453</v>
      </c>
      <c r="AV32" s="817"/>
      <c r="AW32" s="817"/>
      <c r="AX32" s="817"/>
      <c r="AY32" s="817"/>
      <c r="AZ32" s="818" t="s">
        <v>535</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385</v>
      </c>
      <c r="C33" s="742"/>
      <c r="D33" s="742"/>
      <c r="E33" s="742"/>
      <c r="F33" s="742"/>
      <c r="G33" s="742"/>
      <c r="H33" s="742"/>
      <c r="I33" s="742"/>
      <c r="J33" s="742"/>
      <c r="K33" s="742"/>
      <c r="L33" s="742"/>
      <c r="M33" s="742"/>
      <c r="N33" s="742"/>
      <c r="O33" s="742"/>
      <c r="P33" s="743"/>
      <c r="Q33" s="744">
        <v>7602</v>
      </c>
      <c r="R33" s="745"/>
      <c r="S33" s="745"/>
      <c r="T33" s="745"/>
      <c r="U33" s="745"/>
      <c r="V33" s="745">
        <v>8252</v>
      </c>
      <c r="W33" s="745"/>
      <c r="X33" s="745"/>
      <c r="Y33" s="745"/>
      <c r="Z33" s="745"/>
      <c r="AA33" s="745">
        <v>-650</v>
      </c>
      <c r="AB33" s="745"/>
      <c r="AC33" s="745"/>
      <c r="AD33" s="745"/>
      <c r="AE33" s="746"/>
      <c r="AF33" s="747">
        <v>135</v>
      </c>
      <c r="AG33" s="748"/>
      <c r="AH33" s="748"/>
      <c r="AI33" s="748"/>
      <c r="AJ33" s="749"/>
      <c r="AK33" s="816">
        <v>1337</v>
      </c>
      <c r="AL33" s="817"/>
      <c r="AM33" s="817"/>
      <c r="AN33" s="817"/>
      <c r="AO33" s="817"/>
      <c r="AP33" s="817">
        <v>13983</v>
      </c>
      <c r="AQ33" s="817"/>
      <c r="AR33" s="817"/>
      <c r="AS33" s="817"/>
      <c r="AT33" s="817"/>
      <c r="AU33" s="817">
        <v>7232</v>
      </c>
      <c r="AV33" s="817"/>
      <c r="AW33" s="817"/>
      <c r="AX33" s="817"/>
      <c r="AY33" s="817"/>
      <c r="AZ33" s="818" t="s">
        <v>534</v>
      </c>
      <c r="BA33" s="818"/>
      <c r="BB33" s="818"/>
      <c r="BC33" s="818"/>
      <c r="BD33" s="818"/>
      <c r="BE33" s="814" t="s">
        <v>383</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386</v>
      </c>
      <c r="C34" s="742"/>
      <c r="D34" s="742"/>
      <c r="E34" s="742"/>
      <c r="F34" s="742"/>
      <c r="G34" s="742"/>
      <c r="H34" s="742"/>
      <c r="I34" s="742"/>
      <c r="J34" s="742"/>
      <c r="K34" s="742"/>
      <c r="L34" s="742"/>
      <c r="M34" s="742"/>
      <c r="N34" s="742"/>
      <c r="O34" s="742"/>
      <c r="P34" s="743"/>
      <c r="Q34" s="744">
        <v>24</v>
      </c>
      <c r="R34" s="745"/>
      <c r="S34" s="745"/>
      <c r="T34" s="745"/>
      <c r="U34" s="745"/>
      <c r="V34" s="745">
        <v>24</v>
      </c>
      <c r="W34" s="745"/>
      <c r="X34" s="745"/>
      <c r="Y34" s="745"/>
      <c r="Z34" s="745"/>
      <c r="AA34" s="745">
        <v>0</v>
      </c>
      <c r="AB34" s="745"/>
      <c r="AC34" s="745"/>
      <c r="AD34" s="745"/>
      <c r="AE34" s="746"/>
      <c r="AF34" s="747">
        <v>0</v>
      </c>
      <c r="AG34" s="748"/>
      <c r="AH34" s="748"/>
      <c r="AI34" s="748"/>
      <c r="AJ34" s="749"/>
      <c r="AK34" s="816">
        <v>0</v>
      </c>
      <c r="AL34" s="817"/>
      <c r="AM34" s="817"/>
      <c r="AN34" s="817"/>
      <c r="AO34" s="817"/>
      <c r="AP34" s="817">
        <v>0</v>
      </c>
      <c r="AQ34" s="817"/>
      <c r="AR34" s="817"/>
      <c r="AS34" s="817"/>
      <c r="AT34" s="817"/>
      <c r="AU34" s="817">
        <v>0</v>
      </c>
      <c r="AV34" s="817"/>
      <c r="AW34" s="817"/>
      <c r="AX34" s="817"/>
      <c r="AY34" s="817"/>
      <c r="AZ34" s="818" t="s">
        <v>534</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388</v>
      </c>
      <c r="C35" s="742"/>
      <c r="D35" s="742"/>
      <c r="E35" s="742"/>
      <c r="F35" s="742"/>
      <c r="G35" s="742"/>
      <c r="H35" s="742"/>
      <c r="I35" s="742"/>
      <c r="J35" s="742"/>
      <c r="K35" s="742"/>
      <c r="L35" s="742"/>
      <c r="M35" s="742"/>
      <c r="N35" s="742"/>
      <c r="O35" s="742"/>
      <c r="P35" s="743"/>
      <c r="Q35" s="744">
        <v>36</v>
      </c>
      <c r="R35" s="745"/>
      <c r="S35" s="745"/>
      <c r="T35" s="745"/>
      <c r="U35" s="745"/>
      <c r="V35" s="745">
        <v>21</v>
      </c>
      <c r="W35" s="745"/>
      <c r="X35" s="745"/>
      <c r="Y35" s="745"/>
      <c r="Z35" s="745"/>
      <c r="AA35" s="745">
        <v>15</v>
      </c>
      <c r="AB35" s="745"/>
      <c r="AC35" s="745"/>
      <c r="AD35" s="745"/>
      <c r="AE35" s="746"/>
      <c r="AF35" s="747">
        <v>15</v>
      </c>
      <c r="AG35" s="748"/>
      <c r="AH35" s="748"/>
      <c r="AI35" s="748"/>
      <c r="AJ35" s="749"/>
      <c r="AK35" s="816">
        <v>2</v>
      </c>
      <c r="AL35" s="817"/>
      <c r="AM35" s="817"/>
      <c r="AN35" s="817"/>
      <c r="AO35" s="817"/>
      <c r="AP35" s="817">
        <v>44</v>
      </c>
      <c r="AQ35" s="817"/>
      <c r="AR35" s="817"/>
      <c r="AS35" s="817"/>
      <c r="AT35" s="817"/>
      <c r="AU35" s="817">
        <v>22</v>
      </c>
      <c r="AV35" s="817"/>
      <c r="AW35" s="817"/>
      <c r="AX35" s="817"/>
      <c r="AY35" s="817"/>
      <c r="AZ35" s="818" t="s">
        <v>534</v>
      </c>
      <c r="BA35" s="818"/>
      <c r="BB35" s="818"/>
      <c r="BC35" s="818"/>
      <c r="BD35" s="818"/>
      <c r="BE35" s="814" t="s">
        <v>387</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367</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2983</v>
      </c>
      <c r="AG63" s="828"/>
      <c r="AH63" s="828"/>
      <c r="AI63" s="828"/>
      <c r="AJ63" s="829"/>
      <c r="AK63" s="830"/>
      <c r="AL63" s="825"/>
      <c r="AM63" s="825"/>
      <c r="AN63" s="825"/>
      <c r="AO63" s="825"/>
      <c r="AP63" s="828">
        <v>46452</v>
      </c>
      <c r="AQ63" s="828"/>
      <c r="AR63" s="828"/>
      <c r="AS63" s="828"/>
      <c r="AT63" s="828"/>
      <c r="AU63" s="828">
        <v>23497</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392</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393</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536</v>
      </c>
      <c r="C68" s="856"/>
      <c r="D68" s="856"/>
      <c r="E68" s="856"/>
      <c r="F68" s="856"/>
      <c r="G68" s="856"/>
      <c r="H68" s="856"/>
      <c r="I68" s="856"/>
      <c r="J68" s="856"/>
      <c r="K68" s="856"/>
      <c r="L68" s="856"/>
      <c r="M68" s="856"/>
      <c r="N68" s="856"/>
      <c r="O68" s="856"/>
      <c r="P68" s="857"/>
      <c r="Q68" s="858">
        <v>3169</v>
      </c>
      <c r="R68" s="852"/>
      <c r="S68" s="852"/>
      <c r="T68" s="852"/>
      <c r="U68" s="852"/>
      <c r="V68" s="852">
        <v>3076</v>
      </c>
      <c r="W68" s="852"/>
      <c r="X68" s="852"/>
      <c r="Y68" s="852"/>
      <c r="Z68" s="852"/>
      <c r="AA68" s="852">
        <v>93</v>
      </c>
      <c r="AB68" s="852"/>
      <c r="AC68" s="852"/>
      <c r="AD68" s="852"/>
      <c r="AE68" s="852"/>
      <c r="AF68" s="852">
        <v>93</v>
      </c>
      <c r="AG68" s="852"/>
      <c r="AH68" s="852"/>
      <c r="AI68" s="852"/>
      <c r="AJ68" s="852"/>
      <c r="AK68" s="852">
        <v>10</v>
      </c>
      <c r="AL68" s="852"/>
      <c r="AM68" s="852"/>
      <c r="AN68" s="852"/>
      <c r="AO68" s="852"/>
      <c r="AP68" s="852">
        <v>714</v>
      </c>
      <c r="AQ68" s="852"/>
      <c r="AR68" s="852"/>
      <c r="AS68" s="852"/>
      <c r="AT68" s="852"/>
      <c r="AU68" s="852">
        <v>337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537</v>
      </c>
      <c r="C69" s="860"/>
      <c r="D69" s="860"/>
      <c r="E69" s="860"/>
      <c r="F69" s="860"/>
      <c r="G69" s="860"/>
      <c r="H69" s="860"/>
      <c r="I69" s="860"/>
      <c r="J69" s="860"/>
      <c r="K69" s="860"/>
      <c r="L69" s="860"/>
      <c r="M69" s="860"/>
      <c r="N69" s="860"/>
      <c r="O69" s="860"/>
      <c r="P69" s="861"/>
      <c r="Q69" s="862">
        <v>365</v>
      </c>
      <c r="R69" s="817"/>
      <c r="S69" s="817"/>
      <c r="T69" s="817"/>
      <c r="U69" s="817"/>
      <c r="V69" s="817">
        <v>351</v>
      </c>
      <c r="W69" s="817"/>
      <c r="X69" s="817"/>
      <c r="Y69" s="817"/>
      <c r="Z69" s="817"/>
      <c r="AA69" s="817">
        <v>14</v>
      </c>
      <c r="AB69" s="817"/>
      <c r="AC69" s="817"/>
      <c r="AD69" s="817"/>
      <c r="AE69" s="817"/>
      <c r="AF69" s="817">
        <v>14</v>
      </c>
      <c r="AG69" s="817"/>
      <c r="AH69" s="817"/>
      <c r="AI69" s="817"/>
      <c r="AJ69" s="817"/>
      <c r="AK69" s="817">
        <v>24</v>
      </c>
      <c r="AL69" s="817"/>
      <c r="AM69" s="817"/>
      <c r="AN69" s="817"/>
      <c r="AO69" s="817"/>
      <c r="AP69" s="817">
        <v>0</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538</v>
      </c>
      <c r="C70" s="860"/>
      <c r="D70" s="860"/>
      <c r="E70" s="860"/>
      <c r="F70" s="860"/>
      <c r="G70" s="860"/>
      <c r="H70" s="860"/>
      <c r="I70" s="860"/>
      <c r="J70" s="860"/>
      <c r="K70" s="860"/>
      <c r="L70" s="860"/>
      <c r="M70" s="860"/>
      <c r="N70" s="860"/>
      <c r="O70" s="860"/>
      <c r="P70" s="861"/>
      <c r="Q70" s="862">
        <v>561</v>
      </c>
      <c r="R70" s="817"/>
      <c r="S70" s="817"/>
      <c r="T70" s="817"/>
      <c r="U70" s="817"/>
      <c r="V70" s="817">
        <v>477</v>
      </c>
      <c r="W70" s="817"/>
      <c r="X70" s="817"/>
      <c r="Y70" s="817"/>
      <c r="Z70" s="817"/>
      <c r="AA70" s="817">
        <v>84</v>
      </c>
      <c r="AB70" s="817"/>
      <c r="AC70" s="817"/>
      <c r="AD70" s="817"/>
      <c r="AE70" s="817"/>
      <c r="AF70" s="817">
        <v>878</v>
      </c>
      <c r="AG70" s="817"/>
      <c r="AH70" s="817"/>
      <c r="AI70" s="817"/>
      <c r="AJ70" s="817"/>
      <c r="AK70" s="817">
        <v>46</v>
      </c>
      <c r="AL70" s="817"/>
      <c r="AM70" s="817"/>
      <c r="AN70" s="817"/>
      <c r="AO70" s="817"/>
      <c r="AP70" s="817">
        <v>211</v>
      </c>
      <c r="AQ70" s="817"/>
      <c r="AR70" s="817"/>
      <c r="AS70" s="817"/>
      <c r="AT70" s="817"/>
      <c r="AU70" s="817">
        <v>0</v>
      </c>
      <c r="AV70" s="817"/>
      <c r="AW70" s="817"/>
      <c r="AX70" s="817"/>
      <c r="AY70" s="817"/>
      <c r="AZ70" s="863" t="s">
        <v>552</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539</v>
      </c>
      <c r="C71" s="860"/>
      <c r="D71" s="860"/>
      <c r="E71" s="860"/>
      <c r="F71" s="860"/>
      <c r="G71" s="860"/>
      <c r="H71" s="860"/>
      <c r="I71" s="860"/>
      <c r="J71" s="860"/>
      <c r="K71" s="860"/>
      <c r="L71" s="860"/>
      <c r="M71" s="860"/>
      <c r="N71" s="860"/>
      <c r="O71" s="860"/>
      <c r="P71" s="861"/>
      <c r="Q71" s="862">
        <v>1026</v>
      </c>
      <c r="R71" s="817"/>
      <c r="S71" s="817"/>
      <c r="T71" s="817"/>
      <c r="U71" s="817"/>
      <c r="V71" s="817">
        <v>1002</v>
      </c>
      <c r="W71" s="817"/>
      <c r="X71" s="817"/>
      <c r="Y71" s="817"/>
      <c r="Z71" s="817"/>
      <c r="AA71" s="817">
        <v>24</v>
      </c>
      <c r="AB71" s="817"/>
      <c r="AC71" s="817"/>
      <c r="AD71" s="817"/>
      <c r="AE71" s="817"/>
      <c r="AF71" s="817">
        <v>24</v>
      </c>
      <c r="AG71" s="817"/>
      <c r="AH71" s="817"/>
      <c r="AI71" s="817"/>
      <c r="AJ71" s="817"/>
      <c r="AK71" s="817">
        <v>114</v>
      </c>
      <c r="AL71" s="817"/>
      <c r="AM71" s="817"/>
      <c r="AN71" s="817"/>
      <c r="AO71" s="817"/>
      <c r="AP71" s="817">
        <v>5</v>
      </c>
      <c r="AQ71" s="817"/>
      <c r="AR71" s="817"/>
      <c r="AS71" s="817"/>
      <c r="AT71" s="817"/>
      <c r="AU71" s="817">
        <v>5</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540</v>
      </c>
      <c r="C72" s="860"/>
      <c r="D72" s="860"/>
      <c r="E72" s="860"/>
      <c r="F72" s="860"/>
      <c r="G72" s="860"/>
      <c r="H72" s="860"/>
      <c r="I72" s="860"/>
      <c r="J72" s="860"/>
      <c r="K72" s="860"/>
      <c r="L72" s="860"/>
      <c r="M72" s="860"/>
      <c r="N72" s="860"/>
      <c r="O72" s="860"/>
      <c r="P72" s="861"/>
      <c r="Q72" s="862">
        <v>483</v>
      </c>
      <c r="R72" s="817"/>
      <c r="S72" s="817"/>
      <c r="T72" s="817"/>
      <c r="U72" s="817"/>
      <c r="V72" s="817">
        <v>453</v>
      </c>
      <c r="W72" s="817"/>
      <c r="X72" s="817"/>
      <c r="Y72" s="817"/>
      <c r="Z72" s="817"/>
      <c r="AA72" s="817">
        <v>30</v>
      </c>
      <c r="AB72" s="817"/>
      <c r="AC72" s="817"/>
      <c r="AD72" s="817"/>
      <c r="AE72" s="817"/>
      <c r="AF72" s="817">
        <v>30</v>
      </c>
      <c r="AG72" s="817"/>
      <c r="AH72" s="817"/>
      <c r="AI72" s="817"/>
      <c r="AJ72" s="817"/>
      <c r="AK72" s="817">
        <v>11</v>
      </c>
      <c r="AL72" s="817"/>
      <c r="AM72" s="817"/>
      <c r="AN72" s="817"/>
      <c r="AO72" s="817"/>
      <c r="AP72" s="817">
        <v>0</v>
      </c>
      <c r="AQ72" s="817"/>
      <c r="AR72" s="817"/>
      <c r="AS72" s="817"/>
      <c r="AT72" s="817"/>
      <c r="AU72" s="817">
        <v>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541</v>
      </c>
      <c r="C73" s="860"/>
      <c r="D73" s="860"/>
      <c r="E73" s="860"/>
      <c r="F73" s="860"/>
      <c r="G73" s="860"/>
      <c r="H73" s="860"/>
      <c r="I73" s="860"/>
      <c r="J73" s="860"/>
      <c r="K73" s="860"/>
      <c r="L73" s="860"/>
      <c r="M73" s="860"/>
      <c r="N73" s="860"/>
      <c r="O73" s="860"/>
      <c r="P73" s="861"/>
      <c r="Q73" s="862">
        <v>154969</v>
      </c>
      <c r="R73" s="817"/>
      <c r="S73" s="817"/>
      <c r="T73" s="817"/>
      <c r="U73" s="817"/>
      <c r="V73" s="817">
        <v>149805</v>
      </c>
      <c r="W73" s="817"/>
      <c r="X73" s="817"/>
      <c r="Y73" s="817"/>
      <c r="Z73" s="817"/>
      <c r="AA73" s="817">
        <v>5164</v>
      </c>
      <c r="AB73" s="817"/>
      <c r="AC73" s="817"/>
      <c r="AD73" s="817"/>
      <c r="AE73" s="817"/>
      <c r="AF73" s="817">
        <v>5163</v>
      </c>
      <c r="AG73" s="817"/>
      <c r="AH73" s="817"/>
      <c r="AI73" s="817"/>
      <c r="AJ73" s="817"/>
      <c r="AK73" s="817">
        <v>2726</v>
      </c>
      <c r="AL73" s="817"/>
      <c r="AM73" s="817"/>
      <c r="AN73" s="817"/>
      <c r="AO73" s="817"/>
      <c r="AP73" s="817">
        <v>0</v>
      </c>
      <c r="AQ73" s="817"/>
      <c r="AR73" s="817"/>
      <c r="AS73" s="817"/>
      <c r="AT73" s="817"/>
      <c r="AU73" s="817">
        <v>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542</v>
      </c>
      <c r="C74" s="860"/>
      <c r="D74" s="860"/>
      <c r="E74" s="860"/>
      <c r="F74" s="860"/>
      <c r="G74" s="860"/>
      <c r="H74" s="860"/>
      <c r="I74" s="860"/>
      <c r="J74" s="860"/>
      <c r="K74" s="860"/>
      <c r="L74" s="860"/>
      <c r="M74" s="860"/>
      <c r="N74" s="860"/>
      <c r="O74" s="860"/>
      <c r="P74" s="861"/>
      <c r="Q74" s="862">
        <v>13392</v>
      </c>
      <c r="R74" s="817"/>
      <c r="S74" s="817"/>
      <c r="T74" s="817"/>
      <c r="U74" s="817"/>
      <c r="V74" s="817">
        <v>13374</v>
      </c>
      <c r="W74" s="817"/>
      <c r="X74" s="817"/>
      <c r="Y74" s="817"/>
      <c r="Z74" s="817"/>
      <c r="AA74" s="817">
        <v>18</v>
      </c>
      <c r="AB74" s="817"/>
      <c r="AC74" s="817"/>
      <c r="AD74" s="817"/>
      <c r="AE74" s="817"/>
      <c r="AF74" s="817">
        <v>18</v>
      </c>
      <c r="AG74" s="817"/>
      <c r="AH74" s="817"/>
      <c r="AI74" s="817"/>
      <c r="AJ74" s="817"/>
      <c r="AK74" s="817">
        <v>520</v>
      </c>
      <c r="AL74" s="817"/>
      <c r="AM74" s="817"/>
      <c r="AN74" s="817"/>
      <c r="AO74" s="817"/>
      <c r="AP74" s="817">
        <v>0</v>
      </c>
      <c r="AQ74" s="817"/>
      <c r="AR74" s="817"/>
      <c r="AS74" s="817"/>
      <c r="AT74" s="817"/>
      <c r="AU74" s="817">
        <v>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543</v>
      </c>
      <c r="C75" s="860"/>
      <c r="D75" s="860"/>
      <c r="E75" s="860"/>
      <c r="F75" s="860"/>
      <c r="G75" s="860"/>
      <c r="H75" s="860"/>
      <c r="I75" s="860"/>
      <c r="J75" s="860"/>
      <c r="K75" s="860"/>
      <c r="L75" s="860"/>
      <c r="M75" s="860"/>
      <c r="N75" s="860"/>
      <c r="O75" s="860"/>
      <c r="P75" s="861"/>
      <c r="Q75" s="865">
        <v>784</v>
      </c>
      <c r="R75" s="866"/>
      <c r="S75" s="866"/>
      <c r="T75" s="866"/>
      <c r="U75" s="816"/>
      <c r="V75" s="867">
        <v>766</v>
      </c>
      <c r="W75" s="866"/>
      <c r="X75" s="866"/>
      <c r="Y75" s="866"/>
      <c r="Z75" s="816"/>
      <c r="AA75" s="867">
        <v>18</v>
      </c>
      <c r="AB75" s="866"/>
      <c r="AC75" s="866"/>
      <c r="AD75" s="866"/>
      <c r="AE75" s="816"/>
      <c r="AF75" s="867">
        <v>18</v>
      </c>
      <c r="AG75" s="866"/>
      <c r="AH75" s="866"/>
      <c r="AI75" s="866"/>
      <c r="AJ75" s="816"/>
      <c r="AK75" s="867">
        <v>8</v>
      </c>
      <c r="AL75" s="866"/>
      <c r="AM75" s="866"/>
      <c r="AN75" s="866"/>
      <c r="AO75" s="816"/>
      <c r="AP75" s="867">
        <v>0</v>
      </c>
      <c r="AQ75" s="866"/>
      <c r="AR75" s="866"/>
      <c r="AS75" s="866"/>
      <c r="AT75" s="816"/>
      <c r="AU75" s="867">
        <v>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544</v>
      </c>
      <c r="C76" s="860"/>
      <c r="D76" s="860"/>
      <c r="E76" s="860"/>
      <c r="F76" s="860"/>
      <c r="G76" s="860"/>
      <c r="H76" s="860"/>
      <c r="I76" s="860"/>
      <c r="J76" s="860"/>
      <c r="K76" s="860"/>
      <c r="L76" s="860"/>
      <c r="M76" s="860"/>
      <c r="N76" s="860"/>
      <c r="O76" s="860"/>
      <c r="P76" s="861"/>
      <c r="Q76" s="865">
        <v>202</v>
      </c>
      <c r="R76" s="866"/>
      <c r="S76" s="866"/>
      <c r="T76" s="866"/>
      <c r="U76" s="816"/>
      <c r="V76" s="867">
        <v>193</v>
      </c>
      <c r="W76" s="866"/>
      <c r="X76" s="866"/>
      <c r="Y76" s="866"/>
      <c r="Z76" s="816"/>
      <c r="AA76" s="867">
        <v>9</v>
      </c>
      <c r="AB76" s="866"/>
      <c r="AC76" s="866"/>
      <c r="AD76" s="866"/>
      <c r="AE76" s="816"/>
      <c r="AF76" s="867">
        <v>9</v>
      </c>
      <c r="AG76" s="866"/>
      <c r="AH76" s="866"/>
      <c r="AI76" s="866"/>
      <c r="AJ76" s="816"/>
      <c r="AK76" s="867">
        <v>0</v>
      </c>
      <c r="AL76" s="866"/>
      <c r="AM76" s="866"/>
      <c r="AN76" s="866"/>
      <c r="AO76" s="816"/>
      <c r="AP76" s="867">
        <v>0</v>
      </c>
      <c r="AQ76" s="866"/>
      <c r="AR76" s="866"/>
      <c r="AS76" s="866"/>
      <c r="AT76" s="816"/>
      <c r="AU76" s="867">
        <v>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t="s">
        <v>545</v>
      </c>
      <c r="C77" s="860"/>
      <c r="D77" s="860"/>
      <c r="E77" s="860"/>
      <c r="F77" s="860"/>
      <c r="G77" s="860"/>
      <c r="H77" s="860"/>
      <c r="I77" s="860"/>
      <c r="J77" s="860"/>
      <c r="K77" s="860"/>
      <c r="L77" s="860"/>
      <c r="M77" s="860"/>
      <c r="N77" s="860"/>
      <c r="O77" s="860"/>
      <c r="P77" s="861"/>
      <c r="Q77" s="865">
        <v>7</v>
      </c>
      <c r="R77" s="866"/>
      <c r="S77" s="866"/>
      <c r="T77" s="866"/>
      <c r="U77" s="816"/>
      <c r="V77" s="867">
        <v>5</v>
      </c>
      <c r="W77" s="866"/>
      <c r="X77" s="866"/>
      <c r="Y77" s="866"/>
      <c r="Z77" s="816"/>
      <c r="AA77" s="867">
        <v>2</v>
      </c>
      <c r="AB77" s="866"/>
      <c r="AC77" s="866"/>
      <c r="AD77" s="866"/>
      <c r="AE77" s="816"/>
      <c r="AF77" s="867">
        <v>2</v>
      </c>
      <c r="AG77" s="866"/>
      <c r="AH77" s="866"/>
      <c r="AI77" s="866"/>
      <c r="AJ77" s="816"/>
      <c r="AK77" s="867">
        <v>0</v>
      </c>
      <c r="AL77" s="866"/>
      <c r="AM77" s="866"/>
      <c r="AN77" s="866"/>
      <c r="AO77" s="816"/>
      <c r="AP77" s="867">
        <v>0</v>
      </c>
      <c r="AQ77" s="866"/>
      <c r="AR77" s="866"/>
      <c r="AS77" s="866"/>
      <c r="AT77" s="816"/>
      <c r="AU77" s="867">
        <v>0</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367</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6249</v>
      </c>
      <c r="AG88" s="828"/>
      <c r="AH88" s="828"/>
      <c r="AI88" s="828"/>
      <c r="AJ88" s="828"/>
      <c r="AK88" s="825"/>
      <c r="AL88" s="825"/>
      <c r="AM88" s="825"/>
      <c r="AN88" s="825"/>
      <c r="AO88" s="825"/>
      <c r="AP88" s="828">
        <v>930</v>
      </c>
      <c r="AQ88" s="828"/>
      <c r="AR88" s="828"/>
      <c r="AS88" s="828"/>
      <c r="AT88" s="828"/>
      <c r="AU88" s="828">
        <v>342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132</v>
      </c>
      <c r="CS102" s="836"/>
      <c r="CT102" s="836"/>
      <c r="CU102" s="836"/>
      <c r="CV102" s="879"/>
      <c r="CW102" s="878">
        <v>2</v>
      </c>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285</v>
      </c>
      <c r="AG109" s="881"/>
      <c r="AH109" s="881"/>
      <c r="AI109" s="881"/>
      <c r="AJ109" s="882"/>
      <c r="AK109" s="880" t="s">
        <v>284</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285</v>
      </c>
      <c r="BW109" s="881"/>
      <c r="BX109" s="881"/>
      <c r="BY109" s="881"/>
      <c r="BZ109" s="882"/>
      <c r="CA109" s="880" t="s">
        <v>284</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285</v>
      </c>
      <c r="DM109" s="881"/>
      <c r="DN109" s="881"/>
      <c r="DO109" s="881"/>
      <c r="DP109" s="882"/>
      <c r="DQ109" s="880" t="s">
        <v>284</v>
      </c>
      <c r="DR109" s="881"/>
      <c r="DS109" s="881"/>
      <c r="DT109" s="881"/>
      <c r="DU109" s="882"/>
      <c r="DV109" s="880" t="s">
        <v>404</v>
      </c>
      <c r="DW109" s="881"/>
      <c r="DX109" s="881"/>
      <c r="DY109" s="881"/>
      <c r="DZ109" s="883"/>
    </row>
    <row r="110" spans="1:131" s="197" customFormat="1" ht="26.25" customHeight="1" x14ac:dyDescent="0.15">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3739014</v>
      </c>
      <c r="AB110" s="888"/>
      <c r="AC110" s="888"/>
      <c r="AD110" s="888"/>
      <c r="AE110" s="889"/>
      <c r="AF110" s="890">
        <v>3758874</v>
      </c>
      <c r="AG110" s="888"/>
      <c r="AH110" s="888"/>
      <c r="AI110" s="888"/>
      <c r="AJ110" s="889"/>
      <c r="AK110" s="890">
        <v>3765024</v>
      </c>
      <c r="AL110" s="888"/>
      <c r="AM110" s="888"/>
      <c r="AN110" s="888"/>
      <c r="AO110" s="889"/>
      <c r="AP110" s="891">
        <v>24.7</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33895486</v>
      </c>
      <c r="BR110" s="925"/>
      <c r="BS110" s="925"/>
      <c r="BT110" s="925"/>
      <c r="BU110" s="925"/>
      <c r="BV110" s="925">
        <v>32910287</v>
      </c>
      <c r="BW110" s="925"/>
      <c r="BX110" s="925"/>
      <c r="BY110" s="925"/>
      <c r="BZ110" s="925"/>
      <c r="CA110" s="925">
        <v>32088326</v>
      </c>
      <c r="CB110" s="925"/>
      <c r="CC110" s="925"/>
      <c r="CD110" s="925"/>
      <c r="CE110" s="925"/>
      <c r="CF110" s="939">
        <v>210.4</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35907</v>
      </c>
      <c r="BR111" s="918"/>
      <c r="BS111" s="918"/>
      <c r="BT111" s="918"/>
      <c r="BU111" s="918"/>
      <c r="BV111" s="918">
        <v>21816</v>
      </c>
      <c r="BW111" s="918"/>
      <c r="BX111" s="918"/>
      <c r="BY111" s="918"/>
      <c r="BZ111" s="918"/>
      <c r="CA111" s="918">
        <v>11355</v>
      </c>
      <c r="CB111" s="918"/>
      <c r="CC111" s="918"/>
      <c r="CD111" s="918"/>
      <c r="CE111" s="918"/>
      <c r="CF111" s="912">
        <v>0.1</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25383510</v>
      </c>
      <c r="BR112" s="918"/>
      <c r="BS112" s="918"/>
      <c r="BT112" s="918"/>
      <c r="BU112" s="918"/>
      <c r="BV112" s="918">
        <v>24388558</v>
      </c>
      <c r="BW112" s="918"/>
      <c r="BX112" s="918"/>
      <c r="BY112" s="918"/>
      <c r="BZ112" s="918"/>
      <c r="CA112" s="918">
        <v>23496324</v>
      </c>
      <c r="CB112" s="918"/>
      <c r="CC112" s="918"/>
      <c r="CD112" s="918"/>
      <c r="CE112" s="918"/>
      <c r="CF112" s="912">
        <v>154.1</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1662582</v>
      </c>
      <c r="AB113" s="932"/>
      <c r="AC113" s="932"/>
      <c r="AD113" s="932"/>
      <c r="AE113" s="933"/>
      <c r="AF113" s="934">
        <v>1787734</v>
      </c>
      <c r="AG113" s="932"/>
      <c r="AH113" s="932"/>
      <c r="AI113" s="932"/>
      <c r="AJ113" s="933"/>
      <c r="AK113" s="934">
        <v>1682157</v>
      </c>
      <c r="AL113" s="932"/>
      <c r="AM113" s="932"/>
      <c r="AN113" s="932"/>
      <c r="AO113" s="933"/>
      <c r="AP113" s="935">
        <v>11</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651066</v>
      </c>
      <c r="BR113" s="918"/>
      <c r="BS113" s="918"/>
      <c r="BT113" s="918"/>
      <c r="BU113" s="918"/>
      <c r="BV113" s="918">
        <v>578060</v>
      </c>
      <c r="BW113" s="918"/>
      <c r="BX113" s="918"/>
      <c r="BY113" s="918"/>
      <c r="BZ113" s="918"/>
      <c r="CA113" s="918">
        <v>529273</v>
      </c>
      <c r="CB113" s="918"/>
      <c r="CC113" s="918"/>
      <c r="CD113" s="918"/>
      <c r="CE113" s="918"/>
      <c r="CF113" s="912">
        <v>3.5</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363692</v>
      </c>
      <c r="AB114" s="957"/>
      <c r="AC114" s="957"/>
      <c r="AD114" s="957"/>
      <c r="AE114" s="958"/>
      <c r="AF114" s="959">
        <v>118915</v>
      </c>
      <c r="AG114" s="957"/>
      <c r="AH114" s="957"/>
      <c r="AI114" s="957"/>
      <c r="AJ114" s="958"/>
      <c r="AK114" s="959">
        <v>117203</v>
      </c>
      <c r="AL114" s="957"/>
      <c r="AM114" s="957"/>
      <c r="AN114" s="957"/>
      <c r="AO114" s="958"/>
      <c r="AP114" s="960">
        <v>0.8</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5197134</v>
      </c>
      <c r="BR114" s="918"/>
      <c r="BS114" s="918"/>
      <c r="BT114" s="918"/>
      <c r="BU114" s="918"/>
      <c r="BV114" s="918">
        <v>4688930</v>
      </c>
      <c r="BW114" s="918"/>
      <c r="BX114" s="918"/>
      <c r="BY114" s="918"/>
      <c r="BZ114" s="918"/>
      <c r="CA114" s="918">
        <v>4290864</v>
      </c>
      <c r="CB114" s="918"/>
      <c r="CC114" s="918"/>
      <c r="CD114" s="918"/>
      <c r="CE114" s="918"/>
      <c r="CF114" s="912">
        <v>28.1</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23212</v>
      </c>
      <c r="AB115" s="932"/>
      <c r="AC115" s="932"/>
      <c r="AD115" s="932"/>
      <c r="AE115" s="933"/>
      <c r="AF115" s="934">
        <v>18021</v>
      </c>
      <c r="AG115" s="932"/>
      <c r="AH115" s="932"/>
      <c r="AI115" s="932"/>
      <c r="AJ115" s="933"/>
      <c r="AK115" s="934">
        <v>12328</v>
      </c>
      <c r="AL115" s="932"/>
      <c r="AM115" s="932"/>
      <c r="AN115" s="932"/>
      <c r="AO115" s="933"/>
      <c r="AP115" s="935">
        <v>0.1</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15">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x14ac:dyDescent="0.15">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5788500</v>
      </c>
      <c r="AB117" s="964"/>
      <c r="AC117" s="964"/>
      <c r="AD117" s="964"/>
      <c r="AE117" s="965"/>
      <c r="AF117" s="963">
        <v>5683544</v>
      </c>
      <c r="AG117" s="964"/>
      <c r="AH117" s="964"/>
      <c r="AI117" s="964"/>
      <c r="AJ117" s="965"/>
      <c r="AK117" s="963">
        <v>5576712</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285</v>
      </c>
      <c r="AG118" s="881"/>
      <c r="AH118" s="881"/>
      <c r="AI118" s="881"/>
      <c r="AJ118" s="882"/>
      <c r="AK118" s="880" t="s">
        <v>284</v>
      </c>
      <c r="AL118" s="881"/>
      <c r="AM118" s="881"/>
      <c r="AN118" s="881"/>
      <c r="AO118" s="882"/>
      <c r="AP118" s="988" t="s">
        <v>404</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432</v>
      </c>
      <c r="BP118" s="992"/>
      <c r="BQ118" s="983">
        <v>65163103</v>
      </c>
      <c r="BR118" s="984"/>
      <c r="BS118" s="984"/>
      <c r="BT118" s="984"/>
      <c r="BU118" s="984"/>
      <c r="BV118" s="984">
        <v>62587651</v>
      </c>
      <c r="BW118" s="984"/>
      <c r="BX118" s="984"/>
      <c r="BY118" s="984"/>
      <c r="BZ118" s="984"/>
      <c r="CA118" s="984">
        <v>60416142</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7300899</v>
      </c>
      <c r="BR119" s="925"/>
      <c r="BS119" s="925"/>
      <c r="BT119" s="925"/>
      <c r="BU119" s="925"/>
      <c r="BV119" s="925">
        <v>8286264</v>
      </c>
      <c r="BW119" s="925"/>
      <c r="BX119" s="925"/>
      <c r="BY119" s="925"/>
      <c r="BZ119" s="925"/>
      <c r="CA119" s="925">
        <v>10368238</v>
      </c>
      <c r="CB119" s="925"/>
      <c r="CC119" s="925"/>
      <c r="CD119" s="925"/>
      <c r="CE119" s="925"/>
      <c r="CF119" s="939">
        <v>68</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35907</v>
      </c>
      <c r="DH119" s="996"/>
      <c r="DI119" s="996"/>
      <c r="DJ119" s="996"/>
      <c r="DK119" s="997"/>
      <c r="DL119" s="998">
        <v>21816</v>
      </c>
      <c r="DM119" s="996"/>
      <c r="DN119" s="996"/>
      <c r="DO119" s="996"/>
      <c r="DP119" s="997"/>
      <c r="DQ119" s="998">
        <v>11355</v>
      </c>
      <c r="DR119" s="996"/>
      <c r="DS119" s="996"/>
      <c r="DT119" s="996"/>
      <c r="DU119" s="997"/>
      <c r="DV119" s="999">
        <v>0.1</v>
      </c>
      <c r="DW119" s="1000"/>
      <c r="DX119" s="1000"/>
      <c r="DY119" s="1000"/>
      <c r="DZ119" s="1001"/>
    </row>
    <row r="120" spans="1:130" s="197" customFormat="1" ht="26.25" customHeight="1" x14ac:dyDescent="0.15">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4214415</v>
      </c>
      <c r="BR120" s="918"/>
      <c r="BS120" s="918"/>
      <c r="BT120" s="918"/>
      <c r="BU120" s="918"/>
      <c r="BV120" s="918">
        <v>3880515</v>
      </c>
      <c r="BW120" s="918"/>
      <c r="BX120" s="918"/>
      <c r="BY120" s="918"/>
      <c r="BZ120" s="918"/>
      <c r="CA120" s="918">
        <v>3391147</v>
      </c>
      <c r="CB120" s="918"/>
      <c r="CC120" s="918"/>
      <c r="CD120" s="918"/>
      <c r="CE120" s="918"/>
      <c r="CF120" s="912">
        <v>22.2</v>
      </c>
      <c r="CG120" s="913"/>
      <c r="CH120" s="913"/>
      <c r="CI120" s="913"/>
      <c r="CJ120" s="913"/>
      <c r="CK120" s="1011" t="s">
        <v>438</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16365880</v>
      </c>
      <c r="DH120" s="925"/>
      <c r="DI120" s="925"/>
      <c r="DJ120" s="925"/>
      <c r="DK120" s="925"/>
      <c r="DL120" s="925">
        <v>15984915</v>
      </c>
      <c r="DM120" s="925"/>
      <c r="DN120" s="925"/>
      <c r="DO120" s="925"/>
      <c r="DP120" s="925"/>
      <c r="DQ120" s="925">
        <v>15452670</v>
      </c>
      <c r="DR120" s="925"/>
      <c r="DS120" s="925"/>
      <c r="DT120" s="925"/>
      <c r="DU120" s="925"/>
      <c r="DV120" s="926">
        <v>101.3</v>
      </c>
      <c r="DW120" s="926"/>
      <c r="DX120" s="926"/>
      <c r="DY120" s="926"/>
      <c r="DZ120" s="927"/>
    </row>
    <row r="121" spans="1:130" s="197" customFormat="1" ht="26.25" customHeight="1" x14ac:dyDescent="0.15">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38289011</v>
      </c>
      <c r="BR121" s="984"/>
      <c r="BS121" s="984"/>
      <c r="BT121" s="984"/>
      <c r="BU121" s="984"/>
      <c r="BV121" s="984">
        <v>37817515</v>
      </c>
      <c r="BW121" s="984"/>
      <c r="BX121" s="984"/>
      <c r="BY121" s="984"/>
      <c r="BZ121" s="984"/>
      <c r="CA121" s="984">
        <v>37479983</v>
      </c>
      <c r="CB121" s="984"/>
      <c r="CC121" s="984"/>
      <c r="CD121" s="984"/>
      <c r="CE121" s="984"/>
      <c r="CF121" s="1022">
        <v>245.8</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8058622</v>
      </c>
      <c r="DH121" s="918"/>
      <c r="DI121" s="918"/>
      <c r="DJ121" s="918"/>
      <c r="DK121" s="918"/>
      <c r="DL121" s="918">
        <v>7549619</v>
      </c>
      <c r="DM121" s="918"/>
      <c r="DN121" s="918"/>
      <c r="DO121" s="918"/>
      <c r="DP121" s="918"/>
      <c r="DQ121" s="918">
        <v>7231717</v>
      </c>
      <c r="DR121" s="918"/>
      <c r="DS121" s="918"/>
      <c r="DT121" s="918"/>
      <c r="DU121" s="918"/>
      <c r="DV121" s="919">
        <v>47.4</v>
      </c>
      <c r="DW121" s="919"/>
      <c r="DX121" s="919"/>
      <c r="DY121" s="919"/>
      <c r="DZ121" s="920"/>
    </row>
    <row r="122" spans="1:130" s="197" customFormat="1" ht="26.25" customHeight="1" x14ac:dyDescent="0.15">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441</v>
      </c>
      <c r="BP122" s="992"/>
      <c r="BQ122" s="1032">
        <v>49804325</v>
      </c>
      <c r="BR122" s="1033"/>
      <c r="BS122" s="1033"/>
      <c r="BT122" s="1033"/>
      <c r="BU122" s="1033"/>
      <c r="BV122" s="1033">
        <v>49984294</v>
      </c>
      <c r="BW122" s="1033"/>
      <c r="BX122" s="1033"/>
      <c r="BY122" s="1033"/>
      <c r="BZ122" s="1033"/>
      <c r="CA122" s="1033">
        <v>51239368</v>
      </c>
      <c r="CB122" s="1033"/>
      <c r="CC122" s="1033"/>
      <c r="CD122" s="1033"/>
      <c r="CE122" s="1033"/>
      <c r="CF122" s="985"/>
      <c r="CG122" s="986"/>
      <c r="CH122" s="986"/>
      <c r="CI122" s="986"/>
      <c r="CJ122" s="987"/>
      <c r="CK122" s="1014"/>
      <c r="CL122" s="1015"/>
      <c r="CM122" s="1015"/>
      <c r="CN122" s="1015"/>
      <c r="CO122" s="1016"/>
      <c r="CP122" s="1005" t="s">
        <v>382</v>
      </c>
      <c r="CQ122" s="1006"/>
      <c r="CR122" s="1006"/>
      <c r="CS122" s="1006"/>
      <c r="CT122" s="1006"/>
      <c r="CU122" s="1006"/>
      <c r="CV122" s="1006"/>
      <c r="CW122" s="1006"/>
      <c r="CX122" s="1006"/>
      <c r="CY122" s="1006"/>
      <c r="CZ122" s="1006"/>
      <c r="DA122" s="1006"/>
      <c r="DB122" s="1006"/>
      <c r="DC122" s="1006"/>
      <c r="DD122" s="1006"/>
      <c r="DE122" s="1006"/>
      <c r="DF122" s="1007"/>
      <c r="DG122" s="917">
        <v>940368</v>
      </c>
      <c r="DH122" s="918"/>
      <c r="DI122" s="918"/>
      <c r="DJ122" s="918"/>
      <c r="DK122" s="918"/>
      <c r="DL122" s="918">
        <v>829975</v>
      </c>
      <c r="DM122" s="918"/>
      <c r="DN122" s="918"/>
      <c r="DO122" s="918"/>
      <c r="DP122" s="918"/>
      <c r="DQ122" s="918">
        <v>789934</v>
      </c>
      <c r="DR122" s="918"/>
      <c r="DS122" s="918"/>
      <c r="DT122" s="918"/>
      <c r="DU122" s="918"/>
      <c r="DV122" s="919">
        <v>5.2</v>
      </c>
      <c r="DW122" s="919"/>
      <c r="DX122" s="919"/>
      <c r="DY122" s="919"/>
      <c r="DZ122" s="920"/>
    </row>
    <row r="123" spans="1:130" s="197" customFormat="1" ht="26.25" customHeight="1" thickBot="1" x14ac:dyDescent="0.2">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102.5</v>
      </c>
      <c r="BR123" s="1025"/>
      <c r="BS123" s="1025"/>
      <c r="BT123" s="1025"/>
      <c r="BU123" s="1025"/>
      <c r="BV123" s="1025">
        <v>83.2</v>
      </c>
      <c r="BW123" s="1025"/>
      <c r="BX123" s="1025"/>
      <c r="BY123" s="1025"/>
      <c r="BZ123" s="1025"/>
      <c r="CA123" s="1025">
        <v>60.1</v>
      </c>
      <c r="CB123" s="1025"/>
      <c r="CC123" s="1025"/>
      <c r="CD123" s="1025"/>
      <c r="CE123" s="1025"/>
      <c r="CF123" s="1026"/>
      <c r="CG123" s="1027"/>
      <c r="CH123" s="1027"/>
      <c r="CI123" s="1027"/>
      <c r="CJ123" s="1028"/>
      <c r="CK123" s="1014"/>
      <c r="CL123" s="1015"/>
      <c r="CM123" s="1015"/>
      <c r="CN123" s="1015"/>
      <c r="CO123" s="1016"/>
      <c r="CP123" s="1005" t="s">
        <v>388</v>
      </c>
      <c r="CQ123" s="1006"/>
      <c r="CR123" s="1006"/>
      <c r="CS123" s="1006"/>
      <c r="CT123" s="1006"/>
      <c r="CU123" s="1006"/>
      <c r="CV123" s="1006"/>
      <c r="CW123" s="1006"/>
      <c r="CX123" s="1006"/>
      <c r="CY123" s="1006"/>
      <c r="CZ123" s="1006"/>
      <c r="DA123" s="1006"/>
      <c r="DB123" s="1006"/>
      <c r="DC123" s="1006"/>
      <c r="DD123" s="1006"/>
      <c r="DE123" s="1006"/>
      <c r="DF123" s="1007"/>
      <c r="DG123" s="956">
        <v>17363</v>
      </c>
      <c r="DH123" s="957"/>
      <c r="DI123" s="957"/>
      <c r="DJ123" s="957"/>
      <c r="DK123" s="958"/>
      <c r="DL123" s="959">
        <v>24049</v>
      </c>
      <c r="DM123" s="957"/>
      <c r="DN123" s="957"/>
      <c r="DO123" s="957"/>
      <c r="DP123" s="958"/>
      <c r="DQ123" s="959">
        <v>22003</v>
      </c>
      <c r="DR123" s="957"/>
      <c r="DS123" s="957"/>
      <c r="DT123" s="957"/>
      <c r="DU123" s="958"/>
      <c r="DV123" s="960">
        <v>0.1</v>
      </c>
      <c r="DW123" s="961"/>
      <c r="DX123" s="961"/>
      <c r="DY123" s="961"/>
      <c r="DZ123" s="962"/>
    </row>
    <row r="124" spans="1:130" s="197" customFormat="1" ht="26.25" customHeight="1" x14ac:dyDescent="0.15">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v>1277</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20934</v>
      </c>
      <c r="AB126" s="957"/>
      <c r="AC126" s="957"/>
      <c r="AD126" s="957"/>
      <c r="AE126" s="958"/>
      <c r="AF126" s="959">
        <v>16062</v>
      </c>
      <c r="AG126" s="957"/>
      <c r="AH126" s="957"/>
      <c r="AI126" s="957"/>
      <c r="AJ126" s="958"/>
      <c r="AK126" s="959">
        <v>10713</v>
      </c>
      <c r="AL126" s="957"/>
      <c r="AM126" s="957"/>
      <c r="AN126" s="957"/>
      <c r="AO126" s="958"/>
      <c r="AP126" s="960">
        <v>0.1</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x14ac:dyDescent="0.2">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2278</v>
      </c>
      <c r="AB127" s="957"/>
      <c r="AC127" s="957"/>
      <c r="AD127" s="957"/>
      <c r="AE127" s="958"/>
      <c r="AF127" s="959">
        <v>1959</v>
      </c>
      <c r="AG127" s="957"/>
      <c r="AH127" s="957"/>
      <c r="AI127" s="957"/>
      <c r="AJ127" s="958"/>
      <c r="AK127" s="959">
        <v>1615</v>
      </c>
      <c r="AL127" s="957"/>
      <c r="AM127" s="957"/>
      <c r="AN127" s="957"/>
      <c r="AO127" s="958"/>
      <c r="AP127" s="960">
        <v>0</v>
      </c>
      <c r="AQ127" s="961"/>
      <c r="AR127" s="961"/>
      <c r="AS127" s="961"/>
      <c r="AT127" s="962"/>
      <c r="AU127" s="233"/>
      <c r="AV127" s="233"/>
      <c r="AW127" s="233"/>
      <c r="AX127" s="884" t="s">
        <v>452</v>
      </c>
      <c r="AY127" s="885"/>
      <c r="AZ127" s="885"/>
      <c r="BA127" s="885"/>
      <c r="BB127" s="885"/>
      <c r="BC127" s="885"/>
      <c r="BD127" s="885"/>
      <c r="BE127" s="886"/>
      <c r="BF127" s="1039" t="s">
        <v>111</v>
      </c>
      <c r="BG127" s="1040"/>
      <c r="BH127" s="1040"/>
      <c r="BI127" s="1040"/>
      <c r="BJ127" s="1040"/>
      <c r="BK127" s="1040"/>
      <c r="BL127" s="1049"/>
      <c r="BM127" s="1039">
        <v>12.56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x14ac:dyDescent="0.15">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317857</v>
      </c>
      <c r="AB128" s="1088"/>
      <c r="AC128" s="1088"/>
      <c r="AD128" s="1088"/>
      <c r="AE128" s="1089"/>
      <c r="AF128" s="1090">
        <v>288371</v>
      </c>
      <c r="AG128" s="1088"/>
      <c r="AH128" s="1088"/>
      <c r="AI128" s="1088"/>
      <c r="AJ128" s="1089"/>
      <c r="AK128" s="1090">
        <v>257677</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111</v>
      </c>
      <c r="BG128" s="1065"/>
      <c r="BH128" s="1065"/>
      <c r="BI128" s="1065"/>
      <c r="BJ128" s="1065"/>
      <c r="BK128" s="1065"/>
      <c r="BL128" s="1066"/>
      <c r="BM128" s="1064">
        <v>17.559999999999999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18450187</v>
      </c>
      <c r="AB129" s="957"/>
      <c r="AC129" s="957"/>
      <c r="AD129" s="957"/>
      <c r="AE129" s="958"/>
      <c r="AF129" s="959">
        <v>18614784</v>
      </c>
      <c r="AG129" s="957"/>
      <c r="AH129" s="957"/>
      <c r="AI129" s="957"/>
      <c r="AJ129" s="958"/>
      <c r="AK129" s="959">
        <v>18690976</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12.7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3471056</v>
      </c>
      <c r="AB130" s="957"/>
      <c r="AC130" s="957"/>
      <c r="AD130" s="957"/>
      <c r="AE130" s="958"/>
      <c r="AF130" s="959">
        <v>3480320</v>
      </c>
      <c r="AG130" s="957"/>
      <c r="AH130" s="957"/>
      <c r="AI130" s="957"/>
      <c r="AJ130" s="958"/>
      <c r="AK130" s="959">
        <v>3439757</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60.1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14979131</v>
      </c>
      <c r="AB131" s="996"/>
      <c r="AC131" s="996"/>
      <c r="AD131" s="996"/>
      <c r="AE131" s="997"/>
      <c r="AF131" s="998">
        <v>15134464</v>
      </c>
      <c r="AG131" s="996"/>
      <c r="AH131" s="996"/>
      <c r="AI131" s="996"/>
      <c r="AJ131" s="997"/>
      <c r="AK131" s="998">
        <v>15251219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13.34915223</v>
      </c>
      <c r="AB132" s="1102"/>
      <c r="AC132" s="1102"/>
      <c r="AD132" s="1102"/>
      <c r="AE132" s="1103"/>
      <c r="AF132" s="1104">
        <v>12.652268360000001</v>
      </c>
      <c r="AG132" s="1102"/>
      <c r="AH132" s="1102"/>
      <c r="AI132" s="1102"/>
      <c r="AJ132" s="1103"/>
      <c r="AK132" s="1104">
        <v>12.32214946</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14.5</v>
      </c>
      <c r="AB133" s="1109"/>
      <c r="AC133" s="1109"/>
      <c r="AD133" s="1109"/>
      <c r="AE133" s="1110"/>
      <c r="AF133" s="1108">
        <v>13.4</v>
      </c>
      <c r="AG133" s="1109"/>
      <c r="AH133" s="1109"/>
      <c r="AI133" s="1109"/>
      <c r="AJ133" s="1110"/>
      <c r="AK133" s="1108">
        <v>12.7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view="pageBreakPreview" zoomScale="86" zoomScaleNormal="70" zoomScaleSheetLayoutView="86"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5" t="s">
        <v>468</v>
      </c>
      <c r="L7" s="254"/>
      <c r="M7" s="255" t="s">
        <v>469</v>
      </c>
      <c r="N7" s="256"/>
    </row>
    <row r="8" spans="1:16" x14ac:dyDescent="0.15">
      <c r="A8" s="248"/>
      <c r="B8" s="244"/>
      <c r="C8" s="244"/>
      <c r="D8" s="244"/>
      <c r="E8" s="244"/>
      <c r="F8" s="244"/>
      <c r="G8" s="257"/>
      <c r="H8" s="258"/>
      <c r="I8" s="258"/>
      <c r="J8" s="259"/>
      <c r="K8" s="1116"/>
      <c r="L8" s="260" t="s">
        <v>470</v>
      </c>
      <c r="M8" s="261" t="s">
        <v>471</v>
      </c>
      <c r="N8" s="262" t="s">
        <v>472</v>
      </c>
    </row>
    <row r="9" spans="1:16" x14ac:dyDescent="0.15">
      <c r="A9" s="248"/>
      <c r="B9" s="244"/>
      <c r="C9" s="244"/>
      <c r="D9" s="244"/>
      <c r="E9" s="244"/>
      <c r="F9" s="244"/>
      <c r="G9" s="1117" t="s">
        <v>473</v>
      </c>
      <c r="H9" s="1118"/>
      <c r="I9" s="1118"/>
      <c r="J9" s="1119"/>
      <c r="K9" s="263">
        <v>3374388</v>
      </c>
      <c r="L9" s="264">
        <v>52148</v>
      </c>
      <c r="M9" s="265">
        <v>64737</v>
      </c>
      <c r="N9" s="266">
        <v>-19.399999999999999</v>
      </c>
    </row>
    <row r="10" spans="1:16" x14ac:dyDescent="0.15">
      <c r="A10" s="248"/>
      <c r="B10" s="244"/>
      <c r="C10" s="244"/>
      <c r="D10" s="244"/>
      <c r="E10" s="244"/>
      <c r="F10" s="244"/>
      <c r="G10" s="1117" t="s">
        <v>474</v>
      </c>
      <c r="H10" s="1118"/>
      <c r="I10" s="1118"/>
      <c r="J10" s="1119"/>
      <c r="K10" s="267">
        <v>155804</v>
      </c>
      <c r="L10" s="268">
        <v>2408</v>
      </c>
      <c r="M10" s="269">
        <v>4418</v>
      </c>
      <c r="N10" s="270">
        <v>-45.5</v>
      </c>
    </row>
    <row r="11" spans="1:16" ht="13.5" customHeight="1" x14ac:dyDescent="0.15">
      <c r="A11" s="248"/>
      <c r="B11" s="244"/>
      <c r="C11" s="244"/>
      <c r="D11" s="244"/>
      <c r="E11" s="244"/>
      <c r="F11" s="244"/>
      <c r="G11" s="1117" t="s">
        <v>475</v>
      </c>
      <c r="H11" s="1118"/>
      <c r="I11" s="1118"/>
      <c r="J11" s="1119"/>
      <c r="K11" s="267">
        <v>1148893</v>
      </c>
      <c r="L11" s="268">
        <v>17755</v>
      </c>
      <c r="M11" s="269">
        <v>5597</v>
      </c>
      <c r="N11" s="270">
        <v>217.2</v>
      </c>
    </row>
    <row r="12" spans="1:16" ht="13.5" customHeight="1" x14ac:dyDescent="0.15">
      <c r="A12" s="248"/>
      <c r="B12" s="244"/>
      <c r="C12" s="244"/>
      <c r="D12" s="244"/>
      <c r="E12" s="244"/>
      <c r="F12" s="244"/>
      <c r="G12" s="1117" t="s">
        <v>476</v>
      </c>
      <c r="H12" s="1118"/>
      <c r="I12" s="1118"/>
      <c r="J12" s="1119"/>
      <c r="K12" s="267">
        <v>167274</v>
      </c>
      <c r="L12" s="268">
        <v>2585</v>
      </c>
      <c r="M12" s="269">
        <v>967</v>
      </c>
      <c r="N12" s="270">
        <v>167.3</v>
      </c>
    </row>
    <row r="13" spans="1:16" ht="13.5" customHeight="1" x14ac:dyDescent="0.15">
      <c r="A13" s="248"/>
      <c r="B13" s="244"/>
      <c r="C13" s="244"/>
      <c r="D13" s="244"/>
      <c r="E13" s="244"/>
      <c r="F13" s="244"/>
      <c r="G13" s="1117" t="s">
        <v>477</v>
      </c>
      <c r="H13" s="1118"/>
      <c r="I13" s="1118"/>
      <c r="J13" s="1119"/>
      <c r="K13" s="267" t="s">
        <v>478</v>
      </c>
      <c r="L13" s="268" t="s">
        <v>478</v>
      </c>
      <c r="M13" s="269">
        <v>2</v>
      </c>
      <c r="N13" s="270" t="s">
        <v>478</v>
      </c>
    </row>
    <row r="14" spans="1:16" ht="13.5" customHeight="1" x14ac:dyDescent="0.15">
      <c r="A14" s="248"/>
      <c r="B14" s="244"/>
      <c r="C14" s="244"/>
      <c r="D14" s="244"/>
      <c r="E14" s="244"/>
      <c r="F14" s="244"/>
      <c r="G14" s="1117" t="s">
        <v>479</v>
      </c>
      <c r="H14" s="1118"/>
      <c r="I14" s="1118"/>
      <c r="J14" s="1119"/>
      <c r="K14" s="267">
        <v>237099</v>
      </c>
      <c r="L14" s="268">
        <v>3664</v>
      </c>
      <c r="M14" s="269">
        <v>2800</v>
      </c>
      <c r="N14" s="270">
        <v>30.9</v>
      </c>
    </row>
    <row r="15" spans="1:16" ht="13.5" customHeight="1" x14ac:dyDescent="0.15">
      <c r="A15" s="248"/>
      <c r="B15" s="244"/>
      <c r="C15" s="244"/>
      <c r="D15" s="244"/>
      <c r="E15" s="244"/>
      <c r="F15" s="244"/>
      <c r="G15" s="1117" t="s">
        <v>480</v>
      </c>
      <c r="H15" s="1118"/>
      <c r="I15" s="1118"/>
      <c r="J15" s="1119"/>
      <c r="K15" s="267">
        <v>85909</v>
      </c>
      <c r="L15" s="268">
        <v>1328</v>
      </c>
      <c r="M15" s="269">
        <v>1482</v>
      </c>
      <c r="N15" s="270">
        <v>-10.4</v>
      </c>
    </row>
    <row r="16" spans="1:16" x14ac:dyDescent="0.15">
      <c r="A16" s="248"/>
      <c r="B16" s="244"/>
      <c r="C16" s="244"/>
      <c r="D16" s="244"/>
      <c r="E16" s="244"/>
      <c r="F16" s="244"/>
      <c r="G16" s="1120" t="s">
        <v>481</v>
      </c>
      <c r="H16" s="1121"/>
      <c r="I16" s="1121"/>
      <c r="J16" s="1122"/>
      <c r="K16" s="268">
        <v>-569266</v>
      </c>
      <c r="L16" s="268">
        <v>-8797</v>
      </c>
      <c r="M16" s="269">
        <v>-7690</v>
      </c>
      <c r="N16" s="270">
        <v>14.4</v>
      </c>
    </row>
    <row r="17" spans="1:16" x14ac:dyDescent="0.15">
      <c r="A17" s="248"/>
      <c r="B17" s="244"/>
      <c r="C17" s="244"/>
      <c r="D17" s="244"/>
      <c r="E17" s="244"/>
      <c r="F17" s="244"/>
      <c r="G17" s="1120" t="s">
        <v>169</v>
      </c>
      <c r="H17" s="1121"/>
      <c r="I17" s="1121"/>
      <c r="J17" s="1122"/>
      <c r="K17" s="268">
        <v>4600101</v>
      </c>
      <c r="L17" s="268">
        <v>71090</v>
      </c>
      <c r="M17" s="269">
        <v>72313</v>
      </c>
      <c r="N17" s="270">
        <v>-1.7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12" t="s">
        <v>486</v>
      </c>
      <c r="H21" s="1113"/>
      <c r="I21" s="1113"/>
      <c r="J21" s="1114"/>
      <c r="K21" s="280">
        <v>5.58</v>
      </c>
      <c r="L21" s="281">
        <v>7.17</v>
      </c>
      <c r="M21" s="282">
        <v>-1.59</v>
      </c>
      <c r="N21" s="249"/>
      <c r="O21" s="283"/>
      <c r="P21" s="279"/>
    </row>
    <row r="22" spans="1:16" s="284" customFormat="1" x14ac:dyDescent="0.15">
      <c r="A22" s="279"/>
      <c r="B22" s="249"/>
      <c r="C22" s="249"/>
      <c r="D22" s="249"/>
      <c r="E22" s="249"/>
      <c r="F22" s="249"/>
      <c r="G22" s="1112" t="s">
        <v>487</v>
      </c>
      <c r="H22" s="1113"/>
      <c r="I22" s="1113"/>
      <c r="J22" s="1114"/>
      <c r="K22" s="285">
        <v>95.4</v>
      </c>
      <c r="L22" s="286">
        <v>98.1</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5" t="s">
        <v>468</v>
      </c>
      <c r="L30" s="254"/>
      <c r="M30" s="255" t="s">
        <v>469</v>
      </c>
      <c r="N30" s="256"/>
    </row>
    <row r="31" spans="1:16" x14ac:dyDescent="0.15">
      <c r="A31" s="248"/>
      <c r="B31" s="244"/>
      <c r="C31" s="244"/>
      <c r="D31" s="244"/>
      <c r="E31" s="244"/>
      <c r="F31" s="244"/>
      <c r="G31" s="257"/>
      <c r="H31" s="258"/>
      <c r="I31" s="258"/>
      <c r="J31" s="259"/>
      <c r="K31" s="1116"/>
      <c r="L31" s="260" t="s">
        <v>470</v>
      </c>
      <c r="M31" s="261" t="s">
        <v>471</v>
      </c>
      <c r="N31" s="262" t="s">
        <v>472</v>
      </c>
    </row>
    <row r="32" spans="1:16" ht="27" customHeight="1" x14ac:dyDescent="0.15">
      <c r="A32" s="248"/>
      <c r="B32" s="244"/>
      <c r="C32" s="244"/>
      <c r="D32" s="244"/>
      <c r="E32" s="244"/>
      <c r="F32" s="244"/>
      <c r="G32" s="1128" t="s">
        <v>491</v>
      </c>
      <c r="H32" s="1129"/>
      <c r="I32" s="1129"/>
      <c r="J32" s="1130"/>
      <c r="K32" s="294">
        <v>3765024</v>
      </c>
      <c r="L32" s="294">
        <v>58185</v>
      </c>
      <c r="M32" s="295">
        <v>43357</v>
      </c>
      <c r="N32" s="296">
        <v>34.200000000000003</v>
      </c>
    </row>
    <row r="33" spans="1:16" ht="13.5" customHeight="1" x14ac:dyDescent="0.15">
      <c r="A33" s="248"/>
      <c r="B33" s="244"/>
      <c r="C33" s="244"/>
      <c r="D33" s="244"/>
      <c r="E33" s="244"/>
      <c r="F33" s="244"/>
      <c r="G33" s="1128" t="s">
        <v>492</v>
      </c>
      <c r="H33" s="1129"/>
      <c r="I33" s="1129"/>
      <c r="J33" s="1130"/>
      <c r="K33" s="294" t="s">
        <v>478</v>
      </c>
      <c r="L33" s="294" t="s">
        <v>478</v>
      </c>
      <c r="M33" s="295">
        <v>5</v>
      </c>
      <c r="N33" s="296" t="s">
        <v>478</v>
      </c>
    </row>
    <row r="34" spans="1:16" ht="27" customHeight="1" x14ac:dyDescent="0.15">
      <c r="A34" s="248"/>
      <c r="B34" s="244"/>
      <c r="C34" s="244"/>
      <c r="D34" s="244"/>
      <c r="E34" s="244"/>
      <c r="F34" s="244"/>
      <c r="G34" s="1128" t="s">
        <v>493</v>
      </c>
      <c r="H34" s="1129"/>
      <c r="I34" s="1129"/>
      <c r="J34" s="1130"/>
      <c r="K34" s="294" t="s">
        <v>478</v>
      </c>
      <c r="L34" s="294" t="s">
        <v>478</v>
      </c>
      <c r="M34" s="295">
        <v>40</v>
      </c>
      <c r="N34" s="296" t="s">
        <v>478</v>
      </c>
    </row>
    <row r="35" spans="1:16" ht="27" customHeight="1" x14ac:dyDescent="0.15">
      <c r="A35" s="248"/>
      <c r="B35" s="244"/>
      <c r="C35" s="244"/>
      <c r="D35" s="244"/>
      <c r="E35" s="244"/>
      <c r="F35" s="244"/>
      <c r="G35" s="1128" t="s">
        <v>494</v>
      </c>
      <c r="H35" s="1129"/>
      <c r="I35" s="1129"/>
      <c r="J35" s="1130"/>
      <c r="K35" s="294">
        <v>1682157</v>
      </c>
      <c r="L35" s="294">
        <v>25996</v>
      </c>
      <c r="M35" s="295">
        <v>11850</v>
      </c>
      <c r="N35" s="296">
        <v>119.4</v>
      </c>
    </row>
    <row r="36" spans="1:16" ht="27" customHeight="1" x14ac:dyDescent="0.15">
      <c r="A36" s="248"/>
      <c r="B36" s="244"/>
      <c r="C36" s="244"/>
      <c r="D36" s="244"/>
      <c r="E36" s="244"/>
      <c r="F36" s="244"/>
      <c r="G36" s="1128" t="s">
        <v>495</v>
      </c>
      <c r="H36" s="1129"/>
      <c r="I36" s="1129"/>
      <c r="J36" s="1130"/>
      <c r="K36" s="294">
        <v>117203</v>
      </c>
      <c r="L36" s="294">
        <v>1811</v>
      </c>
      <c r="M36" s="295">
        <v>2171</v>
      </c>
      <c r="N36" s="296">
        <v>-16.600000000000001</v>
      </c>
    </row>
    <row r="37" spans="1:16" ht="13.5" customHeight="1" x14ac:dyDescent="0.15">
      <c r="A37" s="248"/>
      <c r="B37" s="244"/>
      <c r="C37" s="244"/>
      <c r="D37" s="244"/>
      <c r="E37" s="244"/>
      <c r="F37" s="244"/>
      <c r="G37" s="1128" t="s">
        <v>496</v>
      </c>
      <c r="H37" s="1129"/>
      <c r="I37" s="1129"/>
      <c r="J37" s="1130"/>
      <c r="K37" s="294">
        <v>12328</v>
      </c>
      <c r="L37" s="294">
        <v>191</v>
      </c>
      <c r="M37" s="295">
        <v>1425</v>
      </c>
      <c r="N37" s="296">
        <v>-86.6</v>
      </c>
    </row>
    <row r="38" spans="1:16" ht="27" customHeight="1" x14ac:dyDescent="0.15">
      <c r="A38" s="248"/>
      <c r="B38" s="244"/>
      <c r="C38" s="244"/>
      <c r="D38" s="244"/>
      <c r="E38" s="244"/>
      <c r="F38" s="244"/>
      <c r="G38" s="1131" t="s">
        <v>497</v>
      </c>
      <c r="H38" s="1132"/>
      <c r="I38" s="1132"/>
      <c r="J38" s="1133"/>
      <c r="K38" s="297" t="s">
        <v>478</v>
      </c>
      <c r="L38" s="297" t="s">
        <v>478</v>
      </c>
      <c r="M38" s="298">
        <v>6</v>
      </c>
      <c r="N38" s="299" t="s">
        <v>478</v>
      </c>
      <c r="O38" s="293"/>
    </row>
    <row r="39" spans="1:16" x14ac:dyDescent="0.15">
      <c r="A39" s="248"/>
      <c r="B39" s="244"/>
      <c r="C39" s="244"/>
      <c r="D39" s="244"/>
      <c r="E39" s="244"/>
      <c r="F39" s="244"/>
      <c r="G39" s="1131" t="s">
        <v>498</v>
      </c>
      <c r="H39" s="1132"/>
      <c r="I39" s="1132"/>
      <c r="J39" s="1133"/>
      <c r="K39" s="300">
        <v>-257677</v>
      </c>
      <c r="L39" s="300">
        <v>-3982</v>
      </c>
      <c r="M39" s="301">
        <v>-5332</v>
      </c>
      <c r="N39" s="302">
        <v>-25.3</v>
      </c>
      <c r="O39" s="293"/>
    </row>
    <row r="40" spans="1:16" ht="27" customHeight="1" x14ac:dyDescent="0.15">
      <c r="A40" s="248"/>
      <c r="B40" s="244"/>
      <c r="C40" s="244"/>
      <c r="D40" s="244"/>
      <c r="E40" s="244"/>
      <c r="F40" s="244"/>
      <c r="G40" s="1128" t="s">
        <v>499</v>
      </c>
      <c r="H40" s="1129"/>
      <c r="I40" s="1129"/>
      <c r="J40" s="1130"/>
      <c r="K40" s="300">
        <v>-3439757</v>
      </c>
      <c r="L40" s="300">
        <v>-53158</v>
      </c>
      <c r="M40" s="301">
        <v>-35626</v>
      </c>
      <c r="N40" s="302">
        <v>49.2</v>
      </c>
      <c r="O40" s="293"/>
    </row>
    <row r="41" spans="1:16" x14ac:dyDescent="0.15">
      <c r="A41" s="248"/>
      <c r="B41" s="244"/>
      <c r="C41" s="244"/>
      <c r="D41" s="244"/>
      <c r="E41" s="244"/>
      <c r="F41" s="244"/>
      <c r="G41" s="1134" t="s">
        <v>279</v>
      </c>
      <c r="H41" s="1135"/>
      <c r="I41" s="1135"/>
      <c r="J41" s="1136"/>
      <c r="K41" s="294">
        <v>1879278</v>
      </c>
      <c r="L41" s="300">
        <v>29042</v>
      </c>
      <c r="M41" s="301">
        <v>17897</v>
      </c>
      <c r="N41" s="302">
        <v>62.3</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23" t="s">
        <v>468</v>
      </c>
      <c r="J49" s="1125" t="s">
        <v>503</v>
      </c>
      <c r="K49" s="1126"/>
      <c r="L49" s="1126"/>
      <c r="M49" s="1126"/>
      <c r="N49" s="1127"/>
    </row>
    <row r="50" spans="1:14" x14ac:dyDescent="0.15">
      <c r="A50" s="248"/>
      <c r="B50" s="244"/>
      <c r="C50" s="244"/>
      <c r="D50" s="244"/>
      <c r="E50" s="244"/>
      <c r="F50" s="244"/>
      <c r="G50" s="312"/>
      <c r="H50" s="313"/>
      <c r="I50" s="1124"/>
      <c r="J50" s="314" t="s">
        <v>504</v>
      </c>
      <c r="K50" s="315" t="s">
        <v>505</v>
      </c>
      <c r="L50" s="316" t="s">
        <v>506</v>
      </c>
      <c r="M50" s="317" t="s">
        <v>507</v>
      </c>
      <c r="N50" s="318" t="s">
        <v>508</v>
      </c>
    </row>
    <row r="51" spans="1:14" x14ac:dyDescent="0.15">
      <c r="A51" s="248"/>
      <c r="B51" s="244"/>
      <c r="C51" s="244"/>
      <c r="D51" s="244"/>
      <c r="E51" s="244"/>
      <c r="F51" s="244"/>
      <c r="G51" s="310" t="s">
        <v>509</v>
      </c>
      <c r="H51" s="311"/>
      <c r="I51" s="319">
        <v>3762023</v>
      </c>
      <c r="J51" s="320">
        <v>57128</v>
      </c>
      <c r="K51" s="321">
        <v>-17.399999999999999</v>
      </c>
      <c r="L51" s="322">
        <v>58009</v>
      </c>
      <c r="M51" s="323">
        <v>16.5</v>
      </c>
      <c r="N51" s="324">
        <v>-33.9</v>
      </c>
    </row>
    <row r="52" spans="1:14" x14ac:dyDescent="0.15">
      <c r="A52" s="248"/>
      <c r="B52" s="244"/>
      <c r="C52" s="244"/>
      <c r="D52" s="244"/>
      <c r="E52" s="244"/>
      <c r="F52" s="244"/>
      <c r="G52" s="325"/>
      <c r="H52" s="326" t="s">
        <v>510</v>
      </c>
      <c r="I52" s="327">
        <v>2776240</v>
      </c>
      <c r="J52" s="328">
        <v>42159</v>
      </c>
      <c r="K52" s="329">
        <v>16.899999999999999</v>
      </c>
      <c r="L52" s="330">
        <v>32190</v>
      </c>
      <c r="M52" s="331">
        <v>20.399999999999999</v>
      </c>
      <c r="N52" s="332">
        <v>-3.5</v>
      </c>
    </row>
    <row r="53" spans="1:14" x14ac:dyDescent="0.15">
      <c r="A53" s="248"/>
      <c r="B53" s="244"/>
      <c r="C53" s="244"/>
      <c r="D53" s="244"/>
      <c r="E53" s="244"/>
      <c r="F53" s="244"/>
      <c r="G53" s="310" t="s">
        <v>511</v>
      </c>
      <c r="H53" s="311"/>
      <c r="I53" s="319">
        <v>2476626</v>
      </c>
      <c r="J53" s="320">
        <v>37699</v>
      </c>
      <c r="K53" s="321">
        <v>-34</v>
      </c>
      <c r="L53" s="322">
        <v>61882</v>
      </c>
      <c r="M53" s="323">
        <v>6.7</v>
      </c>
      <c r="N53" s="324">
        <v>-40.700000000000003</v>
      </c>
    </row>
    <row r="54" spans="1:14" x14ac:dyDescent="0.15">
      <c r="A54" s="248"/>
      <c r="B54" s="244"/>
      <c r="C54" s="244"/>
      <c r="D54" s="244"/>
      <c r="E54" s="244"/>
      <c r="F54" s="244"/>
      <c r="G54" s="325"/>
      <c r="H54" s="326" t="s">
        <v>510</v>
      </c>
      <c r="I54" s="327">
        <v>1974600</v>
      </c>
      <c r="J54" s="328">
        <v>30058</v>
      </c>
      <c r="K54" s="329">
        <v>-28.7</v>
      </c>
      <c r="L54" s="330">
        <v>32175</v>
      </c>
      <c r="M54" s="331">
        <v>0</v>
      </c>
      <c r="N54" s="332">
        <v>-28.7</v>
      </c>
    </row>
    <row r="55" spans="1:14" x14ac:dyDescent="0.15">
      <c r="A55" s="248"/>
      <c r="B55" s="244"/>
      <c r="C55" s="244"/>
      <c r="D55" s="244"/>
      <c r="E55" s="244"/>
      <c r="F55" s="244"/>
      <c r="G55" s="310" t="s">
        <v>512</v>
      </c>
      <c r="H55" s="311"/>
      <c r="I55" s="319">
        <v>2136817</v>
      </c>
      <c r="J55" s="320">
        <v>32836</v>
      </c>
      <c r="K55" s="321">
        <v>-12.9</v>
      </c>
      <c r="L55" s="322">
        <v>47569</v>
      </c>
      <c r="M55" s="323">
        <v>-23.1</v>
      </c>
      <c r="N55" s="324">
        <v>10.199999999999999</v>
      </c>
    </row>
    <row r="56" spans="1:14" x14ac:dyDescent="0.15">
      <c r="A56" s="248"/>
      <c r="B56" s="244"/>
      <c r="C56" s="244"/>
      <c r="D56" s="244"/>
      <c r="E56" s="244"/>
      <c r="F56" s="244"/>
      <c r="G56" s="325"/>
      <c r="H56" s="326" t="s">
        <v>510</v>
      </c>
      <c r="I56" s="327">
        <v>1325159</v>
      </c>
      <c r="J56" s="328">
        <v>20364</v>
      </c>
      <c r="K56" s="329">
        <v>-32.299999999999997</v>
      </c>
      <c r="L56" s="330">
        <v>26255</v>
      </c>
      <c r="M56" s="331">
        <v>-18.399999999999999</v>
      </c>
      <c r="N56" s="332">
        <v>-13.9</v>
      </c>
    </row>
    <row r="57" spans="1:14" x14ac:dyDescent="0.15">
      <c r="A57" s="248"/>
      <c r="B57" s="244"/>
      <c r="C57" s="244"/>
      <c r="D57" s="244"/>
      <c r="E57" s="244"/>
      <c r="F57" s="244"/>
      <c r="G57" s="310" t="s">
        <v>513</v>
      </c>
      <c r="H57" s="311"/>
      <c r="I57" s="319">
        <v>3647507</v>
      </c>
      <c r="J57" s="320">
        <v>56530</v>
      </c>
      <c r="K57" s="321">
        <v>72.2</v>
      </c>
      <c r="L57" s="322">
        <v>50880</v>
      </c>
      <c r="M57" s="323">
        <v>7</v>
      </c>
      <c r="N57" s="324">
        <v>65.2</v>
      </c>
    </row>
    <row r="58" spans="1:14" x14ac:dyDescent="0.15">
      <c r="A58" s="248"/>
      <c r="B58" s="244"/>
      <c r="C58" s="244"/>
      <c r="D58" s="244"/>
      <c r="E58" s="244"/>
      <c r="F58" s="244"/>
      <c r="G58" s="325"/>
      <c r="H58" s="326" t="s">
        <v>510</v>
      </c>
      <c r="I58" s="327">
        <v>2519636</v>
      </c>
      <c r="J58" s="328">
        <v>39050</v>
      </c>
      <c r="K58" s="329">
        <v>91.8</v>
      </c>
      <c r="L58" s="330">
        <v>26879</v>
      </c>
      <c r="M58" s="331">
        <v>2.4</v>
      </c>
      <c r="N58" s="332">
        <v>89.4</v>
      </c>
    </row>
    <row r="59" spans="1:14" x14ac:dyDescent="0.15">
      <c r="A59" s="248"/>
      <c r="B59" s="244"/>
      <c r="C59" s="244"/>
      <c r="D59" s="244"/>
      <c r="E59" s="244"/>
      <c r="F59" s="244"/>
      <c r="G59" s="310" t="s">
        <v>514</v>
      </c>
      <c r="H59" s="311"/>
      <c r="I59" s="319">
        <v>3206486</v>
      </c>
      <c r="J59" s="320">
        <v>49553</v>
      </c>
      <c r="K59" s="321">
        <v>-12.3</v>
      </c>
      <c r="L59" s="322">
        <v>63956</v>
      </c>
      <c r="M59" s="323">
        <v>25.7</v>
      </c>
      <c r="N59" s="324">
        <v>-38</v>
      </c>
    </row>
    <row r="60" spans="1:14" x14ac:dyDescent="0.15">
      <c r="A60" s="248"/>
      <c r="B60" s="244"/>
      <c r="C60" s="244"/>
      <c r="D60" s="244"/>
      <c r="E60" s="244"/>
      <c r="F60" s="244"/>
      <c r="G60" s="325"/>
      <c r="H60" s="326" t="s">
        <v>510</v>
      </c>
      <c r="I60" s="333">
        <v>1816063</v>
      </c>
      <c r="J60" s="328">
        <v>28066</v>
      </c>
      <c r="K60" s="329">
        <v>-28.1</v>
      </c>
      <c r="L60" s="330">
        <v>29239</v>
      </c>
      <c r="M60" s="331">
        <v>8.8000000000000007</v>
      </c>
      <c r="N60" s="332">
        <v>-36.9</v>
      </c>
    </row>
    <row r="61" spans="1:14" x14ac:dyDescent="0.15">
      <c r="A61" s="248"/>
      <c r="B61" s="244"/>
      <c r="C61" s="244"/>
      <c r="D61" s="244"/>
      <c r="E61" s="244"/>
      <c r="F61" s="244"/>
      <c r="G61" s="310" t="s">
        <v>515</v>
      </c>
      <c r="H61" s="334"/>
      <c r="I61" s="335">
        <v>3045892</v>
      </c>
      <c r="J61" s="336">
        <v>46749</v>
      </c>
      <c r="K61" s="337">
        <v>-0.9</v>
      </c>
      <c r="L61" s="338">
        <v>56459</v>
      </c>
      <c r="M61" s="339">
        <v>6.6</v>
      </c>
      <c r="N61" s="324">
        <v>-7.5</v>
      </c>
    </row>
    <row r="62" spans="1:14" x14ac:dyDescent="0.15">
      <c r="A62" s="248"/>
      <c r="B62" s="244"/>
      <c r="C62" s="244"/>
      <c r="D62" s="244"/>
      <c r="E62" s="244"/>
      <c r="F62" s="244"/>
      <c r="G62" s="325"/>
      <c r="H62" s="326" t="s">
        <v>510</v>
      </c>
      <c r="I62" s="327">
        <v>2082340</v>
      </c>
      <c r="J62" s="328">
        <v>31939</v>
      </c>
      <c r="K62" s="329">
        <v>3.9</v>
      </c>
      <c r="L62" s="330">
        <v>29348</v>
      </c>
      <c r="M62" s="331">
        <v>2.6</v>
      </c>
      <c r="N62" s="332">
        <v>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7" t="s">
        <v>3</v>
      </c>
      <c r="D47" s="1137"/>
      <c r="E47" s="1138"/>
      <c r="F47" s="11">
        <v>7.49</v>
      </c>
      <c r="G47" s="12">
        <v>6.51</v>
      </c>
      <c r="H47" s="12">
        <v>15.72</v>
      </c>
      <c r="I47" s="12">
        <v>23.72</v>
      </c>
      <c r="J47" s="13">
        <v>30.85</v>
      </c>
    </row>
    <row r="48" spans="2:10" ht="57.75" customHeight="1" x14ac:dyDescent="0.15">
      <c r="B48" s="14"/>
      <c r="C48" s="1139" t="s">
        <v>4</v>
      </c>
      <c r="D48" s="1139"/>
      <c r="E48" s="1140"/>
      <c r="F48" s="15">
        <v>7.06</v>
      </c>
      <c r="G48" s="16">
        <v>5.32</v>
      </c>
      <c r="H48" s="16">
        <v>4.99</v>
      </c>
      <c r="I48" s="16">
        <v>6.31</v>
      </c>
      <c r="J48" s="17">
        <v>6.72</v>
      </c>
    </row>
    <row r="49" spans="2:10" ht="57.75" customHeight="1" thickBot="1" x14ac:dyDescent="0.2">
      <c r="B49" s="18"/>
      <c r="C49" s="1141" t="s">
        <v>5</v>
      </c>
      <c r="D49" s="1141"/>
      <c r="E49" s="1142"/>
      <c r="F49" s="19">
        <v>3.01</v>
      </c>
      <c r="G49" s="20" t="s">
        <v>522</v>
      </c>
      <c r="H49" s="20">
        <v>5</v>
      </c>
      <c r="I49" s="20">
        <v>6.82</v>
      </c>
      <c r="J49" s="21">
        <v>4.45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49" t="s">
        <v>523</v>
      </c>
      <c r="D34" s="1149"/>
      <c r="E34" s="1150"/>
      <c r="F34" s="32">
        <v>12.19</v>
      </c>
      <c r="G34" s="33">
        <v>11.21</v>
      </c>
      <c r="H34" s="33">
        <v>11.22</v>
      </c>
      <c r="I34" s="33">
        <v>11.72</v>
      </c>
      <c r="J34" s="34">
        <v>11.52</v>
      </c>
      <c r="K34" s="22"/>
      <c r="L34" s="22"/>
      <c r="M34" s="22"/>
      <c r="N34" s="22"/>
      <c r="O34" s="22"/>
      <c r="P34" s="22"/>
    </row>
    <row r="35" spans="1:16" ht="39" customHeight="1" x14ac:dyDescent="0.15">
      <c r="A35" s="22"/>
      <c r="B35" s="35"/>
      <c r="C35" s="1143" t="s">
        <v>524</v>
      </c>
      <c r="D35" s="1144"/>
      <c r="E35" s="1145"/>
      <c r="F35" s="36">
        <v>7.06</v>
      </c>
      <c r="G35" s="37">
        <v>5.32</v>
      </c>
      <c r="H35" s="37">
        <v>4.99</v>
      </c>
      <c r="I35" s="37">
        <v>6.31</v>
      </c>
      <c r="J35" s="38">
        <v>6.72</v>
      </c>
      <c r="K35" s="22"/>
      <c r="L35" s="22"/>
      <c r="M35" s="22"/>
      <c r="N35" s="22"/>
      <c r="O35" s="22"/>
      <c r="P35" s="22"/>
    </row>
    <row r="36" spans="1:16" ht="39" customHeight="1" x14ac:dyDescent="0.15">
      <c r="A36" s="22"/>
      <c r="B36" s="35"/>
      <c r="C36" s="1143" t="s">
        <v>525</v>
      </c>
      <c r="D36" s="1144"/>
      <c r="E36" s="1145"/>
      <c r="F36" s="36">
        <v>0.9</v>
      </c>
      <c r="G36" s="37">
        <v>2.16</v>
      </c>
      <c r="H36" s="37">
        <v>1.78</v>
      </c>
      <c r="I36" s="37">
        <v>1.65</v>
      </c>
      <c r="J36" s="38">
        <v>1.37</v>
      </c>
      <c r="K36" s="22"/>
      <c r="L36" s="22"/>
      <c r="M36" s="22"/>
      <c r="N36" s="22"/>
      <c r="O36" s="22"/>
      <c r="P36" s="22"/>
    </row>
    <row r="37" spans="1:16" ht="39" customHeight="1" x14ac:dyDescent="0.15">
      <c r="A37" s="22"/>
      <c r="B37" s="35"/>
      <c r="C37" s="1143" t="s">
        <v>526</v>
      </c>
      <c r="D37" s="1144"/>
      <c r="E37" s="1145"/>
      <c r="F37" s="36">
        <v>1.55</v>
      </c>
      <c r="G37" s="37">
        <v>1.94</v>
      </c>
      <c r="H37" s="37">
        <v>1.28</v>
      </c>
      <c r="I37" s="37">
        <v>1.33</v>
      </c>
      <c r="J37" s="38">
        <v>1.37</v>
      </c>
      <c r="K37" s="22"/>
      <c r="L37" s="22"/>
      <c r="M37" s="22"/>
      <c r="N37" s="22"/>
      <c r="O37" s="22"/>
      <c r="P37" s="22"/>
    </row>
    <row r="38" spans="1:16" ht="39" customHeight="1" x14ac:dyDescent="0.15">
      <c r="A38" s="22"/>
      <c r="B38" s="35"/>
      <c r="C38" s="1143" t="s">
        <v>527</v>
      </c>
      <c r="D38" s="1144"/>
      <c r="E38" s="1145"/>
      <c r="F38" s="36">
        <v>0.93</v>
      </c>
      <c r="G38" s="37">
        <v>1.29</v>
      </c>
      <c r="H38" s="37">
        <v>1.08</v>
      </c>
      <c r="I38" s="37">
        <v>0.1</v>
      </c>
      <c r="J38" s="38">
        <v>0.82</v>
      </c>
      <c r="K38" s="22"/>
      <c r="L38" s="22"/>
      <c r="M38" s="22"/>
      <c r="N38" s="22"/>
      <c r="O38" s="22"/>
      <c r="P38" s="22"/>
    </row>
    <row r="39" spans="1:16" ht="39" customHeight="1" x14ac:dyDescent="0.15">
      <c r="A39" s="22"/>
      <c r="B39" s="35"/>
      <c r="C39" s="1143" t="s">
        <v>528</v>
      </c>
      <c r="D39" s="1144"/>
      <c r="E39" s="1145"/>
      <c r="F39" s="36" t="s">
        <v>529</v>
      </c>
      <c r="G39" s="37">
        <v>0</v>
      </c>
      <c r="H39" s="37">
        <v>0</v>
      </c>
      <c r="I39" s="37">
        <v>0</v>
      </c>
      <c r="J39" s="38">
        <v>0.72</v>
      </c>
      <c r="K39" s="22"/>
      <c r="L39" s="22"/>
      <c r="M39" s="22"/>
      <c r="N39" s="22"/>
      <c r="O39" s="22"/>
      <c r="P39" s="22"/>
    </row>
    <row r="40" spans="1:16" ht="39" customHeight="1" x14ac:dyDescent="0.15">
      <c r="A40" s="22"/>
      <c r="B40" s="35"/>
      <c r="C40" s="1143" t="s">
        <v>530</v>
      </c>
      <c r="D40" s="1144"/>
      <c r="E40" s="1145"/>
      <c r="F40" s="36">
        <v>0.02</v>
      </c>
      <c r="G40" s="37">
        <v>7.0000000000000007E-2</v>
      </c>
      <c r="H40" s="37">
        <v>0.05</v>
      </c>
      <c r="I40" s="37">
        <v>0.04</v>
      </c>
      <c r="J40" s="38">
        <v>0.08</v>
      </c>
      <c r="K40" s="22"/>
      <c r="L40" s="22"/>
      <c r="M40" s="22"/>
      <c r="N40" s="22"/>
      <c r="O40" s="22"/>
      <c r="P40" s="22"/>
    </row>
    <row r="41" spans="1:16" ht="39" customHeight="1" x14ac:dyDescent="0.15">
      <c r="A41" s="22"/>
      <c r="B41" s="35"/>
      <c r="C41" s="1143" t="s">
        <v>531</v>
      </c>
      <c r="D41" s="1144"/>
      <c r="E41" s="1145"/>
      <c r="F41" s="36">
        <v>0.06</v>
      </c>
      <c r="G41" s="37">
        <v>0.06</v>
      </c>
      <c r="H41" s="37">
        <v>0.06</v>
      </c>
      <c r="I41" s="37">
        <v>0.06</v>
      </c>
      <c r="J41" s="38">
        <v>7.0000000000000007E-2</v>
      </c>
      <c r="K41" s="22"/>
      <c r="L41" s="22"/>
      <c r="M41" s="22"/>
      <c r="N41" s="22"/>
      <c r="O41" s="22"/>
      <c r="P41" s="22"/>
    </row>
    <row r="42" spans="1:16" ht="39" customHeight="1" x14ac:dyDescent="0.15">
      <c r="A42" s="22"/>
      <c r="B42" s="39"/>
      <c r="C42" s="1143" t="s">
        <v>532</v>
      </c>
      <c r="D42" s="1144"/>
      <c r="E42" s="1145"/>
      <c r="F42" s="36" t="s">
        <v>478</v>
      </c>
      <c r="G42" s="37" t="s">
        <v>478</v>
      </c>
      <c r="H42" s="37" t="s">
        <v>478</v>
      </c>
      <c r="I42" s="37" t="s">
        <v>478</v>
      </c>
      <c r="J42" s="38" t="s">
        <v>478</v>
      </c>
      <c r="K42" s="22"/>
      <c r="L42" s="22"/>
      <c r="M42" s="22"/>
      <c r="N42" s="22"/>
      <c r="O42" s="22"/>
      <c r="P42" s="22"/>
    </row>
    <row r="43" spans="1:16" ht="39" customHeight="1" thickBot="1" x14ac:dyDescent="0.2">
      <c r="A43" s="22"/>
      <c r="B43" s="40"/>
      <c r="C43" s="1146" t="s">
        <v>533</v>
      </c>
      <c r="D43" s="1147"/>
      <c r="E43" s="1148"/>
      <c r="F43" s="41">
        <v>0.03</v>
      </c>
      <c r="G43" s="42">
        <v>0</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3679</v>
      </c>
      <c r="L45" s="60">
        <v>3692</v>
      </c>
      <c r="M45" s="60">
        <v>3739</v>
      </c>
      <c r="N45" s="60">
        <v>3759</v>
      </c>
      <c r="O45" s="61">
        <v>3765</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x14ac:dyDescent="0.15">
      <c r="A48" s="48"/>
      <c r="B48" s="1161"/>
      <c r="C48" s="1162"/>
      <c r="D48" s="62"/>
      <c r="E48" s="1153" t="s">
        <v>15</v>
      </c>
      <c r="F48" s="1153"/>
      <c r="G48" s="1153"/>
      <c r="H48" s="1153"/>
      <c r="I48" s="1153"/>
      <c r="J48" s="1154"/>
      <c r="K48" s="63">
        <v>1690</v>
      </c>
      <c r="L48" s="64">
        <v>1664</v>
      </c>
      <c r="M48" s="64">
        <v>1663</v>
      </c>
      <c r="N48" s="64">
        <v>1788</v>
      </c>
      <c r="O48" s="65">
        <v>1682</v>
      </c>
      <c r="P48" s="48"/>
      <c r="Q48" s="48"/>
      <c r="R48" s="48"/>
      <c r="S48" s="48"/>
      <c r="T48" s="48"/>
      <c r="U48" s="48"/>
    </row>
    <row r="49" spans="1:21" ht="30.75" customHeight="1" x14ac:dyDescent="0.15">
      <c r="A49" s="48"/>
      <c r="B49" s="1161"/>
      <c r="C49" s="1162"/>
      <c r="D49" s="62"/>
      <c r="E49" s="1153" t="s">
        <v>16</v>
      </c>
      <c r="F49" s="1153"/>
      <c r="G49" s="1153"/>
      <c r="H49" s="1153"/>
      <c r="I49" s="1153"/>
      <c r="J49" s="1154"/>
      <c r="K49" s="63">
        <v>530</v>
      </c>
      <c r="L49" s="64">
        <v>496</v>
      </c>
      <c r="M49" s="64">
        <v>364</v>
      </c>
      <c r="N49" s="64">
        <v>119</v>
      </c>
      <c r="O49" s="65">
        <v>117</v>
      </c>
      <c r="P49" s="48"/>
      <c r="Q49" s="48"/>
      <c r="R49" s="48"/>
      <c r="S49" s="48"/>
      <c r="T49" s="48"/>
      <c r="U49" s="48"/>
    </row>
    <row r="50" spans="1:21" ht="30.75" customHeight="1" x14ac:dyDescent="0.15">
      <c r="A50" s="48"/>
      <c r="B50" s="1161"/>
      <c r="C50" s="1162"/>
      <c r="D50" s="62"/>
      <c r="E50" s="1153" t="s">
        <v>17</v>
      </c>
      <c r="F50" s="1153"/>
      <c r="G50" s="1153"/>
      <c r="H50" s="1153"/>
      <c r="I50" s="1153"/>
      <c r="J50" s="1154"/>
      <c r="K50" s="63">
        <v>47</v>
      </c>
      <c r="L50" s="64">
        <v>29</v>
      </c>
      <c r="M50" s="64">
        <v>23</v>
      </c>
      <c r="N50" s="64">
        <v>18</v>
      </c>
      <c r="O50" s="65">
        <v>12</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478</v>
      </c>
      <c r="L51" s="64">
        <v>0</v>
      </c>
      <c r="M51" s="64" t="s">
        <v>478</v>
      </c>
      <c r="N51" s="64" t="s">
        <v>478</v>
      </c>
      <c r="O51" s="65" t="s">
        <v>478</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3650</v>
      </c>
      <c r="L52" s="64">
        <v>3692</v>
      </c>
      <c r="M52" s="64">
        <v>3789</v>
      </c>
      <c r="N52" s="64">
        <v>3768</v>
      </c>
      <c r="O52" s="65">
        <v>3698</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2296</v>
      </c>
      <c r="L53" s="69">
        <v>2189</v>
      </c>
      <c r="M53" s="69">
        <v>2000</v>
      </c>
      <c r="N53" s="69">
        <v>1916</v>
      </c>
      <c r="O53" s="70">
        <v>1878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201op</cp:lastModifiedBy>
  <cp:lastPrinted>2015-05-07T01:30:09Z</cp:lastPrinted>
  <dcterms:created xsi:type="dcterms:W3CDTF">2015-02-17T05:56:06Z</dcterms:created>
  <dcterms:modified xsi:type="dcterms:W3CDTF">2015-05-08T04:37:19Z</dcterms:modified>
</cp:coreProperties>
</file>